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40" activeTab="5"/>
  </bookViews>
  <sheets>
    <sheet name="CDX706H R07" sheetId="1" r:id="rId1"/>
    <sheet name="遗留bug list" sheetId="2" r:id="rId2"/>
    <sheet name="Jira状态汇总" sheetId="10" r:id="rId3"/>
    <sheet name="语音专项测试" sheetId="8" r:id="rId4"/>
    <sheet name="埋点测试" sheetId="3" r:id="rId5"/>
    <sheet name="综合评分" sheetId="4" r:id="rId6"/>
    <sheet name="APP source" sheetId="7" r:id="rId7"/>
    <sheet name="BaiduAPP" sheetId="5" r:id="rId8"/>
    <sheet name="响应时间" sheetId="6" r:id="rId9"/>
    <sheet name="monkey内存走势图" sheetId="9" r:id="rId10"/>
  </sheets>
  <definedNames>
    <definedName name="_xlnm._FilterDatabase" localSheetId="1" hidden="1">'遗留bug list'!$A$1:$N$304</definedName>
    <definedName name="_xlnm._FilterDatabase" localSheetId="3" hidden="1">语音专项测试!$A$1:$O$82</definedName>
    <definedName name="_xlnm._FilterDatabase" localSheetId="5" hidden="1">综合评分!$A$1:$AC$95</definedName>
    <definedName name="_xlnm._FilterDatabase" localSheetId="8" hidden="1">响应时间!$A$1:$Q$66</definedName>
    <definedName name="_xlnm._FilterDatabase" localSheetId="6" hidden="1">'APP source'!$A$2:$U$74</definedName>
    <definedName name="_xlnm._FilterDatabase" localSheetId="7" hidden="1">BaiduAPP!$A$1:$H$498</definedName>
  </definedNames>
  <calcPr calcId="144525"/>
  <pivotCaches>
    <pivotCache cacheId="0" r:id="rId11"/>
  </pivotCaches>
</workbook>
</file>

<file path=xl/comments1.xml><?xml version="1.0" encoding="utf-8"?>
<comments xmlns="http://schemas.openxmlformats.org/spreadsheetml/2006/main">
  <authors>
    <author>tc={C9758C69-8839-4A0D-8A04-1F88C90B049D}</author>
    <author>tc={27494863-EBC7-452A-9C0F-356C4EA0AF9B}</author>
    <author>tc={7322FF62-DE96-4E8F-89F2-D4F09D58087E}</author>
  </authors>
  <commentList>
    <comment ref="J1" authorId="0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K1" authorId="1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L1" authorId="2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sharedStrings.xml><?xml version="1.0" encoding="utf-8"?>
<sst xmlns="http://schemas.openxmlformats.org/spreadsheetml/2006/main" count="7216" uniqueCount="2866">
  <si>
    <t>一、测试报告总论：</t>
  </si>
  <si>
    <r>
      <rPr>
        <b/>
        <sz val="11"/>
        <rFont val="宋体"/>
        <charset val="134"/>
      </rPr>
      <t>1.质量标准基础指标达成情况：</t>
    </r>
    <r>
      <rPr>
        <sz val="1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</si>
  <si>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</si>
  <si>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</si>
  <si>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</si>
  <si>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</si>
  <si>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</si>
  <si>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</si>
  <si>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</si>
  <si>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</si>
  <si>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Bug修复率</t>
  </si>
  <si>
    <t>遗留P0P1 bug数量</t>
  </si>
  <si>
    <t>无遗留P0 P1 bug</t>
  </si>
  <si>
    <t>遗留P0 P1 bug 共47个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</si>
  <si>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</si>
  <si>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</si>
  <si>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</si>
  <si>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</si>
  <si>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</si>
  <si>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</si>
  <si>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crash：3（预约保养、地图、随心听）
anr：1（地图）</t>
  </si>
  <si>
    <t>NA</t>
  </si>
  <si>
    <t>内存泄露</t>
  </si>
  <si>
    <t>无内存泄漏</t>
  </si>
  <si>
    <t>地图模块存在轻微内存泄露（暂不影响发版）</t>
  </si>
  <si>
    <t>版本性能</t>
  </si>
  <si>
    <t>流畅度</t>
  </si>
  <si>
    <t>无明显卡顿</t>
  </si>
  <si>
    <t>使用流畅</t>
  </si>
  <si>
    <t>PASS</t>
  </si>
  <si>
    <t>综合评分</t>
  </si>
  <si>
    <t>见综合评分sheet</t>
  </si>
  <si>
    <t>baidu APP占ROM</t>
  </si>
  <si>
    <t>见BaiduAPP sheet</t>
  </si>
  <si>
    <t>APP sources</t>
  </si>
  <si>
    <t>见APP source sheet</t>
  </si>
  <si>
    <t>响应时间</t>
  </si>
  <si>
    <t>见响应时间 sheet</t>
  </si>
  <si>
    <t>/</t>
  </si>
  <si>
    <t>3.质量标准效果类指标达成情况：</t>
  </si>
  <si>
    <t>AI能力</t>
  </si>
  <si>
    <t>唤醒词</t>
  </si>
  <si>
    <t>唤醒率-低噪</t>
  </si>
  <si>
    <t>小度小度：100%
你好福特：100%</t>
  </si>
  <si>
    <t>唤醒率-中噪</t>
  </si>
  <si>
    <t>小度小度：96.67%
你好福特：94.17%</t>
  </si>
  <si>
    <t>唤醒率-高噪</t>
  </si>
  <si>
    <t>小度小度：95.83%
你好福特：95.38%</t>
  </si>
  <si>
    <t>场景化命令词</t>
  </si>
  <si>
    <t>见语音专项sheet</t>
  </si>
  <si>
    <t>误唤醒</t>
  </si>
  <si>
    <t>小度小度</t>
  </si>
  <si>
    <t>0.3次/h</t>
  </si>
  <si>
    <t>0.04次/h</t>
  </si>
  <si>
    <t>你好福特</t>
  </si>
  <si>
    <t>1.2次/h</t>
  </si>
  <si>
    <t>二、Bug解决情况</t>
  </si>
  <si>
    <t>Jira 遗留bug共210个（P0 0个，P1 47 个）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</si>
  <si>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</si>
  <si>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</si>
  <si>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</si>
  <si>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地图：</t>
  </si>
  <si>
    <t>部分case依赖实车</t>
  </si>
  <si>
    <t>语音：</t>
  </si>
  <si>
    <t>暂无</t>
  </si>
  <si>
    <t>车家互联</t>
  </si>
  <si>
    <t>覆盖智能家居品牌种类较少（2个）</t>
  </si>
  <si>
    <t>随心听</t>
  </si>
  <si>
    <t>随心看</t>
  </si>
  <si>
    <t>图像</t>
  </si>
  <si>
    <t>人脸识别无法登录（依赖福特账号SDK，R07 HF修复）</t>
  </si>
  <si>
    <t>外卖</t>
  </si>
  <si>
    <t>酒店</t>
  </si>
  <si>
    <t>电影购票</t>
  </si>
  <si>
    <t>预约保养</t>
  </si>
  <si>
    <t>智慧停车场</t>
  </si>
  <si>
    <t>安全</t>
  </si>
  <si>
    <t xml:space="preserve">账号 </t>
  </si>
  <si>
    <t>（1）账号部分case依赖正式环境以及Sync+vin（2）支付&amp;订单部分case依赖订单完成</t>
  </si>
  <si>
    <t>激活</t>
  </si>
  <si>
    <t>消息中心</t>
  </si>
  <si>
    <t>（1）百度侧使用demo模拟发送消息进行测试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</si>
  <si>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</si>
  <si>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</si>
  <si>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</si>
  <si>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</si>
  <si>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</si>
  <si>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</si>
  <si>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</si>
  <si>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</si>
  <si>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</si>
  <si>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遗留P0P1 bug</t>
  </si>
  <si>
    <t>未测/漏测原因和分析</t>
  </si>
  <si>
    <t>launcher</t>
  </si>
  <si>
    <t>AAR</t>
  </si>
  <si>
    <t>无测试环境</t>
  </si>
  <si>
    <t>EM</t>
  </si>
  <si>
    <t>地图</t>
  </si>
  <si>
    <t>依赖实车</t>
  </si>
  <si>
    <t>语音</t>
  </si>
  <si>
    <t>缺少复现条件</t>
  </si>
  <si>
    <t>依赖实车进出场扣费</t>
  </si>
  <si>
    <t>文件加密阻塞测试</t>
  </si>
  <si>
    <t>账号</t>
  </si>
  <si>
    <t>部分case依赖ota升级</t>
  </si>
  <si>
    <t>部分case依赖关机发送消息&amp;ivi换件</t>
  </si>
  <si>
    <t>埋点</t>
  </si>
  <si>
    <t>详见埋点sheet</t>
  </si>
  <si>
    <t>项目整体测试覆盖率</t>
  </si>
  <si>
    <t>五、测试环境及版本说明</t>
  </si>
  <si>
    <t>SOC版本</t>
  </si>
  <si>
    <t xml:space="preserve">20220905_0783_FF27_R07.ENG_Debug </t>
  </si>
  <si>
    <t>MCU版本</t>
  </si>
  <si>
    <t xml:space="preserve">20220902_521_PRO </t>
  </si>
  <si>
    <t>屏幕尺寸</t>
  </si>
  <si>
    <t>27寸</t>
  </si>
  <si>
    <t>关键字</t>
  </si>
  <si>
    <t>概要</t>
  </si>
  <si>
    <t>问题类型</t>
  </si>
  <si>
    <t>标签</t>
  </si>
  <si>
    <t>模块</t>
  </si>
  <si>
    <t>报告人</t>
  </si>
  <si>
    <t>修复的版本</t>
  </si>
  <si>
    <t>优先级</t>
  </si>
  <si>
    <t>AIMS #</t>
  </si>
  <si>
    <t>状态</t>
  </si>
  <si>
    <t>已更新</t>
  </si>
  <si>
    <t>经办人</t>
  </si>
  <si>
    <t>Supplier.</t>
  </si>
  <si>
    <t>创建日期</t>
  </si>
  <si>
    <t>AW2-6925</t>
  </si>
  <si>
    <t>【CDX706H】【必现】【faceid】录入人脸后无法通过人脸识别登录账号</t>
  </si>
  <si>
    <t>故障</t>
  </si>
  <si>
    <t>APIMCIS_WAVE2, Baidu, CDX706H, Phase4_IVITst</t>
  </si>
  <si>
    <t>百度-图像-FaceID</t>
  </si>
  <si>
    <t>Han, Luyao (L.)</t>
  </si>
  <si>
    <t>FF27_R07.PRO.hotfix1</t>
  </si>
  <si>
    <t>Immediate Gating</t>
  </si>
  <si>
    <t>Verification</t>
  </si>
  <si>
    <t>27/九月/22 2:42 下午</t>
  </si>
  <si>
    <t>Mao, Yuyan (Y.)</t>
  </si>
  <si>
    <t>19/九月/22 12:48 下午</t>
  </si>
  <si>
    <t>AW2-5897</t>
  </si>
  <si>
    <t>Phase 4：【偶现】CDX706H 点击脱口秀后，大屏卡死，之后黑屏重启</t>
  </si>
  <si>
    <t>Baidu, CAF, CDX706H, Phase4_LaunchTst, VOCF, bd-prcs, phase4, 百度-随心听</t>
  </si>
  <si>
    <t>System Performance</t>
  </si>
  <si>
    <t>Li, Yongsheng (Y.)</t>
  </si>
  <si>
    <t>FF27_R07.ENG1</t>
  </si>
  <si>
    <t>22/九月/22 10:46 上午</t>
  </si>
  <si>
    <t>11/八月/22 1:21 下午</t>
  </si>
  <si>
    <t>AW2-5915</t>
  </si>
  <si>
    <t>【CDX706H】【偶现】【随心听】副驾点击随心听按钮，随心听崩溃且出现黑屏现象，1分钟后，主屏出现蓝屏现象，副屏自动恢复画面后再次黑屏</t>
  </si>
  <si>
    <t>APIM-CIS, CDX706H, ICV, Phase4_IVITst, Phase4_LaunchTst, baidu, bd-prcs</t>
  </si>
  <si>
    <t>百度-随心听</t>
  </si>
  <si>
    <t>Xia, Li (L.)</t>
  </si>
  <si>
    <t>21/九月/22 6:07 下午</t>
  </si>
  <si>
    <t>12/八月/22 11:21 上午</t>
  </si>
  <si>
    <t>AW2-464</t>
  </si>
  <si>
    <t>CDX706_iACC2.0 MPP prediction go against Navigation route</t>
  </si>
  <si>
    <t>CDX706H, DAT2.0, iACC</t>
  </si>
  <si>
    <t>EH, Electronic Horizon</t>
  </si>
  <si>
    <t>Liu, Rony (R.)</t>
  </si>
  <si>
    <t>FF27_R06.PRO.hotfix3</t>
  </si>
  <si>
    <t>15/八月/22 9:35 下午</t>
  </si>
  <si>
    <t>28/一月/22 4:40 下午</t>
  </si>
  <si>
    <t>AW2-109</t>
  </si>
  <si>
    <t>CDX706: iACC2.0_EH miss predict speedlimit/turn/curve/roundabout</t>
  </si>
  <si>
    <t>ADAS, Baidu, CDX706H, EH, bd-prcs, iACC</t>
  </si>
  <si>
    <t>EH, Electronic Horizon, 百度-地图</t>
  </si>
  <si>
    <t>FF27_R05.PRO</t>
  </si>
  <si>
    <t>11/八月/22 10:51 上午</t>
  </si>
  <si>
    <t>Baidu</t>
  </si>
  <si>
    <t>10/二月/22 9:19 下午</t>
  </si>
  <si>
    <t>AW2-89</t>
  </si>
  <si>
    <t>CDX706_iACC2.0 system predict wrong SpeedLimit ahead of driving route</t>
  </si>
  <si>
    <t>Baidu, CDX706H, DAT2.0, bd-prcs, iACC</t>
  </si>
  <si>
    <t>08/八月/22 3:59 下午</t>
  </si>
  <si>
    <t>28/一月/22 4:23 下午</t>
  </si>
  <si>
    <t>AW2-378</t>
  </si>
  <si>
    <t>CDX706_iACC2.0 system predict wrong Curve ahead of driving route</t>
  </si>
  <si>
    <t>Baidu, CDX706H, DAT2.0, bd-prcs, iACC, map</t>
  </si>
  <si>
    <t>Electronic Horizon, 百度-地图</t>
  </si>
  <si>
    <t>03/八月/22 10:13 上午</t>
  </si>
  <si>
    <t>28/一月/22 4:17 下午</t>
  </si>
  <si>
    <t>AW2-143</t>
  </si>
  <si>
    <t>CDX706_iACC2.0 system predict wrong Turns ahead of driving route</t>
  </si>
  <si>
    <t>03/八月/22 10:12 上午</t>
  </si>
  <si>
    <t>28/一月/22 4:13 下午</t>
  </si>
  <si>
    <t>AW2-262</t>
  </si>
  <si>
    <t>【CDX706】【随心听】【必现】独立模式下，连接蓝牙耳机，主屏/副屏QQ音乐双开播放，来回交换屏幕3次，QQ音乐无法继续播放，停留在暂停状态</t>
  </si>
  <si>
    <t>APIM_CIS, Baidu, CDX706, Phase4_IVITst, bd-prcs</t>
  </si>
  <si>
    <t>Wang, Jiming (J.)</t>
  </si>
  <si>
    <t>FF27_R06.ENG1</t>
  </si>
  <si>
    <t>Ready</t>
  </si>
  <si>
    <t>17/五月/22 2:45 下午</t>
  </si>
  <si>
    <t>27/一月/22 3:58 下午</t>
  </si>
  <si>
    <t>AW2-6759</t>
  </si>
  <si>
    <t>Phase4:【偶现】开启分屏，从主驾侧开始导航，但无导航路径，且导航卡住</t>
  </si>
  <si>
    <t>Baidu, CDX706H, IVI, IVI_Phase4, Phase4_LaunchTst, VOCF</t>
  </si>
  <si>
    <t>百度-地图</t>
  </si>
  <si>
    <t>Gating</t>
  </si>
  <si>
    <t>28/九月/22 2:01 下午</t>
  </si>
  <si>
    <t>Sun, Ying (Y.)</t>
  </si>
  <si>
    <t>13/九月/22 9:32 上午</t>
  </si>
  <si>
    <t>AW2-7068</t>
  </si>
  <si>
    <t>[Phase4][CDX706H][V2I]traffic light dismission on Baidu map is later than that on IPC after driving across the intersection</t>
  </si>
  <si>
    <t>APIMCIS_WAVE2, CDX706H, Phase4_CVPPTst, V2I</t>
  </si>
  <si>
    <t>V2I</t>
  </si>
  <si>
    <t>zhu, ying (y.)</t>
  </si>
  <si>
    <t>Analysis</t>
  </si>
  <si>
    <t>28/九月/22 1:25 下午</t>
  </si>
  <si>
    <t>22/九月/22 3:18 下午</t>
  </si>
  <si>
    <t>AW2-7061</t>
  </si>
  <si>
    <t>【CDX706H】【必发】【地图】从“发现周边”搜索地址到导航首页，不显示对应的“中餐”"酒店等级”等关键词</t>
  </si>
  <si>
    <t>New</t>
  </si>
  <si>
    <t>28/九月/22 1:11 下午</t>
  </si>
  <si>
    <t>22/九月/22 2:23 下午</t>
  </si>
  <si>
    <t>AW2-6926</t>
  </si>
  <si>
    <t>【CDX706H】【必现】【地图】福特派账号登录后，地图的百度账号未同步登录</t>
  </si>
  <si>
    <t>28/九月/22 1:00 下午</t>
  </si>
  <si>
    <t>19/九月/22 1:06 下午</t>
  </si>
  <si>
    <t>AW2-5323</t>
  </si>
  <si>
    <t>【CDX706H】【必现】【地图】导航偏离路线时无语音提示</t>
  </si>
  <si>
    <t>APIMCIS_WAVE2, CDX706H, Ford, Notbug, Phase4_IVITst, bd-prcs</t>
  </si>
  <si>
    <t>FF27_R07.ENG2</t>
  </si>
  <si>
    <t>28/九月/22 12:41 下午</t>
  </si>
  <si>
    <t>24/七月/22 3:45 下午</t>
  </si>
  <si>
    <t>AW2-6927</t>
  </si>
  <si>
    <t>【CDX706H】【必现】【在线收音机】地图导航语音播报结束后在线收音机自动恢复播放</t>
  </si>
  <si>
    <t>Media</t>
  </si>
  <si>
    <t>28/九月/22 11:54 上午</t>
  </si>
  <si>
    <t>19/九月/22 1:21 下午</t>
  </si>
  <si>
    <t>AW2-5981</t>
  </si>
  <si>
    <t>【CDX706H】【偶现】【地图】主屏进入地图，点击输入框，无法唤醒键盘</t>
  </si>
  <si>
    <t>百度-百度输入法</t>
  </si>
  <si>
    <t>28/九月/22 10:41 上午</t>
  </si>
  <si>
    <t>16/八月/22 9:08 上午</t>
  </si>
  <si>
    <t>AW2-7215</t>
  </si>
  <si>
    <t>Phase 4：【偶发】语音指令导航去唐家沱立交桥，出现的界面是设置快捷控制界面，而不是开始导航</t>
  </si>
  <si>
    <t>CAF, CDX706H, Phase4_IVITest, Phase4_LaunchTst, VOCF</t>
  </si>
  <si>
    <t>百度-地图, 百度-语音</t>
  </si>
  <si>
    <t>27/九月/22 8:44 下午</t>
  </si>
  <si>
    <t>26/九月/22 9:31 上午</t>
  </si>
  <si>
    <t>AW2-6944</t>
  </si>
  <si>
    <t>【CDX706H】【必现】【本地视频】USB本地视频文件未全部显示</t>
  </si>
  <si>
    <t>APIMCIS_WAVE2, Baidu, CDX706H, Desay, Phase4_IVITst, bd-prcs</t>
  </si>
  <si>
    <t>USB</t>
  </si>
  <si>
    <t>27/九月/22 8:40 下午</t>
  </si>
  <si>
    <t>19/九月/22 4:58 下午</t>
  </si>
  <si>
    <t>AW2-7173</t>
  </si>
  <si>
    <t>【CDX706H】【语音】【必现】导航中， 语音指令:修改目的地为某地， 永远无法识别</t>
  </si>
  <si>
    <t>APIMCIS_WAVE2, CDX706H, DuerOS-VEVTST, baidu, 百度-语音PM</t>
  </si>
  <si>
    <t>百度-语音</t>
  </si>
  <si>
    <t>Yu, Qing (Q.)</t>
  </si>
  <si>
    <t>27/九月/22 8:30 下午</t>
  </si>
  <si>
    <t>23/九月/22 4:08 下午</t>
  </si>
  <si>
    <t>AW2-7137</t>
  </si>
  <si>
    <t>【CDX706H】【语音】【必现】语音指令：拨打中国的联通客服&amp;中国的移动客服&amp;中国的电信客服， 均无法拨打</t>
  </si>
  <si>
    <t>APIMCIS_WAVE2, Baidu, CDX706H, DuerOS-VEVTST, 百度-语音PM</t>
  </si>
  <si>
    <t>27/九月/22 8:04 下午</t>
  </si>
  <si>
    <t>23/九月/22 1:37 下午</t>
  </si>
  <si>
    <t>AW2-5969</t>
  </si>
  <si>
    <t>【CDX706H】【必发】【地图】分屏模式下，副驾进入地图后关闭分屏，重新点击进入地图，地图右侧部分出现短暂的黑屏现象</t>
  </si>
  <si>
    <t>APIM-CIS, CDX706H, Deasy, ICV, Phase4_IVITest, Phase4_LaunchTst, bd-prcs</t>
  </si>
  <si>
    <t>HMI, 百度-地图</t>
  </si>
  <si>
    <t>Zhang, Wenzhe (W.)</t>
  </si>
  <si>
    <t>Developing</t>
  </si>
  <si>
    <t>27/九月/22 6:05 下午</t>
  </si>
  <si>
    <t>15/八月/22 4:47 下午</t>
  </si>
  <si>
    <t>AW2-7087</t>
  </si>
  <si>
    <t>Phase4:【CDX706H】【100%】【AAR】Cabin PM2.5 history record display is wrong</t>
  </si>
  <si>
    <t>AAR, APIMCIS_WAVE2, CDX706H, Ford, Phase4_CVPPTst, SMART_BENCH</t>
  </si>
  <si>
    <t>Auto Air Refresh</t>
  </si>
  <si>
    <t>zhong, jiawei (j.)</t>
  </si>
  <si>
    <t>27/九月/22 5:44 下午</t>
  </si>
  <si>
    <t>22/九月/22 7:15 下午</t>
  </si>
  <si>
    <t>AW2-6864</t>
  </si>
  <si>
    <t>Phase 4：【必现】中央大屏，个人头像，个人中心，车辆信息，有闪烁</t>
  </si>
  <si>
    <t>CDX706H, CVPP, IVI, IVI_Phase4, Phase4_CVPPTst, Phase4_LaunchTst, SW_FLEET</t>
  </si>
  <si>
    <t>Account, HMI, 百度-帐号</t>
  </si>
  <si>
    <t>Shan, Rongming (R.)</t>
  </si>
  <si>
    <t>27/九月/22 4:44 下午</t>
  </si>
  <si>
    <t>15/九月/22 5:43 下午</t>
  </si>
  <si>
    <t>AW2-7101</t>
  </si>
  <si>
    <t>[CDX706H][Performance][Stability]monkey稳定性测试，system系统内存占用过高，发生内存泄漏。</t>
  </si>
  <si>
    <t>APIMCIS_WAVE2, CDX706H, Phase4_CVPPTst, SystemPerformance</t>
  </si>
  <si>
    <t>jia, lijuan (l.)</t>
  </si>
  <si>
    <t>27/九月/22 3:28 下午</t>
  </si>
  <si>
    <t>23/九月/22 9:47 上午</t>
  </si>
  <si>
    <t>AW2-6948</t>
  </si>
  <si>
    <t>【CDX706H】【必现】【地图】点击“继续离线导航”选项无反应，且导航信息消失</t>
  </si>
  <si>
    <t>27/九月/22 3:23 下午</t>
  </si>
  <si>
    <t>19/九月/22 6:17 下午</t>
  </si>
  <si>
    <t>AW2-5718</t>
  </si>
  <si>
    <t>Phase4:【CDX706H】【100%】【AAR】Smart Loop State 1 to State 3 and State 3 to State 4 Error</t>
  </si>
  <si>
    <t>AAR, APIMCIS_WAVE2, CDX706H, Phase4_CVPPTst, SMART_BENCH</t>
  </si>
  <si>
    <t>27/九月/22 2:52 下午</t>
  </si>
  <si>
    <t>03/八月/22 8:54 下午</t>
  </si>
  <si>
    <t>AW2-4144</t>
  </si>
  <si>
    <t>【CDX706H】【高概率】【随心听】U盘音乐播放过程中语音“我想听在线音乐”，在线音乐无法自动播放</t>
  </si>
  <si>
    <t>APIMCIS_WAVE2, Baidu, CDX706H, Phase4_IVITst, bd-prcs</t>
  </si>
  <si>
    <t>Shi, Zijia (Z.)</t>
  </si>
  <si>
    <t>FF27_R07.1.PRO</t>
  </si>
  <si>
    <t>27/九月/22 2:31 下午</t>
  </si>
  <si>
    <t>13/七月/22 10:23 上午</t>
  </si>
  <si>
    <t>AW2-7246</t>
  </si>
  <si>
    <t>[CDX706H][偶现][语音]播放收藏的QQ音乐，语音取消收藏，反馈已取消收藏，实际还显示收藏</t>
  </si>
  <si>
    <t>APIMCIS_WAVE2,, Baidu, CD706H, Phase4_IVITst</t>
  </si>
  <si>
    <t>Yun, Tang (T.)</t>
  </si>
  <si>
    <t>27/九月/22 2:09 下午</t>
  </si>
  <si>
    <t>26/九月/22 4:58 下午</t>
  </si>
  <si>
    <t>AW2-6085</t>
  </si>
  <si>
    <t>Phase4:【CDX706H】【100%】【AAR】Smart loop starts abnormally then shuts down abnormally</t>
  </si>
  <si>
    <t>27/九月/22 1:15 下午</t>
  </si>
  <si>
    <t>18/八月/22 10:46 上午</t>
  </si>
  <si>
    <t>AW2-7270</t>
  </si>
  <si>
    <t>【CDX706H】【必发】【地图】绑定微信互联发送位置信息后地图闪退</t>
  </si>
  <si>
    <t>27/九月/22 12:31 下午</t>
  </si>
  <si>
    <t>27/九月/22 12:21 下午</t>
  </si>
  <si>
    <t>AW2-7159</t>
  </si>
  <si>
    <t>【CDX706H】【语音】【必现】语音误唤醒很严重</t>
  </si>
  <si>
    <t>APIMCIS_WAVE2, CDX706H, DuerOS-VEVTST, baidu</t>
  </si>
  <si>
    <t>FF27_R07.PRO</t>
  </si>
  <si>
    <t>27/九月/22 11:13 上午</t>
  </si>
  <si>
    <t>23/九月/22 2:58 下午</t>
  </si>
  <si>
    <t>AW2-7032</t>
  </si>
  <si>
    <t>Phase 4：【偶现】中央大屏，智能馨风，设置，显示内容为空</t>
  </si>
  <si>
    <t>CAF, CDX706H, CVPP, IVI, IVI_Phase4, Phase4_CVPPTst, Phase4_LaunchTst, SW_FLEET</t>
  </si>
  <si>
    <t>百度-AAR(空气净化)</t>
  </si>
  <si>
    <t>27/九月/22 11:11 上午</t>
  </si>
  <si>
    <t>21/九月/22 3:59 下午</t>
  </si>
  <si>
    <t>AW2-6691</t>
  </si>
  <si>
    <t>Phase-4:【偶发】H673187 1026 进入地图，副驾侧在地图输入内容，屏幕两侧第一个显示的地方字体不一致，左侧正常右侧偏淡</t>
  </si>
  <si>
    <t>CDX706H, HMI, IVI, IVI_Phase4, NTT, Phase4_LaunchTst</t>
  </si>
  <si>
    <t>Mo, Hao (H.)</t>
  </si>
  <si>
    <t>DEFINED</t>
  </si>
  <si>
    <t>26/九月/22 7:08 下午</t>
  </si>
  <si>
    <t>08/九月/22 3:39 下午</t>
  </si>
  <si>
    <t>AW2-7102</t>
  </si>
  <si>
    <t>[CDX706H][Performance][Stability]monkey稳定性测试，com.baidu.iov,duero.film应用发生内存泄漏。</t>
  </si>
  <si>
    <t>System Stability</t>
  </si>
  <si>
    <t>26/九月/22 5:53 下午</t>
  </si>
  <si>
    <t>23/九月/22 9:48 上午</t>
  </si>
  <si>
    <t>AW2-7105</t>
  </si>
  <si>
    <t>[CDX706H][Performance][Stability]monkey稳定性测试，com.baidu.iov.duero.hotel应用发生内存泄漏。</t>
  </si>
  <si>
    <t>23/九月/22 9:50 上午</t>
  </si>
  <si>
    <t>AW2-566</t>
  </si>
  <si>
    <t>【CDX706H】【高频】【分屏】【QQ音乐】分屏播放QQ音乐，多次主副屏切换，QQ音乐播放中，播放页面实际是暂停</t>
  </si>
  <si>
    <t>APIMCIS_WAVE2, CDX706H, Desay, Phase4_IVITst, bd-prcs</t>
  </si>
  <si>
    <t>Media, 百度-随心听</t>
  </si>
  <si>
    <t>Yang, Fan (F.)</t>
  </si>
  <si>
    <t>26/九月/22 5:00 下午</t>
  </si>
  <si>
    <t>18/一月/22 3:42 下午</t>
  </si>
  <si>
    <t>AW2-5112</t>
  </si>
  <si>
    <t>【CDX706H】【必现】【Bluetooth】重新连接蓝牙耳机后副驾本地视频重新播放</t>
  </si>
  <si>
    <t>APIMCIS_WAVE2, Baidu, CDX706H, Phase4_IVITst, bd-lkg</t>
  </si>
  <si>
    <t>Bluetooth, 百度-随心看</t>
  </si>
  <si>
    <t>26/九月/22 4:55 下午</t>
  </si>
  <si>
    <t>19/七月/22 4:51 下午</t>
  </si>
  <si>
    <t>AW2-7074</t>
  </si>
  <si>
    <t>【CDX706H】【必现】【地图】组队导航，诱导信息卡片被进度条遮挡</t>
  </si>
  <si>
    <t>26/九月/22 2:46 下午</t>
  </si>
  <si>
    <t>22/九月/22 3:57 下午</t>
  </si>
  <si>
    <t>AW2-5908</t>
  </si>
  <si>
    <t>【CDX706H】【必发】【百度地图】在最近应用中杀死百度地图进程后，重新启动地图，加载时间超过15秒</t>
  </si>
  <si>
    <t>APIM-CIS, Baidu, CDX706H, ICV, Phase4_IVITest, Phase4_LaunchTst, bd-prcs</t>
  </si>
  <si>
    <t>26/九月/22 2:28 下午</t>
  </si>
  <si>
    <t>12/八月/22 11:15 上午</t>
  </si>
  <si>
    <t>AW2-7125</t>
  </si>
  <si>
    <t>【CDX706H】【必发】【地图】地址详情页面点击电话按钮无反应</t>
  </si>
  <si>
    <t>26/九月/22 2:21 下午</t>
  </si>
  <si>
    <t>23/九月/22 10:58 上午</t>
  </si>
  <si>
    <t>AW2-7213</t>
  </si>
  <si>
    <t>Phase 4：【偶现】行驶过程中，语音指令，“你好福特，导航去拉萨”，没有规划路线，只是打开了地图</t>
  </si>
  <si>
    <t>26/九月/22 9:26 上午</t>
  </si>
  <si>
    <t>AW2-7190</t>
  </si>
  <si>
    <t>【CDX706H】【必现】【爱奇艺】搜索时输入关键词从右至左显示</t>
  </si>
  <si>
    <t>百度-随心看</t>
  </si>
  <si>
    <t>Qiu, Yueyang (Y.)</t>
  </si>
  <si>
    <t>24/九月/22 10:17 上午</t>
  </si>
  <si>
    <t>23/九月/22 4:53 下午</t>
  </si>
  <si>
    <t>AW2-7128</t>
  </si>
  <si>
    <t>【CDX706H】【语音】【必现】导航倒计时界面，语音关闭分屏，导航倒计时界面结束后， 导航未发起</t>
  </si>
  <si>
    <t>APIMCIS_WAVE2, Baidu, CDX706H, DuerOS-VEVTST</t>
  </si>
  <si>
    <t>23/九月/22 11:13 上午</t>
  </si>
  <si>
    <t>AW2-3376</t>
  </si>
  <si>
    <t>[CDX706H][Performance][Stability] monkey测试，多个baidu进程发生ANR。</t>
  </si>
  <si>
    <t>APIMCIS_WAVE2, CDX706H, Phase4_CVPPTst, SystemPerformance, desay</t>
  </si>
  <si>
    <t>23/九月/22 10:46 上午</t>
  </si>
  <si>
    <t>07/六月/22 9:30 上午</t>
  </si>
  <si>
    <t>AW2-7099</t>
  </si>
  <si>
    <t>[CDX706H][Performance][Stability]monkey test,com.baidu.bodyguard happens 3 times crash</t>
  </si>
  <si>
    <t>23/九月/22 10:39 上午</t>
  </si>
  <si>
    <t>23/九月/22 9:43 上午</t>
  </si>
  <si>
    <t>AW2-7097</t>
  </si>
  <si>
    <t>[CDX706H][Performance][Stability]monkey test,com.baidu.che.maintenance happens 1 times crash</t>
  </si>
  <si>
    <t>23/九月/22 10:38 上午</t>
  </si>
  <si>
    <t>23/九月/22 9:42 上午</t>
  </si>
  <si>
    <t>AW2-7106</t>
  </si>
  <si>
    <t>[CDX706H][Performance][Stability]monkey稳定性测试，com.baidu.iov.dueros.car2homel应用发生内存泄漏。</t>
  </si>
  <si>
    <t>23/九月/22 9:52 上午</t>
  </si>
  <si>
    <t>AW2-7104</t>
  </si>
  <si>
    <t>[CDX706H][Performance][Stability]monkey稳定性测试，com.baidu.bodyguard应用发生内存泄漏。</t>
  </si>
  <si>
    <t>23/九月/22 10:37 上午</t>
  </si>
  <si>
    <t>AW2-5907</t>
  </si>
  <si>
    <t>【CDX706H】【必发】【百度地图】进入百度地图，点击免责声明拒绝按钮后，百度地图会闪屏</t>
  </si>
  <si>
    <t>23/九月/22 10:10 上午</t>
  </si>
  <si>
    <t>12/八月/22 11:13 上午</t>
  </si>
  <si>
    <t>AW2-4267</t>
  </si>
  <si>
    <t>Phase4 CX706_TT:【必现】更多服务界面，点击"流量查询"，发现无反应</t>
  </si>
  <si>
    <t>CDX706, CX706-TT, Phase4_CVPPTst, Phase4_LaunchTst</t>
  </si>
  <si>
    <t>Launcher- HMI</t>
  </si>
  <si>
    <t>Zhou, Shijie (S.)</t>
  </si>
  <si>
    <t>22/九月/22 4:58 下午</t>
  </si>
  <si>
    <t>15/七月/22 2:25 下午</t>
  </si>
  <si>
    <t>AW2-7066</t>
  </si>
  <si>
    <t>【CDX706H】【偶现一次】【地图】导航设置页面向左偏移</t>
  </si>
  <si>
    <t>22/九月/22 2:52 下午</t>
  </si>
  <si>
    <t>AW2-5971</t>
  </si>
  <si>
    <t>【CDX706H】【必现】【随心听】副驾语音输入“播放QQ音乐/播放周杰伦、陈奕迅的歌”，页面未自动进入QQ音乐播放页面，且音乐未自动开始播放，需手动播放</t>
  </si>
  <si>
    <t>22/九月/22 12:41 下午</t>
  </si>
  <si>
    <t>15/八月/22 4:50 下午</t>
  </si>
  <si>
    <t>AW2-6688</t>
  </si>
  <si>
    <t>Phase-4:【必发】H673187 0906 车辆导航中，进入导航更多设置页面，点击打开限行路线规避开关，页面显示全国各城市名称，最底下“青 新 藏 ”三个城市名字体暗淡</t>
  </si>
  <si>
    <t>22/九月/22 12:31 下午</t>
  </si>
  <si>
    <t>08/九月/22 3:36 下午</t>
  </si>
  <si>
    <t>AW2-7054</t>
  </si>
  <si>
    <t>【CDX706H】【必现】【地图】在“发现周边”页面点击分类地址，返回后部分分类标题不显示</t>
  </si>
  <si>
    <t>22/九月/22 11:33 上午</t>
  </si>
  <si>
    <t>22/九月/22 11:32 上午</t>
  </si>
  <si>
    <t>AW2-5919</t>
  </si>
  <si>
    <t>【CDX706H】【必现】【语音】副屏语音输入“打开联合驾趣”，TTS回复：已为你找到以下联合村的地址</t>
  </si>
  <si>
    <t>APIM-CIS, CDX706H, ICV, Phase4_IVITst, Phase4_LaunchTst, baidu, 百度-语义, 百度-语音PM</t>
  </si>
  <si>
    <t>21/九月/22 6:04 下午</t>
  </si>
  <si>
    <t>12/八月/22 11:24 上午</t>
  </si>
  <si>
    <t>AW2-6757</t>
  </si>
  <si>
    <t>Phase4:【偶现】开启分屏，从副驾侧打开地图并设置目的地，将地图划到主驾侧，副驾侧语音呼喊开始导航，没有反应</t>
  </si>
  <si>
    <t>21/九月/22 4:00 下午</t>
  </si>
  <si>
    <t>13/九月/22 9:23 上午</t>
  </si>
  <si>
    <t>AW2-2823</t>
  </si>
  <si>
    <t>【CDX706H】【语音】【必现】【车控】【15.16】执行语料打开遮阳帘回复暂不支持指令</t>
  </si>
  <si>
    <t>APIMCIS_WAVE2, Baidutest, CDX706H, Desay, Phase4_IVITst, ford, 语音指令</t>
  </si>
  <si>
    <t>21/九月/22 3:15 下午</t>
  </si>
  <si>
    <t>19/五月/22 4:45 下午</t>
  </si>
  <si>
    <t>AW2-3031</t>
  </si>
  <si>
    <t>[CDX706H][地图][必现]语音”搜索酒店“”第一个“没有进入导航</t>
  </si>
  <si>
    <t>Zhang, Binbin (B.)</t>
  </si>
  <si>
    <t>21/九月/22 3:05 下午</t>
  </si>
  <si>
    <t>26/五月/22 10:55 上午</t>
  </si>
  <si>
    <t>AW2-715</t>
  </si>
  <si>
    <t>[CDX706][Electronic Horizon]ADAS map EH2信号在公共道路发送不正确</t>
  </si>
  <si>
    <t>APIMCIS_WAVE2, Baidu, CDX706H, DCV, LL, bd-prcs</t>
  </si>
  <si>
    <t>ACC/IACC, Electronic Horizon, 百度-地图</t>
  </si>
  <si>
    <t>Cui, Victor (M.)</t>
  </si>
  <si>
    <t>21/九月/22 2:07 下午</t>
  </si>
  <si>
    <t>12/一月/22 2:15 下午</t>
  </si>
  <si>
    <t>AW2-5890</t>
  </si>
  <si>
    <t>【CDX706H】【必发】【外卖】外卖订单界面，一直重复1-10的订单</t>
  </si>
  <si>
    <t>APIM-CIS, Baidu, CDX706H, ICV, Phase4_CVPPTst, Phase4_IVITest, Phase4_LaunchTst, bd-lkg</t>
  </si>
  <si>
    <t>Payment, 百度-外卖</t>
  </si>
  <si>
    <t>FF27_R06.1.PRO</t>
  </si>
  <si>
    <t>21/九月/22 11:43 上午</t>
  </si>
  <si>
    <t>11/八月/22 11:26 上午</t>
  </si>
  <si>
    <t>AW2-5821</t>
  </si>
  <si>
    <t>Phase4: [Occurrence 100%] CDX706H_V2I prompt volume is too low to be heard comparing to V2I tts</t>
  </si>
  <si>
    <t>APIMCIS_WAVE2, Baidu, CDX706H, Phase4_CVPPTst, V2I</t>
  </si>
  <si>
    <t>21/九月/22 11:35 上午</t>
  </si>
  <si>
    <t>09/八月/22 11:17 上午</t>
  </si>
  <si>
    <t>AW2-6870</t>
  </si>
  <si>
    <t>Phase 4：【多次】中央大屏，预约保养，服务类型，维修，未自动加载联系人及电话</t>
  </si>
  <si>
    <t>百度-预约保养</t>
  </si>
  <si>
    <t>20/九月/22 5:50 下午</t>
  </si>
  <si>
    <t>16/九月/22 9:27 上午</t>
  </si>
  <si>
    <t>AW2-6869</t>
  </si>
  <si>
    <t>Phase 4：【多次】中央大屏，预约保养，导航到经销商，多次加载几十秒，甚至有时最后显示加载失败</t>
  </si>
  <si>
    <t>20/九月/22 5:49 下午</t>
  </si>
  <si>
    <t>16/九月/22 9:20 上午</t>
  </si>
  <si>
    <t>AW2-6868</t>
  </si>
  <si>
    <t>Phase 4：【必现】中央大屏，预约保养，首选顾问，有的经销商无联系人，有的有联系人</t>
  </si>
  <si>
    <t>16/九月/22 9:14 上午</t>
  </si>
  <si>
    <t>AW2-6866</t>
  </si>
  <si>
    <t>Phase 4：【偶现】中央大屏，预约保养，首选顾问，显示请求故障提示</t>
  </si>
  <si>
    <t>20/九月/22 5:48 下午</t>
  </si>
  <si>
    <t>16/九月/22 9:07 上午</t>
  </si>
  <si>
    <t>AW2-6739</t>
  </si>
  <si>
    <t>Phase 4：【偶现】德胜快速路上限速在60和80之前反复跳变</t>
  </si>
  <si>
    <t>CDX706H, Desay, IVI, IVI_Phase4, Phase4_LaunchTst, VOCF</t>
  </si>
  <si>
    <t>20/九月/22 5:28 下午</t>
  </si>
  <si>
    <t>09/九月/22 4:42 下午</t>
  </si>
  <si>
    <t>AW2-4128</t>
  </si>
  <si>
    <t>【CDX706H】【偶现】【USB音乐】进入USB音乐播放页面，点击"上/下一曲"、“暂停/播放”按钮无响应</t>
  </si>
  <si>
    <t>APIM-CIS, CDX706H, ICV, Phase4_IVITst, Phase4_LaunchTst, baidu, bd-prcs, 申请monitor</t>
  </si>
  <si>
    <t>USB, 百度-随心听</t>
  </si>
  <si>
    <t>20/九月/22 3:31 下午</t>
  </si>
  <si>
    <t>12/七月/22 4:21 下午</t>
  </si>
  <si>
    <t>AW2-6301</t>
  </si>
  <si>
    <t>Phase 4：【偶发】QQ音乐登录后，在线音乐不可听。但歌曲都有显示。（喜马拉雅、新闻等音源都有问题，需排除播放和网络类问题）</t>
  </si>
  <si>
    <t>CAF, CDX706H, PHASE4, Phase4_IVITst, Phase4_LaunchTst, R202</t>
  </si>
  <si>
    <t>Audio Management</t>
  </si>
  <si>
    <t>Song, Xianjie (X.)</t>
  </si>
  <si>
    <t>20/九月/22 2:17 下午</t>
  </si>
  <si>
    <t>24/八月/22 8:15 下午</t>
  </si>
  <si>
    <t>AW2-2310</t>
  </si>
  <si>
    <t>Phase 4：【10次】中央大屏，地图，输入长安福特研究院，开始，显示处于路径规划中（1分钟左右），且最后规划失败</t>
  </si>
  <si>
    <t>Baidu, CAF, CDX706H, PHASE4, Phase4_LaunchTst, SW_FLEET, bd-prcs</t>
  </si>
  <si>
    <t>Map - Navigation, 百度-地图</t>
  </si>
  <si>
    <t>20/九月/22 1:39 下午</t>
  </si>
  <si>
    <t>22/四月/22 11:40 上午</t>
  </si>
  <si>
    <t>AW2-6334</t>
  </si>
  <si>
    <t>Phase-4:【必发】 插入USB ，语音指令播放USB音乐，语音反馈当前未连接USB</t>
  </si>
  <si>
    <t>CAF, CDX706H, NTT, PHASE4, Phase4_IVITst, Phase4_LaunchTst, 百度-随心听</t>
  </si>
  <si>
    <t>20/九月/22 1:30 下午</t>
  </si>
  <si>
    <t>26/八月/22 9:52 上午</t>
  </si>
  <si>
    <t>AW2-4349</t>
  </si>
  <si>
    <t>【CDX706H】【高概率】【地图】导航模式下不显示概览/全览按键</t>
  </si>
  <si>
    <t>20/九月/22 11:01 上午</t>
  </si>
  <si>
    <t>18/七月/22 5:18 下午</t>
  </si>
  <si>
    <t>AW2-5068</t>
  </si>
  <si>
    <t>【CDX706H】【偶现】【地图】在目的地周边搜索，进入4S店的筛选界面，显示银行品牌</t>
  </si>
  <si>
    <t>APIMCIS_WAVE2, CDX706H, Desay, Phase4_IVITst</t>
  </si>
  <si>
    <t>20/九月/22 10:55 上午</t>
  </si>
  <si>
    <t>19/七月/22 9:55 上午</t>
  </si>
  <si>
    <t>AW2-5537</t>
  </si>
  <si>
    <t>[Phase4][CDX706L][VPA][必现]查看图片，总有一张大图片显示异常</t>
  </si>
  <si>
    <t>APIMCIS_WAVE2, CDC_Inhouse, CDC_Phase5, CDX706H, CDX706L, CDX707, Inhouse_App, Phase4_CVPPTst, VPA, VPA2.0, 百度-语义</t>
  </si>
  <si>
    <t>Virtual Personal Assistant</t>
  </si>
  <si>
    <t>Zhang, Beibei (B.)</t>
  </si>
  <si>
    <t>19/九月/22 7:11 下午</t>
  </si>
  <si>
    <t>29/七月/22 11:01 上午</t>
  </si>
  <si>
    <t>AW2-5855</t>
  </si>
  <si>
    <t>[Phase4][CX483MCA][VPA][必现] 查询图片显示问题 总有一张图片的大图显示为空</t>
  </si>
  <si>
    <t>APIMCIS_WAVE2, CDX706H, CX483MCA, VPA</t>
  </si>
  <si>
    <t>KL27_R06.1.PRO</t>
  </si>
  <si>
    <t>19/九月/22 7:10 下午</t>
  </si>
  <si>
    <t>10/八月/22 1:41 下午</t>
  </si>
  <si>
    <t>AW2-6687</t>
  </si>
  <si>
    <t>Phase-4:【必发】H673187 1810 进入QQ音乐点击“我的收藏”图标按钮点击播放任意歌曲，正常播放歌曲在列表中该歌曲后面未显示动态播放标识</t>
  </si>
  <si>
    <t>19/九月/22 5:42 下午</t>
  </si>
  <si>
    <t>08/九月/22 3:31 下午</t>
  </si>
  <si>
    <t>AW2-6435</t>
  </si>
  <si>
    <t>Phase-4:【偶发】H673163 1631 第二个手机登录不成功</t>
  </si>
  <si>
    <t>CDX706H, CVPP, FordPAss, IVI_Phase4, NTT, Phase4_LaunchTst</t>
  </si>
  <si>
    <t>Account, FordPass</t>
  </si>
  <si>
    <t>Blocked</t>
  </si>
  <si>
    <t>19/九月/22 3:42 下午</t>
  </si>
  <si>
    <t>30/八月/22 5:15 下午</t>
  </si>
  <si>
    <t>AW2-1260</t>
  </si>
  <si>
    <t>Phase4:【CDX706H】【必现】AAR filter is saturated without pop-up windows and notifications</t>
  </si>
  <si>
    <t>APIMCIS_WAVE2, CDX706H, Phase4_CVPPTst, bd-prcs</t>
  </si>
  <si>
    <t>Auto Air Refresh, 百度-消息中心</t>
  </si>
  <si>
    <t>chen, zijie (z.) [X]</t>
  </si>
  <si>
    <t>16/九月/22 6:14 下午</t>
  </si>
  <si>
    <t>09/三月/22 1:09 下午</t>
  </si>
  <si>
    <t>AW2-5523</t>
  </si>
  <si>
    <t>Phase4:【CDX706H】【100%】【AAR】The filter status on the mobile phone shows that it needs to be replaced, and the car shows normal or "- -"</t>
  </si>
  <si>
    <t>16/九月/22 5:58 下午</t>
  </si>
  <si>
    <t>28/七月/22 4:52 下午</t>
  </si>
  <si>
    <t>AW2-6890</t>
  </si>
  <si>
    <t>Phase 4：【必现】中央大屏，主屏幕QQ音乐，VC更换主题，闪现其他页面界面</t>
  </si>
  <si>
    <t>Baidu, CDX706H, IVI, IVI_Phase4, Phase4_LaunchTst, SW_FLEET</t>
  </si>
  <si>
    <t>16/九月/22 3:42 下午</t>
  </si>
  <si>
    <t>AW2-2852</t>
  </si>
  <si>
    <t>【CDX706H】【更多服务】【必现】更多服务中"流量查询"card无法点开</t>
  </si>
  <si>
    <t>APIMCIS_WAVE2, CDX706H, Desay, Phase4_IVITst, inhouse</t>
  </si>
  <si>
    <t>16/九月/22 12:55 下午</t>
  </si>
  <si>
    <t>20/五月/22 12:34 下午</t>
  </si>
  <si>
    <t>AW2-5564</t>
  </si>
  <si>
    <t>[Phase4][CDX706H][VPA][必现]语音“推荐好看的电影”，前两个推荐电影一样</t>
  </si>
  <si>
    <t>APIMCIS_WAVE2, CDX706H, Phase4_CVPPTst, VPA, ford_inhouse</t>
  </si>
  <si>
    <t>Ren, Yuexiang (Y.)</t>
  </si>
  <si>
    <t>14/九月/22 3:10 下午</t>
  </si>
  <si>
    <t>29/七月/22 1:49 下午</t>
  </si>
  <si>
    <t>AW2-3522</t>
  </si>
  <si>
    <t>[CDX706H][Performance][Response Time]VPA语音操作导航，音乐，车控等case耗时过长，严重未达预期</t>
  </si>
  <si>
    <t>Huang, Rong (r.)</t>
  </si>
  <si>
    <t>13/九月/22 5:59 下午</t>
  </si>
  <si>
    <t>09/六月/22 4:49 下午</t>
  </si>
  <si>
    <t>AW2-6735</t>
  </si>
  <si>
    <t>Phase 4：【必现】打开小地图模式，无小地图显示</t>
  </si>
  <si>
    <t>13/九月/22 4:15 下午</t>
  </si>
  <si>
    <t>09/九月/22 3:51 下午</t>
  </si>
  <si>
    <t>AW2-5920</t>
  </si>
  <si>
    <t>【CDX706H】【必现】【语音】全屏模式下，地图外省地址导航中，语音输入“搜索沿途加油站”，TTS回复：没有找到相关加油站</t>
  </si>
  <si>
    <t>APIM-CIS, CDX706H, ICV, Phase4_IVITst, Phase4_LaunchTst, baidu, bd-prcs, 缺少有效log</t>
  </si>
  <si>
    <t>12/九月/22 10:53 下午</t>
  </si>
  <si>
    <t>12/八月/22 11:26 上午</t>
  </si>
  <si>
    <t>AW2-5990</t>
  </si>
  <si>
    <t>【CDX706H】【偶现】【地图】副驾点击地图进入，地图底图为空白，超过30秒后底图才加载出来</t>
  </si>
  <si>
    <t>APIM-CIS, Baidu, CDX706H, ICV, Phase4_IVITest, Phase4_LaunchTst, bd-prcs, 缺少有效log</t>
  </si>
  <si>
    <t>08/九月/22 7:25 下午</t>
  </si>
  <si>
    <t>16/八月/22 9:33 上午</t>
  </si>
  <si>
    <t>AW2-5922</t>
  </si>
  <si>
    <t>【CDX706H】【偶现】【地图】副驾进入地图导航，经过高架桥时，路径更新不及时</t>
  </si>
  <si>
    <t>08/九月/22 11:59 上午</t>
  </si>
  <si>
    <t>12/八月/22 11:27 上午</t>
  </si>
  <si>
    <t>AW2-6337</t>
  </si>
  <si>
    <t>Phase-4:【必发】 进入智能馨风界面，点击站点检测刷新🔄，刷新不了</t>
  </si>
  <si>
    <t>CAF, CDX706H, CVPP, NTT, PHASE4, Phase4_LaunchTst</t>
  </si>
  <si>
    <t>07/九月/22 3:20 下午</t>
  </si>
  <si>
    <t>26/八月/22 10:06 上午</t>
  </si>
  <si>
    <t>AW2-5880</t>
  </si>
  <si>
    <t>【CDX706H】【必发】【爱奇艺】动态测试下，副驾可以进入爱奇艺播放视频</t>
  </si>
  <si>
    <t>07/九月/22 2:48 下午</t>
  </si>
  <si>
    <t>11/八月/22 11:12 上午</t>
  </si>
  <si>
    <t>AW2-5917</t>
  </si>
  <si>
    <t>【CDX706H】【必现】【地图】副屏在导航中，关闭分屏，全屏模式下进入地图导航，地图页面显示全程距离，地图页面未显示导航路径</t>
  </si>
  <si>
    <t>07/九月/22 2:47 下午</t>
  </si>
  <si>
    <t>12/八月/22 11:23 上午</t>
  </si>
  <si>
    <t>AW2-5851</t>
  </si>
  <si>
    <t>【CDX706H】【必发】【个人时光】全屏模式下，无法开启个人时光</t>
  </si>
  <si>
    <t>APIM-CIS, CDX706H, ICV, Phase4_IVITest, Phase4_LaunchTst, inhouse</t>
  </si>
  <si>
    <t>System Setting - Others</t>
  </si>
  <si>
    <t>FF27_R06.1.ENG1</t>
  </si>
  <si>
    <t>10/八月/22 1:23 下午</t>
  </si>
  <si>
    <t>AW2-5916</t>
  </si>
  <si>
    <t>【CDX706H】【偶现】【语音】副驾进入地图页面，语音输入“导航到小龙坎”，TTS无播报，且再次唤醒语音，TTS无应答</t>
  </si>
  <si>
    <t>APIM-CIS, CDX706H, ICV, Phase4_IVITst, Phase4_LaunchTst, baidu</t>
  </si>
  <si>
    <t>07/九月/22 2:46 下午</t>
  </si>
  <si>
    <t>12/八月/22 11:22 上午</t>
  </si>
  <si>
    <t>AW2-4150</t>
  </si>
  <si>
    <t>Phase-4:【必发】H673156 1300 个人中心—账号信息未显示头像图片</t>
  </si>
  <si>
    <t>CAF, CDX706, CVPP, IVI_Phase4, NTT, Phase4_LaunchTst</t>
  </si>
  <si>
    <t>百度-个人中心</t>
  </si>
  <si>
    <t>07/九月/22 2:39 下午</t>
  </si>
  <si>
    <t>13/七月/22 1:21 下午</t>
  </si>
  <si>
    <t>AW2-6336</t>
  </si>
  <si>
    <t>Phase-4:【必发】个人中心—个性化档案—点击清空个性化档案（一直显示解除关联中…） 无法清空</t>
  </si>
  <si>
    <t>Personalization</t>
  </si>
  <si>
    <t>FF27_R06.PRO</t>
  </si>
  <si>
    <t>07/九月/22 2:36 下午</t>
  </si>
  <si>
    <t>26/八月/22 10:05 上午</t>
  </si>
  <si>
    <t>AW2-6418</t>
  </si>
  <si>
    <t>Phase-4:【偶发】H673187 1234 进入地图，输入黑龙江省政府，开始导航，提示算路失败</t>
  </si>
  <si>
    <t>Baidu, CDX706H, IVI, IVI_Phase4, NTT, Phase4_LaunchTst</t>
  </si>
  <si>
    <t>07/九月/22 10:25 上午</t>
  </si>
  <si>
    <t>30/八月/22 3:36 下午</t>
  </si>
  <si>
    <t>AW2-5873</t>
  </si>
  <si>
    <t>【CDX706H】【偶现】【地图】离线状态一些地点无法使用导航功能</t>
  </si>
  <si>
    <t>05/九月/22 3:04 下午</t>
  </si>
  <si>
    <t>11/八月/22 10:19 上午</t>
  </si>
  <si>
    <t>AW2-4218</t>
  </si>
  <si>
    <t>CDx706 ALB/ALC still work on multiple carriageway Due to EH issue</t>
  </si>
  <si>
    <t>ALB, ALC, APIM, Baidu, Baidu_Map_5.0, CDX706H, CDX706L, EH, EHR, Ford, IVI, bd-prcs</t>
  </si>
  <si>
    <t>EH, 百度-地图</t>
  </si>
  <si>
    <t>Shi, Tristan (X.J)</t>
  </si>
  <si>
    <t>05/九月/22 1:32 下午</t>
  </si>
  <si>
    <t>14/七月/22 1:25 下午</t>
  </si>
  <si>
    <t>AW2-3124</t>
  </si>
  <si>
    <t>【CDX706H】【偶现】【个人时光】车辆已启动的情况下，主驾点击更多服务-个人时光卡片，页面显示：请将车辆置于P档并启动发动机后体验该功能</t>
  </si>
  <si>
    <t>APIMCIS_WAVE2, CDX706H, FHEV</t>
  </si>
  <si>
    <t>Smart Scene, Vehicle Setting on IVI - Others</t>
  </si>
  <si>
    <t>30/八月/22 5:36 下午</t>
  </si>
  <si>
    <t>30/五月/22 1:43 下午</t>
  </si>
  <si>
    <t>AW2-5142</t>
  </si>
  <si>
    <t>【CDX706H】【必现】【百度】小度接人手机端无法发送位置信息，提示”发送失败”</t>
  </si>
  <si>
    <t>29/八月/22 10:49 上午</t>
  </si>
  <si>
    <t>20/七月/22 11:24 上午</t>
  </si>
  <si>
    <t>AW2-5974</t>
  </si>
  <si>
    <t>Phase4:【CDX706H】【必现】【AAR】内切外及外切内场景，智能循环的判断需要根据实际策略（而不是按钮的开关状态判断）</t>
  </si>
  <si>
    <t>AAR, APIMCIS_WAVE2, CDX706H, Phase4_CVPPTst</t>
  </si>
  <si>
    <t>Ma, Yuhong (Y.)</t>
  </si>
  <si>
    <t>26/八月/22 4:12 下午</t>
  </si>
  <si>
    <t>15/八月/22 5:07 下午</t>
  </si>
  <si>
    <t>AW2-3521</t>
  </si>
  <si>
    <t>[CDX706H][Performance][Response Time]系统稳定状态下导航启动时长严重未达预期，搜索/路径规划耗时也未达3分预期值</t>
  </si>
  <si>
    <t>System Performance, 百度-地图</t>
  </si>
  <si>
    <t>24/八月/22 6:34 下午</t>
  </si>
  <si>
    <t>09/六月/22 4:40 下午</t>
  </si>
  <si>
    <t>AW2-5454</t>
  </si>
  <si>
    <t>Phase4:[必现]Clicking "Baidu Map" is not sent to the mobile phone prompt</t>
  </si>
  <si>
    <t>APIMCIS_WAVE2, CDX706H, CEN, Phase4_CVPPTst</t>
  </si>
  <si>
    <t>Connected Embedded Navigation</t>
  </si>
  <si>
    <t>Ming, Liang (L.d.)</t>
  </si>
  <si>
    <t>22/八月/22 2:49 下午</t>
  </si>
  <si>
    <t>27/七月/22 10:31 上午</t>
  </si>
  <si>
    <t>AW2-5066</t>
  </si>
  <si>
    <t>Phase4:[必现][美团]Entering the Meituan icon will flash first</t>
  </si>
  <si>
    <t>APIMCIS_WAVE2, CDX706H, Phase4_CVPPTst, baidu, bd-prcs, payment</t>
  </si>
  <si>
    <t>18/八月/22 4:51 下午</t>
  </si>
  <si>
    <t>19/七月/22 9:49 上午</t>
  </si>
  <si>
    <t>AW2-5324</t>
  </si>
  <si>
    <t>【CDX706H】【必现】【地图】导航即将结束时不显示导航结束卡片</t>
  </si>
  <si>
    <t>11/八月/22 6:31 下午</t>
  </si>
  <si>
    <t>24/七月/22 3:57 下午</t>
  </si>
  <si>
    <t>AW2-7240</t>
  </si>
  <si>
    <t>Phase 4：【1次】中央大屏，分屏，副屏个人时光，进入爱奇艺，主屏闪现英文</t>
  </si>
  <si>
    <t>CAF, CDX706H, Desay, IVI, IVI_Phase4, Phase4_LaunchTst, SW_FLEET</t>
  </si>
  <si>
    <t>High</t>
  </si>
  <si>
    <t>28/九月/22 1:42 下午</t>
  </si>
  <si>
    <t>26/九月/22 3:38 下午</t>
  </si>
  <si>
    <t>AW2-5988</t>
  </si>
  <si>
    <t>【CDX706H】【偶现】【语音】点击查违章进入语音界面后，查违章播报未正常播报完整</t>
  </si>
  <si>
    <t>APIM-CIS, Baidu, CDX706H, ICV, Phase4_IVITest, Phase4_LaunchTst</t>
  </si>
  <si>
    <t>28/九月/22 1:38 下午</t>
  </si>
  <si>
    <t>16/八月/22 9:31 上午</t>
  </si>
  <si>
    <t>AW2-7324</t>
  </si>
  <si>
    <t>Phase 4：【必现】中央大屏，VC你好福特，反馈来了前，显示短暂的我在的弹窗</t>
  </si>
  <si>
    <t>Baidu, CAF, CDX706H, IVI, IVI_Phase4, Phase4_LaunchTst, SW_FLEET</t>
  </si>
  <si>
    <t>28/九月/22 10:12 上午</t>
  </si>
  <si>
    <t>AW2-7315</t>
  </si>
  <si>
    <t>Phase 4：【偶现】中央大屏，WIFI连接网络，播放音乐正常，爱奇艺，显示处于加载中，无法正常播放</t>
  </si>
  <si>
    <t>28/九月/22 9:27 上午</t>
  </si>
  <si>
    <t>AW2-7314</t>
  </si>
  <si>
    <t>Phase 4：【偶现】中央大屏，更多，到爱奇艺，切换到喜马拉雅，显示在播放，但无声音</t>
  </si>
  <si>
    <t>28/九月/22 9:20 上午</t>
  </si>
  <si>
    <t>AW2-7313</t>
  </si>
  <si>
    <t>Phase 4：【必现】中央大屏，更多，到爱奇艺，显示加载失败界面，无其他内容，下拉菜单播放音乐，点击更多，闪现易烊千玺等字样</t>
  </si>
  <si>
    <t>28/九月/22 9:12 上午</t>
  </si>
  <si>
    <t>AW2-6702</t>
  </si>
  <si>
    <t>Phase4:[CD542ICA_H][必现]USB音乐拔出U盘没有toast提示</t>
  </si>
  <si>
    <t>APIMCIS_WAVE2, Baidu, CD542ICA_H_HMI, CDX706H_HMI, USB音乐</t>
  </si>
  <si>
    <t>HMI, 随心听</t>
  </si>
  <si>
    <t>yi, jiang (j.)</t>
  </si>
  <si>
    <t>F2F27_R05.PRO</t>
  </si>
  <si>
    <t>27/九月/22 9:30 下午</t>
  </si>
  <si>
    <t>08/九月/22 5:01 下午</t>
  </si>
  <si>
    <t>AW2-5439</t>
  </si>
  <si>
    <t>Phase4:[必现]ivi map dialog button showing error</t>
  </si>
  <si>
    <t>Connected Embedded Navigation, 百度-地图</t>
  </si>
  <si>
    <t>27/九月/22 8:34 下午</t>
  </si>
  <si>
    <t>26/七月/22 6:02 下午</t>
  </si>
  <si>
    <t>AW2-7305</t>
  </si>
  <si>
    <t>Phase 4：【必现】中央大屏，主界面，车辆信息，车牌号码，输入，光标在最后面</t>
  </si>
  <si>
    <t>百度-项目</t>
  </si>
  <si>
    <t>27/九月/22 5:17 下午</t>
  </si>
  <si>
    <t>AW2-7304</t>
  </si>
  <si>
    <t>Phase 4：【偶现】中央大屏，主界面，VC你好福特，后，VC关闭屏幕，反馈我来了关闭屏幕一起显示</t>
  </si>
  <si>
    <t>27/九月/22 5:07 下午</t>
  </si>
  <si>
    <t>AW2-7303</t>
  </si>
  <si>
    <t>Phase 4：【1次】中央大屏，地图，打开进入，消息提醒，未点击，新消息提醒自动消失</t>
  </si>
  <si>
    <t>27/九月/22 4:56 下午</t>
  </si>
  <si>
    <t>AW2-7185</t>
  </si>
  <si>
    <t>【CDX706H 】【语音】【必现】副屏模式下，语音： 订个外卖，无法调出外卖界面</t>
  </si>
  <si>
    <t>27/九月/22 4:41 下午</t>
  </si>
  <si>
    <t>23/九月/22 4:40 下午</t>
  </si>
  <si>
    <t>AW2-7184</t>
  </si>
  <si>
    <t>【CDX706H 】【语音】【必现】语音： 车没有油了， 提示当前模式不支持， 应推送加油站地址选择界面。</t>
  </si>
  <si>
    <t>27/九月/22 4:18 下午</t>
  </si>
  <si>
    <t>23/九月/22 4:39 下午</t>
  </si>
  <si>
    <t>AW2-7183</t>
  </si>
  <si>
    <t>【CDX706H 】【语音】【必现】副屏模式下，语音： 打开语音助手， 语音助手界面跳转到主驾驶显示</t>
  </si>
  <si>
    <t>27/九月/22 4:03 下午</t>
  </si>
  <si>
    <t>23/九月/22 4:38 下午</t>
  </si>
  <si>
    <t>AW2-7186</t>
  </si>
  <si>
    <t>【CDX706H 】【输入法】【必现】副屏模式下， 调出输入法后，主副驾都操作时，副屏输入信息未完成时，输入法退出</t>
  </si>
  <si>
    <t>27/九月/22 3:55 下午</t>
  </si>
  <si>
    <t>23/九月/22 4:41 下午</t>
  </si>
  <si>
    <t>AW2-7275</t>
  </si>
  <si>
    <t>[CDX706H][语音][必现]分屏，主/副驾语音“打开随心听“不能把随心听界面拉到主/副驾</t>
  </si>
  <si>
    <t>Ma, tingting (t.)</t>
  </si>
  <si>
    <t>27/九月/22 2:14 下午</t>
  </si>
  <si>
    <t>27/九月/22 2:13 下午</t>
  </si>
  <si>
    <t>AW2-7189</t>
  </si>
  <si>
    <t>【CDX706 】【语音】【必现】导航中 ，语音关闭，提示已关闭分屏 。地图界面实际未关闭分屏</t>
  </si>
  <si>
    <t>27/九月/22 1:46 下午</t>
  </si>
  <si>
    <t>23/九月/22 4:44 下午</t>
  </si>
  <si>
    <t>AW2-6078</t>
  </si>
  <si>
    <t>Phase4:[CDX706H][必现]地图设置-事件上报-选择任意一个-点击语音图标-背景有片绿色，关闭后，左侧常驻栏右侧有黑色条</t>
  </si>
  <si>
    <t>APIMCIS_WAVE2, CDX706H_HMI, baidu, 地图</t>
  </si>
  <si>
    <t>Zhang, Liqian (L.)</t>
  </si>
  <si>
    <t>27/九月/22 10:03 上午</t>
  </si>
  <si>
    <t>18/八月/22 9:43 上午</t>
  </si>
  <si>
    <t>AW2-6086</t>
  </si>
  <si>
    <t>Phase4:[CDX706H][必现]导航结束没有导航结束页</t>
  </si>
  <si>
    <t>27/九月/22 9:58 上午</t>
  </si>
  <si>
    <t>18/八月/22 11:05 上午</t>
  </si>
  <si>
    <t>AW2-2213</t>
  </si>
  <si>
    <t>【CDX706H】【偶发】【随心听】分屏模式下，副驾播放随心听收音机无声源输出</t>
  </si>
  <si>
    <t>APIMCIS_WAVE2, CAF, CDX706H, Desay, ICV, Phase4_IVITst, Phase4_LaunchTst</t>
  </si>
  <si>
    <t>26/九月/22 7:34 下午</t>
  </si>
  <si>
    <t>18/四月/22 5:33 下午</t>
  </si>
  <si>
    <t>AW2-5853</t>
  </si>
  <si>
    <t>【CDX706H】【必发】【道路救援】分屏模式下，主驾进入道路救援，TTS弹窗在副驾播报</t>
  </si>
  <si>
    <t>APIM-CIS, Baidu, CDX706H, CVPP, ICV, Phase4_IVITest, Phase4_LaunchTst</t>
  </si>
  <si>
    <t>百度-语音, 百度-道路救援</t>
  </si>
  <si>
    <t>26/九月/22 6:09 下午</t>
  </si>
  <si>
    <t>10/八月/22 1:24 下午</t>
  </si>
  <si>
    <t>AW2-6469</t>
  </si>
  <si>
    <t>[CDX706H R06][CDX706L R06 ][himalaya]播放到vip剧集时，提示语标点符号不对</t>
  </si>
  <si>
    <t>APIMCIS_WAVE2, CDX706H, CDX706L, Phase4_CVPPTst</t>
  </si>
  <si>
    <t>Himalaya</t>
  </si>
  <si>
    <t>Yanping, Fu (F.)</t>
  </si>
  <si>
    <t>26/九月/22 5:37 下午</t>
  </si>
  <si>
    <t>百度</t>
  </si>
  <si>
    <t>15/七月/22 2:34 下午</t>
  </si>
  <si>
    <t>AW2-7136</t>
  </si>
  <si>
    <t>【CDX706H】【语音】【必现】播放蓝牙音乐界面， 语音： 收藏这首歌， 无识别， 语音小人图标处于旋转界面约12秒后才消失</t>
  </si>
  <si>
    <t>26/九月/22 4:56 下午</t>
  </si>
  <si>
    <t>23/九月/22 1:33 下午</t>
  </si>
  <si>
    <t>AW2-7239</t>
  </si>
  <si>
    <t>Phase 4：【偶现】中央大屏，个人时光，随心听，点击后，进入界面，音乐界面卡住，并自动退出</t>
  </si>
  <si>
    <t>26/九月/22 3:25 下午</t>
  </si>
  <si>
    <t>26/九月/22 3:16 下午</t>
  </si>
  <si>
    <t>AW2-7238</t>
  </si>
  <si>
    <t>[CDX706H][随心听][必现]QQ音乐歌手名较长时和专辑名重叠</t>
  </si>
  <si>
    <t>26/九月/22 2:14 下午</t>
  </si>
  <si>
    <t>26/九月/22 2:10 下午</t>
  </si>
  <si>
    <t>AW2-7231</t>
  </si>
  <si>
    <t>Phase 4：【必现】中央大屏，QQ音乐，通过搜索栏查找歌手和歌手菜单查找歌手，显示歌曲数量不一致</t>
  </si>
  <si>
    <t>26/九月/22 11:01 上午</t>
  </si>
  <si>
    <t>AW2-7228</t>
  </si>
  <si>
    <t>Phase 4：【多次】中央大屏，QQ音乐，选择新歌榜，进入，显示热歌榜歌曲信息</t>
  </si>
  <si>
    <t>26/九月/22 10:53 上午</t>
  </si>
  <si>
    <t>AW2-7226</t>
  </si>
  <si>
    <t>Phase 4：【多次】中央大屏，QQ音乐，进入菜单，显示进入缓慢，且进入后只显示三首歌曲信息</t>
  </si>
  <si>
    <t>26/九月/22 10:45 上午</t>
  </si>
  <si>
    <t>AW2-7225</t>
  </si>
  <si>
    <t>Phase 4：【多次】中央大屏，QQ音乐，VC我想听梁静茹的情歌，反馈正常，但不播放</t>
  </si>
  <si>
    <t>26/九月/22 10:33 上午</t>
  </si>
  <si>
    <t>AW2-7223</t>
  </si>
  <si>
    <t>Phase 4：【必现】中央大屏，QQ音乐，搜索歌手，选择歌手，进入界面，有闪烁</t>
  </si>
  <si>
    <t>26/九月/22 10:25 上午</t>
  </si>
  <si>
    <t>AW2-7222</t>
  </si>
  <si>
    <t>Phase 4：【必现】中央大屏，QQ音乐，主界面榜单封面显示有倒影图，多次点击，倒影消失</t>
  </si>
  <si>
    <t>26/九月/22 10:18 上午</t>
  </si>
  <si>
    <t>AW2-7219</t>
  </si>
  <si>
    <t>Phase 4：【偶现】中央大屏，QQ音乐，VC我想听偏偏喜欢你，未执行，等待一会，反馈正在为您播放我的收藏，播报声音变小且不执行我的收藏歌曲播放</t>
  </si>
  <si>
    <t>26/九月/22 10:11 上午</t>
  </si>
  <si>
    <t>AW2-7218</t>
  </si>
  <si>
    <t>Phase 4：【多次】中央大屏，QQ音乐，播放模式，点击选择后，无执行响应</t>
  </si>
  <si>
    <t>26/九月/22 9:58 上午</t>
  </si>
  <si>
    <t>AW2-7217</t>
  </si>
  <si>
    <t>Phase 4：【偶现】中央大屏，QQ音乐，歌曲列表，显示同一歌手的同一首歌（3和5）</t>
  </si>
  <si>
    <t>26/九月/22 9:50 上午</t>
  </si>
  <si>
    <t>AW2-7216</t>
  </si>
  <si>
    <t>Phase 4：【偶现】中央大屏，QQ音乐，歌曲列表，两首歌曲同时显示处于播放状态</t>
  </si>
  <si>
    <t>26/九月/22 9:40 上午</t>
  </si>
  <si>
    <t>AW2-7214</t>
  </si>
  <si>
    <t>Phase 4：【偶现】中央大屏，QQ音乐，歌曲列表，选择歌曲，不能正常播放</t>
  </si>
  <si>
    <t>26/九月/22 9:30 上午</t>
  </si>
  <si>
    <t>AW2-7211</t>
  </si>
  <si>
    <t>Phase 4：【必现】中央大屏，QQ音乐，播放器小卡片，点击进入界面，闪烁了下</t>
  </si>
  <si>
    <t>26/九月/22 9:21 上午</t>
  </si>
  <si>
    <t>AW2-7210</t>
  </si>
  <si>
    <t>Phase 4：【高频】中央大屏，QQ音乐，歌手，歌曲列表，上滑，提示没有更多了，提示后吗，后面又显示更多歌曲</t>
  </si>
  <si>
    <t>26/九月/22 9:13 上午</t>
  </si>
  <si>
    <t>AW2-7209</t>
  </si>
  <si>
    <t>Phase 4：【偶现】中央大屏，QQ音乐，搜索，VC更换主题，搜索栏光标偶尔不闪烁</t>
  </si>
  <si>
    <t>26/九月/22 9:03 上午</t>
  </si>
  <si>
    <t>AW2-1883</t>
  </si>
  <si>
    <t>【CDX706H】【偶现】【随心听】主页随心听界面显示播放的是USB音乐，实际声音输出是收音机</t>
  </si>
  <si>
    <t>APIMCIS_WAVE2, Baidu, CAF, CDX706H, ICV, Phase4_IVITst, Phase4_LaunchTst, bd-prcs, 百度-随心听</t>
  </si>
  <si>
    <t>25/九月/22 1:30 下午</t>
  </si>
  <si>
    <t>30/三月/22 5:17 下午</t>
  </si>
  <si>
    <t>AW2-7161</t>
  </si>
  <si>
    <t>【CDX706H】【系统】【必现】下拉状态栏， 唤醒语音， 语音界面被遮挡住</t>
  </si>
  <si>
    <t>APIMCIS_WAVE2, CDX706H, Desay, DuerOS-VEVTST</t>
  </si>
  <si>
    <t>24/九月/22 11:24 上午</t>
  </si>
  <si>
    <t>23/九月/22 3:07 下午</t>
  </si>
  <si>
    <t>AW2-7145</t>
  </si>
  <si>
    <t>【CDX706 H】【 音乐】【必现】 音乐播放时分屏在副驾驶播放视频，暂停视频后， 音乐未自动播放</t>
  </si>
  <si>
    <t>24/九月/22 10:56 上午</t>
  </si>
  <si>
    <t>23/九月/22 2:11 下午</t>
  </si>
  <si>
    <t>AW2-7141</t>
  </si>
  <si>
    <t>【CDX706H】【语音】【必现】 语音指令调暗屏幕， 无语音指令反馈， 用户不知道是否已调暗屏幕</t>
  </si>
  <si>
    <t>24/九月/22 10:53 上午</t>
  </si>
  <si>
    <t>23/九月/22 1:50 下午</t>
  </si>
  <si>
    <t>AW2-7115</t>
  </si>
  <si>
    <t>【CDX706H】【必现】【Bluetooth】launcher界面的电话卡片上没有显示主设备的名称</t>
  </si>
  <si>
    <t>Bluetooth</t>
  </si>
  <si>
    <t>Zhu, Jingjing (J.)</t>
  </si>
  <si>
    <t>AW2-7180</t>
  </si>
  <si>
    <t>【CDX706】【语音】【必现】手动调节或者语音调节语音音量， 再次唤醒语音时， 音量进度条都会恢复到默认音量进度条位置</t>
  </si>
  <si>
    <t>23/九月/22 4:21 下午</t>
  </si>
  <si>
    <t>AW2-7176</t>
  </si>
  <si>
    <t>【CDX706H】【语音】【必现】语音： 调节屏幕亮度，识别后， 会把自动调节屏幕亮度功能关闭。</t>
  </si>
  <si>
    <t>23/九月/22 4:18 下午</t>
  </si>
  <si>
    <t>AW2-7175</t>
  </si>
  <si>
    <t>【CDX706H】【语音】【必现】进入爱车探索界面播放重温欢迎仪式，语音：暂停播放，语音回复， 找不到可用的音乐播放器</t>
  </si>
  <si>
    <t>23/九月/22 4:14 下午</t>
  </si>
  <si>
    <t>AW2-7160</t>
  </si>
  <si>
    <t>【CDX706H】【U盘音乐】【必现】分屏模式下， 副驾驶播放U盘歌曲， 关闭分屏， 歌曲被暂停</t>
  </si>
  <si>
    <t>23/九月/22 3:04 下午</t>
  </si>
  <si>
    <t>AW2-7152</t>
  </si>
  <si>
    <t>【CDX706H】【音乐】【偶现】 刚刚启动车， 插上U盘， 下拉状态栏， 点击播放按钮无作用</t>
  </si>
  <si>
    <t>23/九月/22 2:38 下午</t>
  </si>
  <si>
    <t>AW2-7150</t>
  </si>
  <si>
    <t>【CDX706H】【 语音】【必现】 将"某地址名"设为公司和家， 均回复不支持，(原702支持)</t>
  </si>
  <si>
    <t>23/九月/22 2:29 下午</t>
  </si>
  <si>
    <t>AW2-7149</t>
  </si>
  <si>
    <t>【CDX706H】【 地图】【必现】 未设置家的地址， 语音：回家， 语音回复好的， 将为你发起导航，未进入设置家的地址界面。</t>
  </si>
  <si>
    <t>APIMCIS_WAVE2, Baidu_Map, CDX706H, DuerOS-VEVTST</t>
  </si>
  <si>
    <t>Map - Navigation</t>
  </si>
  <si>
    <t>23/九月/22 2:23 下午</t>
  </si>
  <si>
    <t>AW2-7147</t>
  </si>
  <si>
    <t>【CDX706H】【 视频】【必现】 爱奇艺视频播放暂停界面，语音: 播放在线视频， 语音回复: 已打开随心看。应播放在线视频</t>
  </si>
  <si>
    <t>23/九月/22 2:20 下午</t>
  </si>
  <si>
    <t>AW2-7144</t>
  </si>
  <si>
    <t>【CDX706H】【USB 音乐】【必现】 播放U盘音乐,移除USB后再插上，音源界面一直停留在蓝牙音乐界面</t>
  </si>
  <si>
    <t>23/九月/22 2:05 下午</t>
  </si>
  <si>
    <t>AW2-7134</t>
  </si>
  <si>
    <t>【CDX706H】【语音】【必现】语音指令:将音量调到最高, 反馈不支持，) 将音量调到最小, 该指令却可以)</t>
  </si>
  <si>
    <t>23/九月/22 1:28 下午</t>
  </si>
  <si>
    <t>23/九月/22 1:25 下午</t>
  </si>
  <si>
    <t>AW2-7133</t>
  </si>
  <si>
    <t>【CDX706H】【语音】【必现】使用语音调节导航音量，无法调节， TTS播报已为你调整提示音量</t>
  </si>
  <si>
    <t>23/九月/22 1:16 下午</t>
  </si>
  <si>
    <t>AW2-7126</t>
  </si>
  <si>
    <t>【CDX706H 】【语音】【必现】语音指令关闭USB歌曲， 不支持，支持打开指令。</t>
  </si>
  <si>
    <t>23/九月/22 11:02 上午</t>
  </si>
  <si>
    <t>AW2-7124</t>
  </si>
  <si>
    <t>【CDX706H 】【语音】【必现】语音指令: 关闭单曲循环， 随机播放， 循环播放, 均提示已设置为单曲循环或者随机播放。</t>
  </si>
  <si>
    <t>23/九月/22 10:54 上午</t>
  </si>
  <si>
    <t>23/九月/22 10:53 上午</t>
  </si>
  <si>
    <t>AW2-7121</t>
  </si>
  <si>
    <t>【CDX706H 】【语音】【必现】更多服务里菜单， 有部分菜单可以支持语音指令关闭， 有部分不支持， 需统一,（车机管家" 图库， 流量查询，福特金融，联合驾趣，爱车探索,时空秘信， 智能行程这几个不支持），</t>
  </si>
  <si>
    <t>23/九月/22 10:41 上午</t>
  </si>
  <si>
    <t>AW2-7120</t>
  </si>
  <si>
    <t>Phase 4：【高频】中央大屏，VC你好福特，反馈在呢，闪现我来了弹框显示</t>
  </si>
  <si>
    <t>AW2-7118</t>
  </si>
  <si>
    <t>【CDX706H 】【语音】【必现】非设置的语音指令会被误唤醒</t>
  </si>
  <si>
    <t>23/九月/22 10:28 上午</t>
  </si>
  <si>
    <t>AW2-7116</t>
  </si>
  <si>
    <t>Phase 4：【必现】中央大屏，主屏主界面，VC更换主题，主界面车模先显示，然后闪烁了下再正常显示</t>
  </si>
  <si>
    <t>百度-Launcher</t>
  </si>
  <si>
    <t>23/九月/22 10:18 上午</t>
  </si>
  <si>
    <t>AW2-7109</t>
  </si>
  <si>
    <t>Phase 4：【必现】中央大屏，VC胎压正常么，反馈不支持该指令，与用户手册说明相悖</t>
  </si>
  <si>
    <t>AW2-7093</t>
  </si>
  <si>
    <t>Phase 4：【1次】中央大屏，下拉快捷菜单，关闭蓝牙，收音机图标闪烁了下</t>
  </si>
  <si>
    <t>23/九月/22 9:30 上午</t>
  </si>
  <si>
    <t>AW2-7090</t>
  </si>
  <si>
    <t>Phase 4：【1次】中央大屏，播报天气预报，图片闪烁</t>
  </si>
  <si>
    <t>23/九月/22 9:17 上午</t>
  </si>
  <si>
    <t>AW2-5997</t>
  </si>
  <si>
    <t>Phase4:[CDX706H][必现]地图工具箱，缺少“行程助手”功能</t>
  </si>
  <si>
    <t>23/九月/22 9:14 上午</t>
  </si>
  <si>
    <t>16/八月/22 10:12 上午</t>
  </si>
  <si>
    <t>AW2-7089</t>
  </si>
  <si>
    <t>Phase 4：【1次】中央大屏，显示无数据连接</t>
  </si>
  <si>
    <t>23/九月/22 9:08 上午</t>
  </si>
  <si>
    <t>AW2-5896</t>
  </si>
  <si>
    <t>Phase 4：【偶现】CDX706 蓝牙音乐正常播放，大屏显示配对不成功</t>
  </si>
  <si>
    <t>CAF, CDX706, PHASE4, Phase4_LaunchTst, VOCF, 百度, 非Bug</t>
  </si>
  <si>
    <t>System Setting - BT</t>
  </si>
  <si>
    <t>22/九月/22 10:06 下午</t>
  </si>
  <si>
    <t>11/八月/22 1:20 下午</t>
  </si>
  <si>
    <t>AW2-1369</t>
  </si>
  <si>
    <t>[CDX706H][Performance]1次ANR in com.baidu.iov.faceos</t>
  </si>
  <si>
    <t>APIMCIS_WAVE2, Baidu, CDX706H, MESA, Phase4_IVITst, bd-prcs</t>
  </si>
  <si>
    <t>System Performance, 百度-帐号</t>
  </si>
  <si>
    <t>Yang, chunbo (c.)</t>
  </si>
  <si>
    <t>22/九月/22 5:03 下午</t>
  </si>
  <si>
    <t>13/三月/22 10:30 上午</t>
  </si>
  <si>
    <t>AW2-1367</t>
  </si>
  <si>
    <t>[CDX706H][Performance]1次ANR in com.baidu.bodyguard</t>
  </si>
  <si>
    <t>APIMCIS_WAVE2, CDX706H, MESA, Phase4_IVITst, baidu, bd-prcs</t>
  </si>
  <si>
    <t>22/九月/22 5:02 下午</t>
  </si>
  <si>
    <t>AW2-6168</t>
  </si>
  <si>
    <t>Phase4:【CDX706H】【100%】【AAR】Abnormal display of air filter status</t>
  </si>
  <si>
    <t>22/九月/22 4:45 下午</t>
  </si>
  <si>
    <t>19/八月/22 2:31 下午</t>
  </si>
  <si>
    <t>AW2-2263</t>
  </si>
  <si>
    <t>【CDX706H】【必现】【Launcher】全屏模式下，副驾有人时，主屏右侧显示常驻菜单栏时间较长</t>
  </si>
  <si>
    <t>APIMCIS_WAVE2, CAF, CDX706H, ICV, Phase4_IVITst, Phase4_LaunchTst, bd-lkg, 申请-monitor</t>
  </si>
  <si>
    <t>Launcher - Weather forecast</t>
  </si>
  <si>
    <t>22/九月/22 4:34 下午</t>
  </si>
  <si>
    <t>20/四月/22 5:03 下午</t>
  </si>
  <si>
    <t>AW2-5882</t>
  </si>
  <si>
    <t>【CDX706H】【必发】【语音】无法语音唤醒福特“打开智能行程”</t>
  </si>
  <si>
    <t>22/九月/22 12:44 下午</t>
  </si>
  <si>
    <t>11/八月/22 11:14 上午</t>
  </si>
  <si>
    <t>AW2-5965</t>
  </si>
  <si>
    <t>【CDX706H】【必发】【随心听】随心听QQ音乐在最近应用中的图标为网络图标，与车机随心听图标不符</t>
  </si>
  <si>
    <t>15/八月/22 4:45 下午</t>
  </si>
  <si>
    <t>AW2-2096</t>
  </si>
  <si>
    <t>【CDX706H】【必现】【随心听】分屏模型下，主屏主页随心听蓝牙音乐一直显示同一张图片，不改变</t>
  </si>
  <si>
    <t>APIMCIS_WAVE2, Baidu, CAF, CDX706H, Deasy, ICV, Phase4_IVITst, Phase4_LaunchTst, bd-prcs</t>
  </si>
  <si>
    <t>Bluetooth, 随心听</t>
  </si>
  <si>
    <t>22/九月/22 11:30 上午</t>
  </si>
  <si>
    <t>12/四月/22 5:25 下午</t>
  </si>
  <si>
    <t>AW2-2010</t>
  </si>
  <si>
    <t>【CDX706H】【必现】【地图】地图界面，选择地址后点击“通话"按钮，界面显示”请连接蓝牙电话后重试“提示框，提示框消失后字体仍然显示</t>
  </si>
  <si>
    <t>APIMCIS_WAVE2, Baidu, CAF, CDX706H, ICV, Phase4_IVITst, Phase4_LaunchTst, bd-prcs, 百度-地图</t>
  </si>
  <si>
    <t>22/九月/22 10:21 上午</t>
  </si>
  <si>
    <t>06/四月/22 5:57 下午</t>
  </si>
  <si>
    <t>AW2-2192</t>
  </si>
  <si>
    <t>【CDX706H】【必发】【电话】车机处于通话状态时，可以播放爱车探索的视频与自由秘境</t>
  </si>
  <si>
    <t>22/九月/22 10:18 上午</t>
  </si>
  <si>
    <t>18/四月/22 5:03 下午</t>
  </si>
  <si>
    <t>AW2-5529</t>
  </si>
  <si>
    <t>Phase4:【CDX706H】【100%】【AAR】Error on page when county name is long</t>
  </si>
  <si>
    <t>22/九月/22 9:40 上午</t>
  </si>
  <si>
    <t>28/七月/22 8:14 下午</t>
  </si>
  <si>
    <t>AW2-5528</t>
  </si>
  <si>
    <t>Phase4:【CDX706H】【100%】【AAR】AAR site detects incomplete weather display</t>
  </si>
  <si>
    <t>28/七月/22 6:37 下午</t>
  </si>
  <si>
    <t>AW2-5527</t>
  </si>
  <si>
    <t>Phase4:【CDX706H】【100%】【AAR】Filter abnormal state error when switching themes</t>
  </si>
  <si>
    <t>22/九月/22 9:39 上午</t>
  </si>
  <si>
    <t>28/七月/22 6:30 下午</t>
  </si>
  <si>
    <t>AW2-3684</t>
  </si>
  <si>
    <t>[CDX706H][Launcher][必现]随心听卡片不显示百度侧音源专辑图片</t>
  </si>
  <si>
    <t>22/九月/22 9:15 上午</t>
  </si>
  <si>
    <t>16/六月/22 1:16 下午</t>
  </si>
  <si>
    <t>AW2-2900</t>
  </si>
  <si>
    <t>【CDX706H】【必现】【语音】音频播放中，主驾进入更多服务-道路救援，TTS播报时音频声音减小未关闭</t>
  </si>
  <si>
    <t>APIMCIS_WAVE2, Baidu, CAF, CDX706H, ICV, Phase4_IVITst, Phase4_LaunchTst, 百度-语音</t>
  </si>
  <si>
    <t>21/九月/22 4:07 下午</t>
  </si>
  <si>
    <t>23/五月/22 6:28 下午</t>
  </si>
  <si>
    <t>AW2-3030</t>
  </si>
  <si>
    <t>【CDX706H】【必现】【蓝牙音乐】蓝牙音乐播放中，副驾主页随心听卡片无进度条显示</t>
  </si>
  <si>
    <t>APIMCIS_WAVE2, Baidu, CDX706H, Desay, Phase4_IVITst</t>
  </si>
  <si>
    <t>Bluetooth, 百度-Launcher</t>
  </si>
  <si>
    <t>21/九月/22 3:10 下午</t>
  </si>
  <si>
    <t>26/五月/22 10:16 上午</t>
  </si>
  <si>
    <t>AW2-1275</t>
  </si>
  <si>
    <t>【CDX706H】【必现】【语音】APN1网络正常的情况下，登录账号后，点击主页天气温度/PM2.5查看，语音提示“网络离家出走了啦，我会努力把它找回来的”</t>
  </si>
  <si>
    <t>APIMCIS_WAVE2, Baidu, CAF, CDX706H, ICV, Phase4_IVITst, Phase4_LaunchTst, 百度-智能馨风, 百度-语音</t>
  </si>
  <si>
    <t>百度-Launcher, 百度-语音</t>
  </si>
  <si>
    <t>FF27_R04.PRO</t>
  </si>
  <si>
    <t>21/九月/22 1:18 下午</t>
  </si>
  <si>
    <t>09/三月/22 4:48 下午</t>
  </si>
  <si>
    <t>AW2-3694</t>
  </si>
  <si>
    <t>【CDX706H】【必现】【收音机】主屏播放usb音乐，下滑下拉框，点击”交换屏幕“按钮，usb音乐页面在副屏显示，音乐播放自动暂停，后自动恢复播放且歌曲从头开始</t>
  </si>
  <si>
    <t>APIMCIS_WAVE2, CDX706H, Desay, Phase4_IVITst, Radio</t>
  </si>
  <si>
    <t>Radio</t>
  </si>
  <si>
    <t>21/九月/22 11:10 上午</t>
  </si>
  <si>
    <t>16/六月/22 3:27 下午</t>
  </si>
  <si>
    <t>AW2-3952</t>
  </si>
  <si>
    <t>【CDX706H】呼叫VR道路救援有哪些服务，VR显示的是搜索附近汽车维修结果</t>
  </si>
  <si>
    <t>APIMCIS_WAVE2, CDX706H, Desay, Desaytest, Phase4_IVITst</t>
  </si>
  <si>
    <t>Guan, Kaige (K.)</t>
  </si>
  <si>
    <t>21/九月/22 11:04 上午</t>
  </si>
  <si>
    <t>04/七月/22 7:05 下午</t>
  </si>
  <si>
    <t>AW2-6373</t>
  </si>
  <si>
    <t>Phase-4:【偶发】H673187 1002 QQ音乐，每日推荐，点击播放全部，音乐未播放</t>
  </si>
  <si>
    <t>21/九月/22 9:43 上午</t>
  </si>
  <si>
    <t>29/八月/22 10:25 上午</t>
  </si>
  <si>
    <t>AW2-6328</t>
  </si>
  <si>
    <t>Phase4:[CDX706H] [必现]座椅通风打开，退出程序</t>
  </si>
  <si>
    <t>APIM-CIS, Baidu, CDX706H, Phase4_CVPPTst, 待验证</t>
  </si>
  <si>
    <t>liang, haoru (h.)</t>
  </si>
  <si>
    <t>21/九月/22 9:18 上午</t>
  </si>
  <si>
    <t>25/八月/22 2:49 下午</t>
  </si>
  <si>
    <t>AW2-5358</t>
  </si>
  <si>
    <t>Phase4:[CDX706H][CDX706L] [必现]查找附近核电站语音反馈错误</t>
  </si>
  <si>
    <t>APIMCIS_WAVE2, APIM_CIM, CDC_ECDXTSt, CDX706H, CDX706L, Phase4_CVPPTst</t>
  </si>
  <si>
    <t>20/九月/22 7:27 下午</t>
  </si>
  <si>
    <t>25/七月/22 2:27 下午</t>
  </si>
  <si>
    <t>AW2-6929</t>
  </si>
  <si>
    <t>Phase 4：【偶现】中央大屏，网络正常，喜马拉雅，提示加载失败，再次加载，恢复正常</t>
  </si>
  <si>
    <t>20/九月/22 5:53 下午</t>
  </si>
  <si>
    <t>19/九月/22 3:01 下午</t>
  </si>
  <si>
    <t>AW2-6930</t>
  </si>
  <si>
    <t>Phase 4：【偶现】中央大屏，网络正常，喜马拉雅，播放完一首歌曲后，不自动切换到下一首</t>
  </si>
  <si>
    <t>20/九月/22 5:52 下午</t>
  </si>
  <si>
    <t>19/九月/22 3:05 下午</t>
  </si>
  <si>
    <t>AW2-2561</t>
  </si>
  <si>
    <t>【CDX706H】【必现】【随心听】主驾进入随心听-新闻，随机播放一则新闻，主页随心听卡片封面与随心听页面封面显示不一致</t>
  </si>
  <si>
    <t>APIMCIS_WAVE2, CAF, CDX706H, ICV, Phase4_IVITst, Phase4_LaunchTst, baidu, bd-prcs</t>
  </si>
  <si>
    <t>System Setting - Wifi, 百度-Launcher</t>
  </si>
  <si>
    <t>20/九月/22 4:27 下午</t>
  </si>
  <si>
    <t>07/五月/22 5:14 下午</t>
  </si>
  <si>
    <t>AW2-1790</t>
  </si>
  <si>
    <t>【CDX706H】【偶现】【爱奇艺】爱奇艺USB视频加载失败</t>
  </si>
  <si>
    <t>APIMCIS_WAVE2, Baidu, CAF, CDX706H, ICV, Phase4_IVITst, Phase4_LaunchTst, 百度-爱奇艺</t>
  </si>
  <si>
    <t>FF27_R05.ENG1</t>
  </si>
  <si>
    <t>20/九月/22 3:47 下午</t>
  </si>
  <si>
    <t>24/三月/22 5:13 下午</t>
  </si>
  <si>
    <t>AW2-1833</t>
  </si>
  <si>
    <t>【CDX706H】【必现】【语音】无法语音唤醒福特调节“通话音量、媒体音量、语音音量”</t>
  </si>
  <si>
    <t>20/九月/22 3:30 下午</t>
  </si>
  <si>
    <t>25/三月/22 5:10 下午</t>
  </si>
  <si>
    <t>AW2-1891</t>
  </si>
  <si>
    <t>【CDX706H】【必现】【地图】百度地图发现周边界面，4S店显示的是林肯的图标</t>
  </si>
  <si>
    <t>20/九月/22 3:26 下午</t>
  </si>
  <si>
    <t>30/三月/22 5:29 下午</t>
  </si>
  <si>
    <t>AW2-1941</t>
  </si>
  <si>
    <t>【CDX706H】【必现】【百度地图】百度地图填写车牌界面，无法点击“X”按钮关闭</t>
  </si>
  <si>
    <t>20/九月/22 3:13 下午</t>
  </si>
  <si>
    <t>01/四月/22 5:09 下午</t>
  </si>
  <si>
    <t>AW2-2006</t>
  </si>
  <si>
    <t>【CDX706H】【必现】【最近应用】最近应用界面，图库、随心听头像显示安卓图标</t>
  </si>
  <si>
    <t>APIMCIS_WAVE2, Baidu, CAF, CDX706H, ICV, Phase4_IVITst, Phase4_LaunchTst, bd-prcs</t>
  </si>
  <si>
    <t>20/九月/22 3:03 下午</t>
  </si>
  <si>
    <t>06/四月/22 5:52 下午</t>
  </si>
  <si>
    <t>AW2-2210</t>
  </si>
  <si>
    <t>【CDX706H】【必发】【地图】地图界面，点击搜索按钮后，地图自动放大</t>
  </si>
  <si>
    <t>20/九月/22 2:07 下午</t>
  </si>
  <si>
    <t>18/四月/22 5:30 下午</t>
  </si>
  <si>
    <t>AW2-2211</t>
  </si>
  <si>
    <t>【CDX706H】【必发】【地图】地图界面，点击进入收藏夹后，“没有更多数据”底部显示不全</t>
  </si>
  <si>
    <t>20/九月/22 2:05 下午</t>
  </si>
  <si>
    <t>18/四月/22 5:31 下午</t>
  </si>
  <si>
    <t>AW2-2262</t>
  </si>
  <si>
    <t>【CDX706H】【必现】【地图】主屏首页进地图，打开更多，点击“组队出行”出现一个快速弹窗，且无任何响应</t>
  </si>
  <si>
    <t>20/九月/22 2:00 下午</t>
  </si>
  <si>
    <t>20/四月/22 4:59 下午</t>
  </si>
  <si>
    <t>AW2-2316</t>
  </si>
  <si>
    <t>【CDX706H】【必现】【语音】主驾在免唤醒状态下，进入随心听-蓝牙音乐/收音机，不唤醒语音，语音输入“恢复播放”，蓝牙音乐/收音机播放暂停</t>
  </si>
  <si>
    <t>APIMCIS_WAVE2, Baidu, CAF, CDX706H, ICV, Phase4_IVITst, Phase4_LaunchTst, bd-lkg, 百度-语音</t>
  </si>
  <si>
    <t>20/九月/22 1:36 下午</t>
  </si>
  <si>
    <t>22/四月/22 5:04 下午</t>
  </si>
  <si>
    <t>AW2-2423</t>
  </si>
  <si>
    <t>【CDX706H】【必现】【语音】主驾语音输入“打开副驾屏保”时，页面显示主屏为精简屏幕</t>
  </si>
  <si>
    <t>APIMCIS_WAVE2, Baidu, CAF, CDX706H, ICV, Phase4_IVITst, Phase4_LaunchTst, bd-prcs, 百度-语音, 非Bug</t>
  </si>
  <si>
    <t>20/九月/22 1:23 下午</t>
  </si>
  <si>
    <t>26/四月/22 4:51 下午</t>
  </si>
  <si>
    <t>AW2-4272</t>
  </si>
  <si>
    <t>【CDX706H】【必现】【设置】主屏进入语音设置，点击“编辑自定义唤醒词”按钮，输入框内输入超过9个字后自动换行</t>
  </si>
  <si>
    <t>APIM-CIS, Baidu, CDX706H, ICV, Phase4_IVITst, Phase4_LaunchTst</t>
  </si>
  <si>
    <t>20/九月/22 11:38 上午</t>
  </si>
  <si>
    <t>15/七月/22 3:38 下午</t>
  </si>
  <si>
    <t>AW2-2430</t>
  </si>
  <si>
    <t>【CDX706H】【必现】【语音】主驾唤醒语音，语音输入“双色球的开奖号码、查询大乐透的获奖号码、搜索七乐彩的开奖日期、福彩25选5的开奖号码”时，页面无显示查询结果，TTS播报：你想拨打电话吗</t>
  </si>
  <si>
    <t>APIMCIS_WAVE2, Baidu, CAF, CDX706H, ICV, Phase4_IVITst, Phase4_LaunchTst, bd-lkg, 百度-语义</t>
  </si>
  <si>
    <t>20/九月/22 11:32 上午</t>
  </si>
  <si>
    <t>26/四月/22 4:59 下午</t>
  </si>
  <si>
    <t>AW2-6960</t>
  </si>
  <si>
    <t>Phase 4：【偶现】中央大屏，导航播报与VC你好福特，重叠一起</t>
  </si>
  <si>
    <t>20/九月/22 10:04 上午</t>
  </si>
  <si>
    <t>AW2-6937</t>
  </si>
  <si>
    <t>Phase 4：【必现】中央大屏，车辆信息，输入车牌时，输入框上面未对齐</t>
  </si>
  <si>
    <t>20/九月/22 9:51 上午</t>
  </si>
  <si>
    <t>19/九月/22 3:55 下午</t>
  </si>
  <si>
    <t>AW2-6936</t>
  </si>
  <si>
    <t>Phase 4：【必现】中央大屏，酒店预订，酒店/位置/品牌，下面闪现下划线</t>
  </si>
  <si>
    <t>百度-酒店</t>
  </si>
  <si>
    <t>19/九月/22 3:46 下午</t>
  </si>
  <si>
    <t>AW2-6934</t>
  </si>
  <si>
    <t>Phase 4：【必现】中央大屏，智慧停车场，更多用省略号代替？？？</t>
  </si>
  <si>
    <t>百度-智慧停车场</t>
  </si>
  <si>
    <t>20/九月/22 9:50 上午</t>
  </si>
  <si>
    <t>19/九月/22 3:33 下午</t>
  </si>
  <si>
    <t>AW2-6931</t>
  </si>
  <si>
    <t>Phase 4：【偶现】中央大屏，电影票，先闪现未找到电影，再正常显示</t>
  </si>
  <si>
    <t>百度-电影票</t>
  </si>
  <si>
    <t>20/九月/22 9:48 上午</t>
  </si>
  <si>
    <t>19/九月/22 3:09 下午</t>
  </si>
  <si>
    <t>AW2-6952</t>
  </si>
  <si>
    <t>Phase 4：【偶现】中央大屏，主副屏，同时显示音乐界面</t>
  </si>
  <si>
    <t>CAF, CDX706H, IVI, IVI_Phase4, Phase4_LaunchTst, SW_FLEET, baidu</t>
  </si>
  <si>
    <t>20/九月/22 9:14 上午</t>
  </si>
  <si>
    <t>AW2-5538</t>
  </si>
  <si>
    <t>[Phase4][CDX706L][VPA][必现]查看图片 点击大图 VPA全屏界面有闪烁现象</t>
  </si>
  <si>
    <t>APIMCIS_WAVE2, CDC_Inhouse, CDC_Phase5, CDX706H, CDX706L, CDX707, Inhouse_App, Phase4_CVPPTst, VPA, VPA2.0</t>
  </si>
  <si>
    <t>19/九月/22 7:09 下午</t>
  </si>
  <si>
    <t>29/七月/22 11:04 上午</t>
  </si>
  <si>
    <t>AW2-6842</t>
  </si>
  <si>
    <t>Phase 4：【必现】中央大屏，播放蓝牙音乐，个人时光，进入和退出，音乐会短暂的暂停</t>
  </si>
  <si>
    <t>CDX706H, Desay, IVI, IVI_Phase4, Phase4_LaunchTst, SW_FLEET</t>
  </si>
  <si>
    <t>16/九月/22 7:01 下午</t>
  </si>
  <si>
    <t>15/九月/22 11:06 上午</t>
  </si>
  <si>
    <t>AW2-6901</t>
  </si>
  <si>
    <t>Phase 4：【偶现】中央大屏，收音机切换到QQ音乐，先显示未在播放再显示播放内容</t>
  </si>
  <si>
    <t>16/九月/22 5:17 下午</t>
  </si>
  <si>
    <t>AW2-6900</t>
  </si>
  <si>
    <t>Phase 4：【偶现】中央大屏，收音机，设置，点击，页面闪烁了下</t>
  </si>
  <si>
    <t>16/九月/22 5:14 下午</t>
  </si>
  <si>
    <t>AW2-6894</t>
  </si>
  <si>
    <t>Phase 4：【偶现】主驾侧，VC温度跳到最低，副驾侧温度调到了最低</t>
  </si>
  <si>
    <t>16/九月/22 4:11 下午</t>
  </si>
  <si>
    <t>AW2-6889</t>
  </si>
  <si>
    <t>Phase 4：【必现】中央大屏，播放蓝牙音乐，VC播放QQ音乐，QQ音乐不再继续播放前面播放的音乐，随机播放新歌曲，若手动切换，会继续播放前面播放的音乐</t>
  </si>
  <si>
    <t>16/九月/22 3:36 下午</t>
  </si>
  <si>
    <t>AW2-6888</t>
  </si>
  <si>
    <t>Phase 4：【一次】VC今天垫江天气怎么样，播报PM2.5为PM25</t>
  </si>
  <si>
    <t>16/九月/22 3:29 下午</t>
  </si>
  <si>
    <t>AW2-6243</t>
  </si>
  <si>
    <t>Phase 4：【偶发】关闭音频，再点击爱车探索，此时不会打开相应页面，而是恢复了音频播放</t>
  </si>
  <si>
    <t>CDX706H, IVI_Phase4, Phase4_LaunchTst, VOCF, inhouse, notbug</t>
  </si>
  <si>
    <t>Audio Management, Demo Mode</t>
  </si>
  <si>
    <t>15/九月/22 5:10 下午</t>
  </si>
  <si>
    <t>23/八月/22 4:15 下午</t>
  </si>
  <si>
    <t>AW2-6844</t>
  </si>
  <si>
    <t>Phase 4：【1次】中央大屏，导航，大屏闪现了导航引导图标</t>
  </si>
  <si>
    <t>15/九月/22 11:30 上午</t>
  </si>
  <si>
    <t>AW2-6843</t>
  </si>
  <si>
    <t>Phase 4：【1次】车辆从高速到匝道，识别到限速40后，短暂显示后，又重新显示120，车辆还在匝道</t>
  </si>
  <si>
    <t>15/九月/22 11:10 上午</t>
  </si>
  <si>
    <t>AW2-6841</t>
  </si>
  <si>
    <t>Phase 4：【偶现】中央大屏，音乐按键，显示设置界面内容</t>
  </si>
  <si>
    <t>15/九月/22 10:52 上午</t>
  </si>
  <si>
    <t>AW2-6838</t>
  </si>
  <si>
    <t>Phase 4：【1次】中央大屏，分屏，副屏，自由秘境，触摸后，唤醒了车机</t>
  </si>
  <si>
    <t>15/九月/22 10:29 上午</t>
  </si>
  <si>
    <t>AW2-6835</t>
  </si>
  <si>
    <t>Phase 4：【1次】中央大屏，导航界面，VC关闭加热，识别成关闭汇家乐，直接关闭导航</t>
  </si>
  <si>
    <t>15/九月/22 10:10 上午</t>
  </si>
  <si>
    <t>AW2-6834</t>
  </si>
  <si>
    <t>Phase 4：【3次】中央大屏，分屏，副屏幕播放QQ音乐歌曲花开忘忧，仪表显示歌曲名为爱上你</t>
  </si>
  <si>
    <t>15/九月/22 10:00 上午</t>
  </si>
  <si>
    <t>AW2-6833</t>
  </si>
  <si>
    <t>Phase 4：【1次】中央大屏，导航中，提示搜索停车场，未正常弹出停车场选项，闪现后消失</t>
  </si>
  <si>
    <t>15/九月/22 9:51 上午</t>
  </si>
  <si>
    <t>AW2-2822</t>
  </si>
  <si>
    <t>Phase4：[必现][CDX706H][CEN]The last mile, Baidu map page prompt button exception</t>
  </si>
  <si>
    <t>AIMS_CIS, Baidu, CDC_ECDXTst, CDX706H, Ford, Phase4_CVPP_Tst</t>
  </si>
  <si>
    <t>14/九月/22 4:05 下午</t>
  </si>
  <si>
    <t>19/五月/22 4:29 下午</t>
  </si>
  <si>
    <t>AW2-6361</t>
  </si>
  <si>
    <t>Phase-4:【偶发】按泊车快捷硬按键，点击大屏导航至停车场失效</t>
  </si>
  <si>
    <t>Baidu, CAF, CDX706H, IVI_Phase4, NTT, PHASE4, Phase4_LaunchTst</t>
  </si>
  <si>
    <t>Parking Aid, 百度-地图</t>
  </si>
  <si>
    <t>14/九月/22 3:51 下午</t>
  </si>
  <si>
    <t>26/八月/22 4:29 下午</t>
  </si>
  <si>
    <t>AW2-5798</t>
  </si>
  <si>
    <t>【CDX706H】【必现】【蓝牙耳机】主屏处于蓝牙通话页面，副屏使用蓝牙耳机播放usb音乐，连续两次交换屏幕，usb音乐切换至副屏时，未自动恢复蓝牙耳机播放</t>
  </si>
  <si>
    <t>APIM-CIS, CDX706H, ICV, Phase4_IVITst, Phase4_LaunchTst, desay, 申请NotFix</t>
  </si>
  <si>
    <t>13/九月/22 4:14 下午</t>
  </si>
  <si>
    <t>08/八月/22 9:43 上午</t>
  </si>
  <si>
    <t>AW2-2297</t>
  </si>
  <si>
    <t>【CDX706H】【必发】【语音】地图免唤醒指令反馈和执行异常</t>
  </si>
  <si>
    <t>APIMCIS_WAVE2, Baidu, CAF, CDX706H, ICV, Phase4_IVITst, Phase4_LaunchTst, bd-prcs, 百度</t>
  </si>
  <si>
    <t>Wang, Chao (C.)</t>
  </si>
  <si>
    <t>12/九月/22 7:46 下午</t>
  </si>
  <si>
    <t>21/四月/22 5:07 下午</t>
  </si>
  <si>
    <t>AW2-2306</t>
  </si>
  <si>
    <t>Phase 4：【2次】中央大屏，蓝牙音乐，语音播报导航后，在未开始下一个导航语音播报前，声音自动保持很低</t>
  </si>
  <si>
    <t>CAF, CDX706H, PHASE4, Phase4_LaunchTst, SW_FLEET</t>
  </si>
  <si>
    <t>Bluetooth, 百度-地图</t>
  </si>
  <si>
    <t>12/九月/22 7:45 下午</t>
  </si>
  <si>
    <t>22/四月/22 11:07 上午</t>
  </si>
  <si>
    <t>AW2-2373</t>
  </si>
  <si>
    <t>【CDX706H】【必现】【电话】主驾唤醒语音，语音输入”拨打电话给联系人（英文）“，TTS提示：没有找到相关联系人</t>
  </si>
  <si>
    <t>APIMCIS_WAVE2, CAF, CDX706H, Ford, ICV, NotFix, Phase4_IVITst, Phase4_LaunchTst, bd-prcs</t>
  </si>
  <si>
    <t>24/四月/22 4:41 下午</t>
  </si>
  <si>
    <t>AW2-2903</t>
  </si>
  <si>
    <t>【CDX706H】【偶现】【语音设置】主驾进入系统设置-语音设置，开启“唤醒词+命令”功能，语音输入“你好福特，导航回家”，唤醒词+命令功能自动关闭</t>
  </si>
  <si>
    <t>APIMCIS_WAVE2, Baidu, CAF, CDX706H, ICV, Phase4_IVITst, Phase4_LaunchTst</t>
  </si>
  <si>
    <t>System Setting - Sound</t>
  </si>
  <si>
    <t>12/九月/22 7:37 下午</t>
  </si>
  <si>
    <t>24/五月/22 8:47 上午</t>
  </si>
  <si>
    <t>AW2-2905</t>
  </si>
  <si>
    <t>【CDX706H】【必现】【地图】主驾进入地图页面，将比例尺调至10公里，重启车机后再次进入地图，比例尺默认恢复至50米</t>
  </si>
  <si>
    <t>APIMCIS_WAVE2, Baidu, CAF, CDX706H, ICV, Phase4_IVITst, Phase4_LaunchTst, 百度-地图</t>
  </si>
  <si>
    <t>12/九月/22 7:35 下午</t>
  </si>
  <si>
    <t>24/五月/22 8:51 上午</t>
  </si>
  <si>
    <t>AW2-2915</t>
  </si>
  <si>
    <t>【CDX706H】【必现】【地图】主驾进入地图，未设置家庭/公司地址时，点击回家/公司按钮，页面跳转至搜索框</t>
  </si>
  <si>
    <t>12/九月/22 7:31 下午</t>
  </si>
  <si>
    <t>24/五月/22 9:29 上午</t>
  </si>
  <si>
    <t>AW2-2917</t>
  </si>
  <si>
    <t>【CDX706H】【偶现】【地图】主驾进入地图页面，随机选择一个地址点击收藏，页面提示收藏成功，进入更多-收藏夹，页面无显示收藏的地址</t>
  </si>
  <si>
    <t>12/九月/22 7:30 下午</t>
  </si>
  <si>
    <t>24/五月/22 9:39 上午</t>
  </si>
  <si>
    <t>AW2-2918</t>
  </si>
  <si>
    <t>【CDX706H】【必现】【地图】主驾进入地图页面，点击更多-发现周边，选择停车场，搜索出来的内容与点击搜索框-停车场的内容不一致</t>
  </si>
  <si>
    <t>24/五月/22 9:40 上午</t>
  </si>
  <si>
    <t>AW2-2922</t>
  </si>
  <si>
    <t>【CDX706H】【必现】【地图】主驾进入地图页面，点击更多-导航设置，将导航音量调至静音状态，系统设置-音量设置不会同步变化</t>
  </si>
  <si>
    <t>APIMCIS_WAVE2, Baidu, CAF, CDX706H, ICV, Phase4_IVITst, Phase4_LaunchTst, 非Bug</t>
  </si>
  <si>
    <t>12/九月/22 7:29 下午</t>
  </si>
  <si>
    <t>24/五月/22 9:50 上午</t>
  </si>
  <si>
    <t>AW2-3027</t>
  </si>
  <si>
    <t>【CDX706H】【必现】【百度地图】主驾进入地图页面，在搜索框内输入距离较远的地址，例如：乌鲁木齐、布达拉宫，搜索框内显示距离与详情页面显示不一致</t>
  </si>
  <si>
    <t>12/九月/22 7:27 下午</t>
  </si>
  <si>
    <t>26/五月/22 9:43 上午</t>
  </si>
  <si>
    <t>AW2-3028</t>
  </si>
  <si>
    <t>【CDX706H】【必现】【百度地图】离线模式下，主驾进入地图页面，随机选择一个地址点击熟路模式，熟路模式可以开启，地图页面比例尺自动放大至2000公里</t>
  </si>
  <si>
    <t>26/五月/22 9:45 上午</t>
  </si>
  <si>
    <t>AW2-4052</t>
  </si>
  <si>
    <t>【CDX706H】【偶现】【语音】主屏唤醒语音，语音输入“打电话给10086”，TTS播报：你还没有登录，请登录后再试</t>
  </si>
  <si>
    <t>APIMCIS_WAVE2, CDX706H, ICV, Phase4_IVITst, Phase4_LaunchTst, baidu</t>
  </si>
  <si>
    <t>12/九月/22 7:24 下午</t>
  </si>
  <si>
    <t>08/七月/22 4:20 下午</t>
  </si>
  <si>
    <t>AW2-4053</t>
  </si>
  <si>
    <t>【CDX706H】【偶现】【语音】主屏处于账号登录页面，唤醒语音，语音输入“播放USB音乐”，系统自动播放FM</t>
  </si>
  <si>
    <t>12/九月/22 7:22 下午</t>
  </si>
  <si>
    <t>08/七月/22 4:22 下午</t>
  </si>
  <si>
    <t>AW2-4129</t>
  </si>
  <si>
    <t>【CDX706H】【必现】【语音】主屏进入语音设置，点击“编辑自定义唤醒词”按钮，输入“丰富xxx”，唤醒语音时，可通过“丰富”来唤醒</t>
  </si>
  <si>
    <t>12/九月/22 7:21 下午</t>
  </si>
  <si>
    <t>12/七月/22 4:25 下午</t>
  </si>
  <si>
    <t>AW2-4273</t>
  </si>
  <si>
    <t>【CDX706H】【偶现】【语音】主屏下滑下拉框，调节媒体音量时，副屏自动弹出TTS对话框</t>
  </si>
  <si>
    <t>12/九月/22 7:16 下午</t>
  </si>
  <si>
    <t>15/七月/22 3:41 下午</t>
  </si>
  <si>
    <t>AW2-5800</t>
  </si>
  <si>
    <t>【CDX706H】【必现】【爱奇艺】副屏播放爱奇艺usb视频，主屏拨打蓝牙电话，通话中，副屏”播放“按钮可点击</t>
  </si>
  <si>
    <t>12/九月/22 7:04 下午</t>
  </si>
  <si>
    <t>08/八月/22 9:46 上午</t>
  </si>
  <si>
    <t>AW2-5876</t>
  </si>
  <si>
    <t>Phase 4：【偶发】CDX706 导航到北京，导航加载一直不能完成,再点击开始导航显示算路失败</t>
  </si>
  <si>
    <t>CAF, CDX706, PHASE4, Phase4_LaunchTst, VOCF</t>
  </si>
  <si>
    <t>12/九月/22 7:00 下午</t>
  </si>
  <si>
    <t>11/八月/22 10:54 上午</t>
  </si>
  <si>
    <t>AW2-2037</t>
  </si>
  <si>
    <t>【CDX706H】【偶现】【地图】地图导航界面，点击更多按钮更改偏好设置后，TTS播报“下次你可以说小度小度，更改路线偏好"</t>
  </si>
  <si>
    <t>12/九月/22 6:49 下午</t>
  </si>
  <si>
    <t>07/四月/22 5:32 下午</t>
  </si>
  <si>
    <t>AW2-2190</t>
  </si>
  <si>
    <t>【CDX706H】【必发】【随心听】随心听播放USB音乐中，点击播放时空秘信，关闭时空秘信后USB音乐不会自动恢复播放</t>
  </si>
  <si>
    <t>APIMCIS_WAVE2, Baidu, CAF, CDX706H, ICV, Phase4_IVITst, Phase4_LaunchTst, bd-prcs, inhouse</t>
  </si>
  <si>
    <t>12/九月/22 6:45 下午</t>
  </si>
  <si>
    <t>18/四月/22 5:01 下午</t>
  </si>
  <si>
    <t>AW2-6743</t>
  </si>
  <si>
    <t>Phase 4：【偶现】 导航中，走错路口，导航直接切换成高速线路，且导航计算路程较远</t>
  </si>
  <si>
    <t>09/九月/22 5:00 下午</t>
  </si>
  <si>
    <t>AW2-6738</t>
  </si>
  <si>
    <t>Phase 4：【必现】在未超速情况下，导航地图上车速红色显示（超速警告）</t>
  </si>
  <si>
    <t>09/九月/22 4:21 下午</t>
  </si>
  <si>
    <t>AW2-6734</t>
  </si>
  <si>
    <t>Phase 4：【必现】地图上不同路线没有相应的时间、路程增减等显示</t>
  </si>
  <si>
    <t>09/九月/22 3:41 下午</t>
  </si>
  <si>
    <t>AW2-6368</t>
  </si>
  <si>
    <t>Phase-4:【偶发】H673187 1724 导航设置，隐私模式开关异常，显示不全</t>
  </si>
  <si>
    <t>08/九月/22 8:19 下午</t>
  </si>
  <si>
    <t>29/八月/22 9:14 上午</t>
  </si>
  <si>
    <t>AW2-6529</t>
  </si>
  <si>
    <t>Phase 4：【必现】 导航路线刷新时，地图界面亮度被压得很低</t>
  </si>
  <si>
    <t>Baidu, CDX706H, IVI, IVI_Phase4, Phase4_IVITst, Phase4_LaunchTst, VOCF</t>
  </si>
  <si>
    <t>08/九月/22 7:44 下午</t>
  </si>
  <si>
    <t>05/九月/22 3:16 下午</t>
  </si>
  <si>
    <t>AW2-1946</t>
  </si>
  <si>
    <t>【CDX706H】【必现】【最近应用】最近应用界面，百度地图应用背景有多出来的一块灰色显示</t>
  </si>
  <si>
    <t>APIMCIS_WAVE2, CAF, CDX706H, Desay, ICV, Phase4_IVITst, Phase4_LaunchTst, bd-lkg</t>
  </si>
  <si>
    <t>01/四月/22 5:18 下午</t>
  </si>
  <si>
    <t>AW2-5918</t>
  </si>
  <si>
    <t>【CDX706H】【必发】【百度地图】百度地图界面，进行筛选1000米范围内的游乐场，地图上有匹配结果的情况下，界面显示“此区域内无搜索结果”</t>
  </si>
  <si>
    <t>AW2-5980</t>
  </si>
  <si>
    <t>【CDX706H】【必现】【地图】全屏模式下进入地图，副驾在地图右侧输入文字搜索地址，搜索出的第一个地址呈置灰显示</t>
  </si>
  <si>
    <t>16/八月/22 9:06 上午</t>
  </si>
  <si>
    <t>AW2-5962</t>
  </si>
  <si>
    <t>【CDX706H】【必发】【个人时光】个人时光界面点击爱奇艺和本地视频都进入的是USB视频界面，无区别</t>
  </si>
  <si>
    <t>APIM-CIS, CDX706H, ICV, Inhouse, Phase4_IVITest, Phase4_LaunchTst</t>
  </si>
  <si>
    <t>15/八月/22 4:43 下午</t>
  </si>
  <si>
    <t>AW2-5957</t>
  </si>
  <si>
    <t>【CDX706H】【偶现】【地图】副驾搜索外省地址，点击“到这去”按钮，页面一直显示：路径规划中，且页面提示：网络异常，请检查网络设置</t>
  </si>
  <si>
    <t>15/八月/22 4:39 下午</t>
  </si>
  <si>
    <t>AW2-1305</t>
  </si>
  <si>
    <t>【CDX706H】【必现】【地图】进入百度地图界面，地图左侧留有较大空隙且状态栏时间显示在空隙与地图之间</t>
  </si>
  <si>
    <t>APIMCIS_WAVE2, Baidu, CAF, CDX706H, HMI, ICV, Phase4_IVITst, Phase4_LaunchTst, bd-prcs, 百度-地图</t>
  </si>
  <si>
    <t>10/三月/22 5:23 下午</t>
  </si>
  <si>
    <t>AW2-4051</t>
  </si>
  <si>
    <t>【CDX706H】【必现】【百度地图】进入百度地图，跳出“免责声明”弹框，页面底部文字显示不完整</t>
  </si>
  <si>
    <t>APIMCIS_WAVE2, CDX706H, HMI, ICV, Phase4_IVITst, Phase4_LaunchTst, baidu</t>
  </si>
  <si>
    <t>08/七月/22 4:19 下午</t>
  </si>
  <si>
    <t>AW2-1242</t>
  </si>
  <si>
    <t>【CDX706H】【必现】【地图】百度地图界面，进行自定义车标的修改，可以选择林肯车标</t>
  </si>
  <si>
    <t>08/三月/22 5:28 下午</t>
  </si>
  <si>
    <t>AW2-2920</t>
  </si>
  <si>
    <t>【CDX706H】【必现】【地图】主驾进入地图页面，点击更多-离线地图，在搜索框内输入城市首字母，无法关联至该城市，页面显示：没有找到相关城市</t>
  </si>
  <si>
    <t>24/五月/22 9:45 上午</t>
  </si>
  <si>
    <t>AW2-1241</t>
  </si>
  <si>
    <t>【CDX706H】【必现】【地图】百度地图界面，进行车牌号的更改后，保存弹窗周围有白边显示</t>
  </si>
  <si>
    <t>08/三月/22 5:27 下午</t>
  </si>
  <si>
    <t>AW2-5893</t>
  </si>
  <si>
    <t>【CDX706H】【必现】【语音】副驾语音收藏地址时，TTS播报地址与地图详情地址不符</t>
  </si>
  <si>
    <t>CAF, CDX706H, ICV, Phase4_IVITst, Phase4_LaunchTst, baidu</t>
  </si>
  <si>
    <t>11/八月/22 11:33 上午</t>
  </si>
  <si>
    <t>AW2-1768</t>
  </si>
  <si>
    <t>【CDX706H】【必现】【地图】地图导航中，语音提示“违章拍照”发音不标准</t>
  </si>
  <si>
    <t>23/三月/22 5:56 下午</t>
  </si>
  <si>
    <t>AW2-2093</t>
  </si>
  <si>
    <t>【CDX706H】【必现】【地图】离线地图界面，选择地址进行导航后，离线提示框消失后字体仍然显示</t>
  </si>
  <si>
    <t>12/四月/22 5:16 下午</t>
  </si>
  <si>
    <t>AW2-5959</t>
  </si>
  <si>
    <t>【CDX706H】【偶现】【语音】副驾在导航页面，唤醒语音，TTS未及时应答</t>
  </si>
  <si>
    <t>15/八月/22 4:41 下午</t>
  </si>
  <si>
    <t>AW2-2311</t>
  </si>
  <si>
    <t>Phase 4：【3次】中央大屏，地图，巡航模式，显示定位不断跳变</t>
  </si>
  <si>
    <t>22/四月/22 11:41 上午</t>
  </si>
  <si>
    <t>AW2-2313</t>
  </si>
  <si>
    <t>Phase 4：【10次】中央大屏，地图，无法实时导航</t>
  </si>
  <si>
    <t>07/九月/22 2:40 下午</t>
  </si>
  <si>
    <t>22/四月/22 1:31 下午</t>
  </si>
  <si>
    <t>AW2-6335</t>
  </si>
  <si>
    <t>Phase-4:【偶发】 多次点击个性化档案无反应</t>
  </si>
  <si>
    <t>26/八月/22 9:58 上午</t>
  </si>
  <si>
    <t>AW2-6153</t>
  </si>
  <si>
    <t>Phase-4:【必发】H673133 0904 打开百度地图，在搜索框输入文字，在编写过程中如输错时，点击右下角的删除键是直接删除已输入好的文字的，而正在编写的文字是无法删除</t>
  </si>
  <si>
    <t>Baidu, CDX706H, IVI_Phase4, NTT, Phase4_IVITst, Phase4_LaunchTst</t>
  </si>
  <si>
    <t>19/八月/22 11:05 上午</t>
  </si>
  <si>
    <t>AW2-6387</t>
  </si>
  <si>
    <t>Phase-4:【必发】H673187 1435 语音输入开启进入我想要查询剩余流量都无法打开流量查询， 语音输入关闭退出流量查询，反馈暂不支持该指令</t>
  </si>
  <si>
    <t>Baidu, CDX706H, IVI, IVI_Phase4, NTT, Phase4_IVITst, Phase4_LaunchTst</t>
  </si>
  <si>
    <t>29/八月/22 1:40 下午</t>
  </si>
  <si>
    <t>AW2-6461</t>
  </si>
  <si>
    <t>Phase-4:【必发】H673191 1034 插入USB ，语音指令播放USB音乐，语音反馈当前未连接USB</t>
  </si>
  <si>
    <t>31/八月/22 2:32 下午</t>
  </si>
  <si>
    <t>AW2-6386</t>
  </si>
  <si>
    <t>Phase-4:【偶发】H673191 1426 大屏主页随心听小卡片插图与大屏状态栏媒体播放插图显示不一致</t>
  </si>
  <si>
    <t>29/八月/22 1:32 下午</t>
  </si>
  <si>
    <t>AW2-5877</t>
  </si>
  <si>
    <t>Phase 4：【必现】CDX706 百度地图，更换导航播报语音时，点击不同的播报员都没有对应的试听声音</t>
  </si>
  <si>
    <t>11/八月/22 10:58 上午</t>
  </si>
  <si>
    <t>AW2-6244</t>
  </si>
  <si>
    <t>Phase4：【偶发】使用语音指令“你好福特，导航去机场” 后，系统开始语音回复，询问挑选第几个时，在弹出选项框后就立即退出了，同时弹出QQ音乐播放</t>
  </si>
  <si>
    <t>Baidu, CDX706H, IVI_Phase4, Phase4_IVITst, Phase4_LaunchTst, VOCF</t>
  </si>
  <si>
    <t>07/九月/22 2:38 下午</t>
  </si>
  <si>
    <t>23/八月/22 4:25 下午</t>
  </si>
  <si>
    <t>AW2-6394</t>
  </si>
  <si>
    <t>Phase-4:【必发】H673187 1701 分屏模式下，唤醒副屏语音，语音输入“打开设置、设置打开、进入设置页面、打开设置页面” 语音反应当前模式不支持该指令</t>
  </si>
  <si>
    <t>29/八月/22 2:24 下午</t>
  </si>
  <si>
    <t>AW2-6452</t>
  </si>
  <si>
    <t>Phase-4:【必发】H673187 1523 进入地图调整比例“小于大于”1公里，退出地图后在进入地图。地图比例尺不是退出前设置的值</t>
  </si>
  <si>
    <t>31/八月/22 10:46 上午</t>
  </si>
  <si>
    <t>AW2-6391</t>
  </si>
  <si>
    <t>Phase-4:【偶发】H673191 1542 智能新风系统页面，站点检测，刷新图标卡顿</t>
  </si>
  <si>
    <t>CDX706H, IVI_Phase4, NTT, Phase4_IVITst, Phase4_LaunchTst, inhouse</t>
  </si>
  <si>
    <t>07/九月/22 2:37 下午</t>
  </si>
  <si>
    <t>29/八月/22 2:06 下午</t>
  </si>
  <si>
    <t>AW2-6393</t>
  </si>
  <si>
    <t>Phase-4:【偶发】H673187 1643 主屏语音增大音量在分屏模式下语音输入“大声点”，主屏反馈的是歌曲，不是音量</t>
  </si>
  <si>
    <t>29/八月/22 2:14 下午</t>
  </si>
  <si>
    <t>AW2-5296</t>
  </si>
  <si>
    <t>Phase4:[CDX706H][VPA]语音输入“查询猫的图片”，再次“下一组”，无反应</t>
  </si>
  <si>
    <t>APIMCIS_WAVE2, APIM_CIS, Baidu, CDC_ECDXTSt, CDX706H, Phase4_CVPPTst</t>
  </si>
  <si>
    <t>05/九月/22 3:56 下午</t>
  </si>
  <si>
    <t>22/七月/22 2:58 下午</t>
  </si>
  <si>
    <t>AW2-6412</t>
  </si>
  <si>
    <t>Phase-4:【偶发】H673187 0839 车辆导航中，进入导航更多设置页面，点击打开限行路线规避开关，弹出号码输入框，输入过程中输入框会消失</t>
  </si>
  <si>
    <t>30/八月/22 3:14 下午</t>
  </si>
  <si>
    <t>AW2-6411</t>
  </si>
  <si>
    <t>Phase-4:【偶发】H673187 1841 进入离线地图页面，无法通过首字母搜索城市</t>
  </si>
  <si>
    <t>30/八月/22 3:11 下午</t>
  </si>
  <si>
    <t>AW2-2877</t>
  </si>
  <si>
    <t>Phase4:【必现】[706H]The first option for incident reporting is shown as default</t>
  </si>
  <si>
    <t>APIM_CIS, CDX706H, FORD-brand, Phase4_CVPPTst</t>
  </si>
  <si>
    <t>LHI, 百度-地图</t>
  </si>
  <si>
    <t>zhang, jian (j.)</t>
  </si>
  <si>
    <t>29/八月/22 4:50 下午</t>
  </si>
  <si>
    <t>23/五月/22 3:24 下午</t>
  </si>
  <si>
    <t>AW2-6369</t>
  </si>
  <si>
    <t>Phase-4:【偶发】H673187 1735 大屏导航音量调节异常</t>
  </si>
  <si>
    <t>29/八月/22 9:22 上午</t>
  </si>
  <si>
    <t>AW2-3459</t>
  </si>
  <si>
    <t>【CDX706L】【语音】【偶现】导航去惠州市poi出现null字眼</t>
  </si>
  <si>
    <t>APIMCIS_WAVE2, Baidutest, CDX706H, Ford</t>
  </si>
  <si>
    <t>22/八月/22 3:27 下午</t>
  </si>
  <si>
    <t>08/六月/22 4:14 下午</t>
  </si>
  <si>
    <t>AW2-5300</t>
  </si>
  <si>
    <t>Phase4:[CDX706H][VPA]语音输入“我要查询猫的图片”，无反应</t>
  </si>
  <si>
    <t>APIM_CIS, Baidu, CDX706H, Phase4_CVPPTst</t>
  </si>
  <si>
    <t>22/七月/22 3:26 下午</t>
  </si>
  <si>
    <t>AW2-4170</t>
  </si>
  <si>
    <t>Phase4:[CDX706L]The color of finished button is wrong after edit ssid or password</t>
  </si>
  <si>
    <t>APIMCIS_WAVE2, APIM_CIS, Baidu, CDX706H, Phase4_CVPPTst</t>
  </si>
  <si>
    <t>Wi-Fi Hotspot</t>
  </si>
  <si>
    <t>10/八月/22 2:30 下午</t>
  </si>
  <si>
    <t>13/七月/22 4:31 下午</t>
  </si>
  <si>
    <t>AW2-5134</t>
  </si>
  <si>
    <t>【CDX706H】【必现】【地图】输入爱车名称至上限，输入光标跳至最前方</t>
  </si>
  <si>
    <t>APIM_CIS, Baidu, CDX706H, Phase4_IVITst</t>
  </si>
  <si>
    <t>20/七月/22 11:30 上午</t>
  </si>
  <si>
    <t>20/七月/22 10:02 上午</t>
  </si>
  <si>
    <t>AW2-7187</t>
  </si>
  <si>
    <t>【CDX706H 】【地图】【必现】进入地图界面， 点击搜索图标， 未调出输入法</t>
  </si>
  <si>
    <t>Medium</t>
  </si>
  <si>
    <t>27/九月/22 1:49 下午</t>
  </si>
  <si>
    <t>23/九月/22 4:43 下午</t>
  </si>
  <si>
    <t>AW2-7165</t>
  </si>
  <si>
    <t>【CDX706】【语音】【必现】地图导航界面， 语音指令: 车头朝下，地图界面出现语音搜索权限提示界面</t>
  </si>
  <si>
    <t>24/九月/22 11:05 上午</t>
  </si>
  <si>
    <t>23/九月/22 3:46 下午</t>
  </si>
  <si>
    <t>AW2-7059</t>
  </si>
  <si>
    <t>【CDX706H】【蓝牙音乐】【必现】语音“打开蓝牙音乐”，TTS没有反馈“好的”</t>
  </si>
  <si>
    <t>APIMCIS_WAVE2, CDX706H, Phase4_IVITst, 百度-语音</t>
  </si>
  <si>
    <t>22/九月/22 1:47 下午</t>
  </si>
  <si>
    <t>22/九月/22 1:45 下午</t>
  </si>
  <si>
    <t>AW2-6932</t>
  </si>
  <si>
    <t>Phase 4：【必现】中央大屏，智慧停车场，信息确认提醒，红色文字描述你的爱车信息手机号是否正确描述缺少顿号</t>
  </si>
  <si>
    <t>20/九月/22 9:49 上午</t>
  </si>
  <si>
    <t>19/九月/22 3:14 下午</t>
  </si>
  <si>
    <t>AW2-6470</t>
  </si>
  <si>
    <t>Phase-4:【必发】H673187 1634 关闭设置里的导航比例尺缩放，在导航中还是能比例尺缩放</t>
  </si>
  <si>
    <t>08/九月/22 8:13 下午</t>
  </si>
  <si>
    <t>31/八月/22 2:59 下午</t>
  </si>
  <si>
    <t>AW2-6465</t>
  </si>
  <si>
    <t>Phase-4:【必发】H673187 0829 爱奇艺视频清晰度设置里面不是“标清和超清”，里面是“流畅度和超高清”</t>
  </si>
  <si>
    <t>07/九月/22 2:41 下午</t>
  </si>
  <si>
    <t>31/八月/22 2:40 下午</t>
  </si>
  <si>
    <t>AW2-6431</t>
  </si>
  <si>
    <t>Phase-4:【偶发】H673162 1325 点击天气小卡片，语音提示框卡顿一会后，才开始播报</t>
  </si>
  <si>
    <t>30/八月/22 4:53 下午</t>
  </si>
  <si>
    <t>AW2-6419</t>
  </si>
  <si>
    <t>Phase-4:【偶发】H673187 1249 进入地图，输入乌鲁木齐开始导航，长时间显示路径规划中</t>
  </si>
  <si>
    <t>30/八月/22 3:39 下午</t>
  </si>
  <si>
    <t>AW2-5998</t>
  </si>
  <si>
    <t>Phase4:[CDX706H][必现]地图设置，“同步手机端搜索记录”缺少一个“端”字</t>
  </si>
  <si>
    <t>Low</t>
  </si>
  <si>
    <t>22/九月/22 10:25 上午</t>
  </si>
  <si>
    <t>16/八月/22 10:15 上午</t>
  </si>
  <si>
    <t>AW2-630</t>
  </si>
  <si>
    <t>Phase4:[CDX706H][必现]儿童座椅异常状态提醒与UI不一致</t>
  </si>
  <si>
    <t>APIM_CIS, Baidu, CDX706H_HMI, Desay, 儿童安全座椅</t>
  </si>
  <si>
    <t>百度-消息中心</t>
  </si>
  <si>
    <t>14/九月/22 10:53 上午</t>
  </si>
  <si>
    <t>18/一月/22 10:53 上午</t>
  </si>
  <si>
    <t>AW2-7153</t>
  </si>
  <si>
    <t>【CDX706H】【智能馨风】【必现】 时间格式设为12小时制， 智能馨风界面时间仍然时24小时制</t>
  </si>
  <si>
    <t>APIMCIS_WAVE2, CDX706H, CVPP, DuerOS-VEVTST</t>
  </si>
  <si>
    <t>HMI</t>
  </si>
  <si>
    <t>Not Set</t>
  </si>
  <si>
    <t>27/九月/22 1:59 下午</t>
  </si>
  <si>
    <t>23/九月/22 2:44 下午</t>
  </si>
  <si>
    <t>AW2-7132</t>
  </si>
  <si>
    <t>【CDX706H】【导航】【必现】导航倒计时界面，下拉状态栏打开或关闭分屏， 导航未发起</t>
  </si>
  <si>
    <t>23/九月/22 1:09 下午</t>
  </si>
  <si>
    <t xml:space="preserve">Sun, Ying (Y.) 通过Jira 8.13.22#813022-sha1:0bfa32aeac99337fb4121989dd25167b6f869653 生成于 Wed Sep 28 02:01:55 EDT 2022。 </t>
  </si>
  <si>
    <t>计数项:经办人</t>
  </si>
  <si>
    <t>(空白)</t>
  </si>
  <si>
    <t>总计</t>
  </si>
  <si>
    <t>孙铎-主驾</t>
  </si>
  <si>
    <t>孙铎-副驾</t>
  </si>
  <si>
    <t>韦永升-副驾</t>
  </si>
  <si>
    <t>李心意-主驾</t>
  </si>
  <si>
    <t>裴雪红-主驾</t>
  </si>
  <si>
    <t>曹自成-主驾</t>
  </si>
  <si>
    <t>测试结果</t>
  </si>
  <si>
    <t>偏差</t>
  </si>
  <si>
    <t>查看全程</t>
  </si>
  <si>
    <t>低噪</t>
  </si>
  <si>
    <t>高噪</t>
  </si>
  <si>
    <t>中噪</t>
  </si>
  <si>
    <t>车头朝上</t>
  </si>
  <si>
    <t>打开路况</t>
  </si>
  <si>
    <t>第二个</t>
  </si>
  <si>
    <t>第三个</t>
  </si>
  <si>
    <t>第一个</t>
  </si>
  <si>
    <t>放大地图</t>
  </si>
  <si>
    <t>跟随模式</t>
  </si>
  <si>
    <t>挂断电话</t>
  </si>
  <si>
    <t>关闭路况</t>
  </si>
  <si>
    <t>继续播放</t>
  </si>
  <si>
    <t>继续导航</t>
  </si>
  <si>
    <t>接听电话</t>
  </si>
  <si>
    <t>开始导航</t>
  </si>
  <si>
    <t>取消</t>
  </si>
  <si>
    <t>确定</t>
  </si>
  <si>
    <t>上一曲</t>
  </si>
  <si>
    <t>上一首</t>
  </si>
  <si>
    <t>上一页</t>
  </si>
  <si>
    <t>缩小地图</t>
  </si>
  <si>
    <t>下一曲</t>
  </si>
  <si>
    <t>下一首</t>
  </si>
  <si>
    <t>下一页</t>
  </si>
  <si>
    <t>暂停播放</t>
  </si>
  <si>
    <t>正北模式</t>
  </si>
  <si>
    <t>场景</t>
  </si>
  <si>
    <t>场景描述</t>
  </si>
  <si>
    <t>测试开始时间</t>
  </si>
  <si>
    <t>测试结束时间</t>
  </si>
  <si>
    <t>主驾误唤醒次数</t>
  </si>
  <si>
    <t>副驾误唤醒次数</t>
  </si>
  <si>
    <t>总共误唤醒次数</t>
  </si>
  <si>
    <t>总次数</t>
  </si>
  <si>
    <t>最终结果</t>
  </si>
  <si>
    <t>验收标准</t>
  </si>
  <si>
    <t>验收结果</t>
  </si>
  <si>
    <t>备注</t>
  </si>
  <si>
    <t>主驾播放10小时</t>
  </si>
  <si>
    <t>播放爱情公寓第五季
关车窗关天窗，开空调底噪55分贝
不播放音乐</t>
  </si>
  <si>
    <t>0.2次/小时</t>
  </si>
  <si>
    <t>0.08次/小时</t>
  </si>
  <si>
    <t>&lt;0.3次/小时</t>
  </si>
  <si>
    <t>播放爱情公寓第五季
关窗户关天窗，开空调底噪60分贝
播放青藏高原增加底噪70-80分贝</t>
  </si>
  <si>
    <t>播放爱情公寓第五季
关窗户关天窗，开空调底噪65分贝
播放青藏高原增加底噪80-90分贝</t>
  </si>
  <si>
    <t>周日测试</t>
  </si>
  <si>
    <t>周一补测</t>
  </si>
  <si>
    <t>副驾播放10小时</t>
  </si>
  <si>
    <t>中低高噪对齐主驾播放场景</t>
  </si>
  <si>
    <t>0次/小时</t>
  </si>
  <si>
    <t>周一测</t>
  </si>
  <si>
    <t>周二测</t>
  </si>
  <si>
    <t>中断前部分</t>
  </si>
  <si>
    <t>中断后部分</t>
  </si>
  <si>
    <t>聊天场景</t>
  </si>
  <si>
    <t>女女</t>
  </si>
  <si>
    <t>男女</t>
  </si>
  <si>
    <t>男男</t>
  </si>
  <si>
    <t>四人</t>
  </si>
  <si>
    <t>case总量</t>
  </si>
  <si>
    <t>目标车型case总数</t>
  </si>
  <si>
    <t>执行数量</t>
  </si>
  <si>
    <t>执行率</t>
  </si>
  <si>
    <t>通过数量</t>
  </si>
  <si>
    <t>通过率</t>
  </si>
  <si>
    <t>整体通过率</t>
  </si>
  <si>
    <t>阻塞原因</t>
  </si>
  <si>
    <t>部分case在该车型没有该功能</t>
  </si>
  <si>
    <t>依赖实车图像&amp;真实的正式环境&amp;sync+vin码&amp;部分case与RD确认已经去掉了&amp;真实的支付且订单只剩四个小时</t>
  </si>
  <si>
    <t>依赖改vin码</t>
  </si>
  <si>
    <t>订单中心</t>
  </si>
  <si>
    <t>依赖余额不足账号</t>
  </si>
  <si>
    <t>个人中心</t>
  </si>
  <si>
    <t>依赖正式环境faceid</t>
  </si>
  <si>
    <t>部分非该车型需求</t>
  </si>
  <si>
    <t>依赖车机硬件和支付</t>
  </si>
  <si>
    <t>依赖支付、case与实际UI不符</t>
  </si>
  <si>
    <t>依赖支付</t>
  </si>
  <si>
    <t>依赖支付、case与实际交互不符</t>
  </si>
  <si>
    <t>case与实际UI不符</t>
  </si>
  <si>
    <t>缺少测试条件</t>
  </si>
  <si>
    <t>汇总</t>
  </si>
  <si>
    <t>验收版本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</si>
  <si>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</si>
  <si>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</si>
  <si>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</si>
  <si>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</si>
  <si>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</si>
  <si>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</si>
  <si>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</si>
  <si>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</si>
  <si>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用例类型</t>
  </si>
  <si>
    <t>台架 or实车</t>
  </si>
  <si>
    <t>测试状态</t>
  </si>
  <si>
    <t>测试前提条件</t>
  </si>
  <si>
    <t>测试步骤</t>
  </si>
  <si>
    <t>性能数据计算细则</t>
  </si>
  <si>
    <t>开始&amp;结束帧</t>
  </si>
  <si>
    <t>R06测试手法差异</t>
  </si>
  <si>
    <t>Owner</t>
  </si>
  <si>
    <t>第一次测试/S</t>
  </si>
  <si>
    <t>第二次测试/S</t>
  </si>
  <si>
    <t>第三次测试/S</t>
  </si>
  <si>
    <t>R07测试结果</t>
  </si>
  <si>
    <t>R06测试结果</t>
  </si>
  <si>
    <t>实测结果与R06偏差百分比</t>
  </si>
  <si>
    <t>百度Comments</t>
  </si>
  <si>
    <t>R07 target</t>
  </si>
  <si>
    <t>允许偏差上限</t>
  </si>
  <si>
    <t>实测结果与target相差</t>
  </si>
  <si>
    <t>milestone;R06;OKTOBY</t>
  </si>
  <si>
    <t>Power on QQ音乐首次启动</t>
  </si>
  <si>
    <t>12s</t>
  </si>
  <si>
    <t>14.2s</t>
  </si>
  <si>
    <t>1-2-1-1</t>
  </si>
  <si>
    <t>台架</t>
  </si>
  <si>
    <t>冷启动</t>
  </si>
  <si>
    <t>关机前QQ音乐暂停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</si>
  <si>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，点击随心听卡片</t>
    </r>
  </si>
  <si>
    <t>计算从手部离开点击到QQ音乐界面稳定展示</t>
  </si>
  <si>
    <t>开始帧：手指离开瞬间
结束帧：音乐页面展示完整瞬间</t>
  </si>
  <si>
    <t>R06无此场景</t>
  </si>
  <si>
    <t>无target描述</t>
  </si>
  <si>
    <t>4s</t>
  </si>
  <si>
    <t>默认关机前是播放QQ音乐</t>
  </si>
  <si>
    <t>计算从手部离开点击到QQ音乐从暂停到播放状态</t>
  </si>
  <si>
    <t>开始帧：手指离开瞬间
结束帧：暂停变成播放的瞬间</t>
  </si>
  <si>
    <t>Power onQQ音乐选择歌单</t>
  </si>
  <si>
    <t>1s</t>
  </si>
  <si>
    <t>1-3-1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</si>
  <si>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，点击随心听图标
3.在QQ音乐界面显示1s内选择一个歌单</t>
    </r>
  </si>
  <si>
    <t>计算从手部离开点击到歌单界面稳定展示（只要整体界面加载就可以，不需要图片加载完）</t>
  </si>
  <si>
    <t>开始帧：手指离开某个歌单的瞬间
结束帧：歌单页面加载基本稳定（不需要关注图片啥的有没有加载）</t>
  </si>
  <si>
    <t>Power onQQ音乐选择歌曲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</si>
  <si>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，点击随心听图标
3.在QQ音乐界面显示1s内选择一个歌单
4.在QQ音乐歌单界面显示1s内选择一首歌</t>
    </r>
  </si>
  <si>
    <t>计算从手部离开点击到歌曲播放（播放按钮从暂停到播放状态）</t>
  </si>
  <si>
    <t>开始帧：手指离开某个歌单内某首歌曲的瞬间
结束帧：暂停变成播放的瞬间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</si>
  <si>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</si>
  <si>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</si>
  <si>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</si>
  <si>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开始帧：语音TTS全部文字稳定上屏瞬间
结束帧：出现搜索地点结果list展示稳定的瞬间
注：
深圳：导航去深圳北站
南京：导航去南京南站
北京：导航去天安门</t>
  </si>
  <si>
    <t>Power on到语音导航规划完成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</si>
  <si>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</si>
  <si>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</si>
  <si>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开始帧：『第一条』三个字稳定上屏的瞬间
结束帧：文档展示路线规划的瞬间（加载稳定）
注：
深圳：导航去深圳北站
南京：导航去南京南站
北京：导航去天安门</t>
  </si>
  <si>
    <t>Power on导航启动时间</t>
  </si>
  <si>
    <t>Y</t>
  </si>
  <si>
    <t>12.2s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</si>
  <si>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</si>
  <si>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</si>
  <si>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开始帧：手指离开launcher地图卡片的瞬间
结束帧：地图加载了菜单栏和搜索栏的瞬间（不需要关注整个路况都加载完整）</t>
  </si>
  <si>
    <t>无差异</t>
  </si>
  <si>
    <t>power on导航界面点击输入框出现下拉框</t>
  </si>
  <si>
    <t>1-3-1-1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</si>
  <si>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，点击导航图标
3.点击导航中的地址输入框</t>
    </r>
  </si>
  <si>
    <t>计算从手部离开点击到下拉框（历史记录）稳定展示</t>
  </si>
  <si>
    <t>开始帧：手指离开地图搜索框的瞬间
结束帧：历史记录展示的瞬间（不需要管输入法啥时候弹出来）</t>
  </si>
  <si>
    <t>power on导航搜索地址完成</t>
  </si>
  <si>
    <t>1.5s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</si>
  <si>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，点击导航图标
3.点击导航中的地址输入框，输入一个地址
4.点击搜索按钮</t>
    </r>
  </si>
  <si>
    <t>计算从手部离开点击到搜索结果稳定展示</t>
  </si>
  <si>
    <t>开始帧：手指离开搜索按钮瞬间
结束帧：出现搜索结果list的瞬间</t>
  </si>
  <si>
    <t>power on选择目的地后路线规划完成</t>
  </si>
  <si>
    <t>2s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</si>
  <si>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，点击导航图标
3.点击导航中的地址输入框，输入一个地址
4.点击搜索按钮
5.选择一个地址</t>
    </r>
  </si>
  <si>
    <t>计算从手部离开点击到路线规划结果稳定展示</t>
  </si>
  <si>
    <t>开始帧：手指离开搜索结果某个地点的瞬间
结束帧：搜索规划页稳定展示的瞬间（包含时长、距离等信息的框框）</t>
  </si>
  <si>
    <t>Power onPTT可用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</si>
  <si>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</si>
  <si>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</si>
  <si>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</si>
  <si>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计算从launcher界面启动第一帧到语音"打开空调"成功响应那一次的语音唤醒弹框第一帧</t>
  </si>
  <si>
    <t>开始帧：launcher启动的瞬间
结束帧：第一句说话的文字上屏的瞬间</t>
  </si>
  <si>
    <t>Power on语音可用</t>
  </si>
  <si>
    <t>1-1-1-1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</si>
  <si>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，尝试福特定制唤醒词唤醒
3.若第一次无响应，间隔1s再次尝试
4.语音唤醒后，发送语音指令“打开空调”，若无法响应则继续唤醒</t>
    </r>
  </si>
  <si>
    <t>开始帧：launcher启动的瞬间
结束帧：第一句说话的文字上屏的瞬间
为了方便，直接使用我要听陈奕迅的歌</t>
  </si>
  <si>
    <t>Power on语音播放音乐</t>
  </si>
  <si>
    <t>5s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</si>
  <si>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</t>
    </r>
    <r>
      <rPr>
        <sz val="16"/>
        <color rgb="FFFF0000"/>
        <rFont val="宋体"/>
        <charset val="134"/>
      </rPr>
      <t>Launcher显示后1s内</t>
    </r>
    <r>
      <rPr>
        <sz val="16"/>
        <color theme="1"/>
        <rFont val="宋体"/>
        <charset val="134"/>
      </rPr>
      <t>，尝试福特定制唤醒词唤醒
3.语音"播放xxx"</t>
    </r>
  </si>
  <si>
    <t>计算从语音最后一个字上屏到歌曲播报第一帧</t>
  </si>
  <si>
    <t>开始帧：指令完整上屏的瞬间
结束帧：出现TTS回复文字的瞬间
注：
我要听陈奕迅的歌</t>
  </si>
  <si>
    <t>Power onFM音源恢复</t>
  </si>
  <si>
    <t>6.2s</t>
  </si>
  <si>
    <t>1-1</t>
  </si>
  <si>
    <t>车机播放Fm</t>
  </si>
  <si>
    <r>
      <rPr>
        <sz val="16"/>
        <color theme="1"/>
        <rFont val="宋体"/>
        <charset val="134"/>
      </rPr>
      <t>1.IVI开机，发送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
2.整个测试过程中录屏</t>
    </r>
  </si>
  <si>
    <t>计算从Launcher第一帧至FM播放（播放按钮从暂停到播放状态，认定为开始播放）</t>
  </si>
  <si>
    <t>开始帧：launcher出现第一帧
结束帧：暂停按钮变成播放瞬间
注：重启前需要播放FM</t>
  </si>
  <si>
    <t>Power on在线电台音源恢复</t>
  </si>
  <si>
    <t>车机播放在线电台</t>
  </si>
  <si>
    <t>1.IVI开机，发送adb reboot消息
2.整个测试过程中录屏</t>
  </si>
  <si>
    <t>计算从Launcher第一帧至在线电台播放（播放按钮从暂停到播放状态，认定为开始播放）</t>
  </si>
  <si>
    <t>开始帧：launcher出现第一帧
结束帧：暂停按钮变成播放瞬间
注：重启前需要播放在线电台</t>
  </si>
  <si>
    <t>Power on到根目录两首歌的USB音源恢复</t>
  </si>
  <si>
    <t>18.2s</t>
  </si>
  <si>
    <t>1.1.U盘根目录存放两首歌曲
2.车机播放U盘音乐</t>
  </si>
  <si>
    <r>
      <rPr>
        <sz val="16"/>
        <color theme="1"/>
        <rFont val="宋体"/>
        <charset val="134"/>
      </rPr>
      <t>IVI开机，发送</t>
    </r>
    <r>
      <rPr>
        <sz val="16"/>
        <color rgb="FFFF0000"/>
        <rFont val="宋体"/>
        <charset val="134"/>
      </rPr>
      <t>adb reboot</t>
    </r>
    <r>
      <rPr>
        <sz val="16"/>
        <color theme="1"/>
        <rFont val="宋体"/>
        <charset val="134"/>
      </rPr>
      <t>消息，整个测试过程中录屏</t>
    </r>
  </si>
  <si>
    <t>计算从Launcher第一帧至U盘音乐播放（播放按钮从暂停到播放状态，认定为开始播放）</t>
  </si>
  <si>
    <t>开始帧：launcher出现第一帧
结束帧：暂停按钮变成播放瞬间
注：重启前需要播放U盘音乐，且重启时U盘插着</t>
  </si>
  <si>
    <t>Power onQQ音源恢复</t>
  </si>
  <si>
    <t>1.强网
2.车机播放QQ音乐</t>
  </si>
  <si>
    <t>计算从Launcher第一帧至QQ音乐播放（播放按钮从暂停到播放状态，认定为开始播放）</t>
  </si>
  <si>
    <t>开始帧：launcher出现第一帧
结束帧：暂停按钮变成播放瞬间
注：重启前需要播放QQ音乐</t>
  </si>
  <si>
    <t>路测</t>
  </si>
  <si>
    <t>CPU常用场景一下归一化CPU Free</t>
  </si>
  <si>
    <t>&gt;60% for 400%</t>
  </si>
  <si>
    <t>实车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</si>
  <si>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</si>
  <si>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</si>
  <si>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</si>
  <si>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</si>
  <si>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依赖实车路测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</si>
  <si>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</si>
  <si>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</si>
  <si>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</si>
  <si>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</si>
  <si>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</si>
  <si>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</si>
  <si>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</si>
  <si>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</si>
  <si>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</si>
  <si>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</si>
  <si>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</si>
  <si>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</si>
  <si>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</si>
  <si>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</si>
  <si>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</si>
  <si>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</si>
  <si>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</si>
  <si>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</si>
  <si>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</si>
  <si>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</si>
  <si>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</si>
  <si>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</si>
  <si>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系统稳定状态下QQ音乐首次启动</t>
  </si>
  <si>
    <t>1-3</t>
  </si>
  <si>
    <t>默认关机前未播放QQ音乐</t>
  </si>
  <si>
    <t>开机Launcher出来以后等待3分钟，点击Launcher随心听卡片</t>
  </si>
  <si>
    <t>计算从手指抬起动作到QQ音乐界面稳定展示</t>
  </si>
  <si>
    <r>
      <rPr>
        <sz val="16"/>
        <color theme="1"/>
        <rFont val="宋体"/>
        <charset val="134"/>
      </rPr>
      <t>开始帧：手指离开随心听卡片瞬间
结束帧：随心听页面稳定展示瞬间
注：
上次关机前</t>
    </r>
    <r>
      <rPr>
        <sz val="16"/>
        <color rgb="FFFF0000"/>
        <rFont val="宋体"/>
        <charset val="134"/>
      </rPr>
      <t>没有</t>
    </r>
    <r>
      <rPr>
        <sz val="16"/>
        <color theme="1"/>
        <rFont val="宋体"/>
        <charset val="134"/>
      </rPr>
      <t>播放随心听QQ音乐</t>
    </r>
  </si>
  <si>
    <t>偏差较小，对客户无感知。非问题</t>
  </si>
  <si>
    <t>计算从手指抬起动作到音乐界面暂停按钮切换到播放按钮</t>
  </si>
  <si>
    <t>开始帧：手指离开随心听卡片瞬间
结束帧：随心听页面稳定展示瞬间
注：
上次关机前正在播放随心听QQ音乐</t>
  </si>
  <si>
    <t>系统稳定状态下QQ音乐选择歌单</t>
  </si>
  <si>
    <t>1.开机Launcher出来以后等待3分钟点击随心听图标
2.切换到QQ音乐Tab页面
3.选择一个歌单</t>
  </si>
  <si>
    <t>计算从手部离开点击到歌单界面稳定展示</t>
  </si>
  <si>
    <t>开始帧：手指离开某个歌单的瞬间
结束帧：歌单页面加载完整的瞬间</t>
  </si>
  <si>
    <t>系统稳定状态下QQ音乐选择歌曲</t>
  </si>
  <si>
    <t>1.开机Launcher出来以后等待3分钟点击随心听图标
2.切换到QQ音乐Tab页面
3.选择一个歌单
4.选择一首歌</t>
  </si>
  <si>
    <t>开始帧：手指离开某个歌单的某首歌的瞬间
结束帧：暂停变成播放的瞬间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</si>
  <si>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</si>
  <si>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</si>
  <si>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</si>
  <si>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</si>
  <si>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开始帧：手指离开随心听首页U盘音乐的瞬间
结束帧：U盘音源暂停按钮变成播放的瞬间
注；关机前是播放QQ音乐，且插着U盘</t>
  </si>
  <si>
    <t>系统稳定状态下喜马拉雅首次启动</t>
  </si>
  <si>
    <t>关机前是USB音乐</t>
  </si>
  <si>
    <t>开机Launcher出来以后等待3分钟，点击应用按钮</t>
  </si>
  <si>
    <t>计算从手指抬起动作到应用界面稳定展示</t>
  </si>
  <si>
    <t>开始帧：手指离开随心听首页喜马拉雅音乐的瞬间
结束帧：喜马拉雅页面展示完整瞬间
注；关机前播放U盘音乐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</si>
  <si>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</si>
  <si>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</si>
  <si>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</si>
  <si>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</si>
  <si>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t>开始帧：手指离开launcher地图卡片的瞬间
结束帧：地图首页加载完整的瞬间
注；关机前播放U盘音乐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</si>
  <si>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</si>
  <si>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</si>
  <si>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</si>
  <si>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开始帧：手指离开地图首页搜索框的瞬间
结束帧：搜索框的下拉框文档展示（应该展示的是搜索历史）</t>
  </si>
  <si>
    <t>QQ/新闻/喜马拉雅/在线FM热启动</t>
  </si>
  <si>
    <t>200ms</t>
  </si>
  <si>
    <t>热启动</t>
  </si>
  <si>
    <t>系统稳定以后打开音乐应用，再回到首页，再次打开音乐应用</t>
  </si>
  <si>
    <t>计算第二次打开音乐应用从手指抬起动作到音乐界面稳定展示</t>
  </si>
  <si>
    <t>开始帧：手指离开launcher首页随心听卡片瞬间
结束帧：页面稳定展示的瞬间
注：需要热启动</t>
  </si>
  <si>
    <t>结束帧：需要等待整个页面加载完整</t>
  </si>
  <si>
    <t>R06;OKTOBY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</si>
  <si>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</si>
  <si>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</si>
  <si>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</si>
  <si>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</si>
  <si>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开始帧：手指离开随心听首页U盘音乐的瞬间
结束帧：U盘音乐页面稳定展示的瞬间
注：一开始处于随心听FM页面，然后切换到U盘页面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</si>
  <si>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</si>
  <si>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</si>
  <si>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</si>
  <si>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开始帧：手指离开launcher首页地图卡片的瞬间
结束帧：地图页面完整加载的瞬间
注：地图后台前处于导航中</t>
  </si>
  <si>
    <t>存在功能bug，无法执行</t>
  </si>
  <si>
    <t>稳定性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</si>
  <si>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</si>
  <si>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</si>
  <si>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</si>
  <si>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</si>
  <si>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更新了语音CTC模型，属于正常值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</si>
  <si>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</si>
  <si>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</si>
  <si>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</si>
  <si>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</si>
  <si>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</si>
  <si>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</si>
  <si>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</si>
  <si>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</si>
  <si>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</si>
  <si>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</si>
  <si>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</si>
  <si>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</si>
  <si>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</si>
  <si>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</si>
  <si>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</si>
  <si>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</si>
  <si>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</si>
  <si>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</si>
  <si>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</si>
  <si>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</t>
  </si>
  <si>
    <t>开机Launcher出来以后等待3分钟，打开导航应用，输入目的地，点击搜索</t>
  </si>
  <si>
    <t>计算从点击搜索至界面稳定展示搜索结果</t>
  </si>
  <si>
    <t>开始帧：手指离开搜索按钮的瞬间
结束帧：展示搜索结果list的瞬间</t>
  </si>
  <si>
    <t>结束帧：开始加载搜索list的瞬间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</si>
  <si>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</si>
  <si>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</si>
  <si>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</si>
  <si>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开始帧：手指离开搜索结果的某个地点的瞬间
结束帧：展示路线规划页面（展示包括距离和时间的那个小框框）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</si>
  <si>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</si>
  <si>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</si>
  <si>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</si>
  <si>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开始帧：手指离开下一首按钮的瞬间
结束帧：暂停按钮变成播放按钮的瞬间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</si>
  <si>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</si>
  <si>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</si>
  <si>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</si>
  <si>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开始帧：手指离开下一个台按钮的瞬间
结束帧：成功切换到下一个台并播放的瞬间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</si>
  <si>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</si>
  <si>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</si>
  <si>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</si>
  <si>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开始帧：指令文字完整上屏的瞬间
结束帧：完整展示搜索结果list的瞬间
深圳：导航去深圳北站
南京：导航去南京南京
北京：导航去天安门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</si>
  <si>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</si>
  <si>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</si>
  <si>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</si>
  <si>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</si>
  <si>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</si>
  <si>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开始帧：指令文字『第一个』完整上屏的瞬间
结束帧：完整展示路线规划页面的瞬间（出现一个距离、时长的框框）
深圳：导航去深圳北站
南京：导航去南京南京
北京：导航去天安门</t>
  </si>
  <si>
    <t>系统稳定下，语音播放音乐</t>
  </si>
  <si>
    <t>开机Launcher出来以后等待3分钟，语音播放xxx</t>
  </si>
  <si>
    <t>计算从语音最后一个字上屏结束至音乐播放按钮播放状态</t>
  </si>
  <si>
    <t>开始帧：指令稳定上屏的瞬间
结束帧：回复文字稳定出现的瞬间（不需要等按钮变成播放）</t>
  </si>
  <si>
    <t>开始帧：TTS回复结束退出语音对话的瞬间
结束帧：需要等待按钮变成播放态</t>
  </si>
  <si>
    <t>系统稳定下，语音车控</t>
  </si>
  <si>
    <t>开机Launcher出来以后等待3分钟，语音打开天窗</t>
  </si>
  <si>
    <t>计算从语音最后一个字上屏结束至天窗开始开启</t>
  </si>
  <si>
    <t>开始帧：指令文字完整上屏的瞬间
结束帧：天窗开始打开的瞬间</t>
  </si>
  <si>
    <t>系统稳定下，语音系统控制</t>
  </si>
  <si>
    <t>开机Launcher出来以后等待3分钟，语音屏幕亮一点</t>
  </si>
  <si>
    <t>计算从语音最后一个字上屏结束至操作生效</t>
  </si>
  <si>
    <t>开始帧：指令文字完整上屏的瞬间
结束帧：屏幕亮度被调整的瞬间（如果是投屏的话就设置页面的亮度条）</t>
  </si>
  <si>
    <t>Power on 到账号自动登录时间</t>
  </si>
  <si>
    <t>强网，账号已登录，未开启人脸识别</t>
  </si>
  <si>
    <t>计算从launcher界面启动第一帧到账号登录完成</t>
  </si>
  <si>
    <t>开始帧：launcher出现第一帧
结束帧：账号头像和名字显示的瞬间</t>
  </si>
  <si>
    <t>Power on 到账号二维码出现时间</t>
  </si>
  <si>
    <t>强网，账号未登录，未开启人脸识别</t>
  </si>
  <si>
    <t>计算从launcher界面启动第一帧到显示账号二维码稳定展示</t>
  </si>
  <si>
    <t>开始帧：launcher出现第一帧
结束帧：跳转到二维码登录页并完整展示二维码的瞬间</t>
  </si>
  <si>
    <t>Power on 到人脸识别时间</t>
  </si>
  <si>
    <t>强网，账号已登录，已开启人脸识别</t>
  </si>
  <si>
    <t>计算从launcher界面启动第一帧到人脸识别完成</t>
  </si>
  <si>
    <t>开始帧：launcher出现的第一帧
结束帧：出现✓的瞬间（即提示识别到人脸）</t>
  </si>
  <si>
    <t>Power on人脸识别成功，账号成功登录时间</t>
  </si>
  <si>
    <t>计算从launcher界面启动第一帧到通过人脸识别完成账号登录完成</t>
  </si>
  <si>
    <t>开始帧：launcher出现的第一帧
结束帧：登录成功跳转到首页加载账号头像和名字的瞬间</t>
  </si>
  <si>
    <t>Power on人脸识别失败，显示账号二维码时间</t>
  </si>
  <si>
    <t>15s</t>
  </si>
  <si>
    <t>账号已经录入A同学人脸，退出账号，换B同学登录账号</t>
  </si>
  <si>
    <r>
      <rPr>
        <sz val="16"/>
        <color theme="1"/>
        <rFont val="宋体"/>
        <charset val="134"/>
      </rPr>
      <t>1.进入launcher，点击头像，进入个人中心页面
2.点击账号信息，进入账号登录页面（二维码页面）
3.</t>
    </r>
    <r>
      <rPr>
        <sz val="16"/>
        <color rgb="FFFF0000"/>
        <rFont val="宋体"/>
        <charset val="134"/>
      </rPr>
      <t>点击人脸识别按钮，进入人脸识别页，失败后自动返回上一页（二维码页面）</t>
    </r>
  </si>
  <si>
    <t>计算从launcher界面启动第一帧到因人脸识别失败而显示账号二维码界面稳定展示</t>
  </si>
  <si>
    <t>开始帧：launcher出现的第一帧
结束帧：识别失败跳转到登录二维码页面展示的瞬间</t>
  </si>
  <si>
    <t>存在bug阻塞</t>
  </si>
  <si>
    <t>语音热启动时间</t>
  </si>
  <si>
    <t>1、已经调起语音进程
2、点击语音唤醒图标</t>
  </si>
  <si>
    <t>开始帧：手指离开页面语音唤醒图标的瞬间
结束帧：出现VPA的瞬间
注：需要此前使用过语音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</si>
  <si>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</si>
  <si>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</si>
  <si>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</si>
  <si>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开始帧：手指离开车机管家卡片的瞬间
结束帧：稳定展示车机管家页面的瞬间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</si>
  <si>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</si>
  <si>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</si>
  <si>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</si>
  <si>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</si>
  <si>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开始帧：手指离开个人中心消息盒子的瞬间
结束帧：完整展示消息盒子的页面的瞬间
注：第一次进入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</si>
  <si>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</si>
  <si>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</si>
  <si>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</si>
  <si>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</si>
  <si>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开始帧：手指离开随心看的瞬间
结束帧：随心看首页完整展示的瞬间</t>
  </si>
  <si>
    <t>结束帧：进入加载个大概框架即可，无需加载完整</t>
  </si>
  <si>
    <t>随心看热启动时间</t>
  </si>
  <si>
    <t>1、返回到上一页
2、再次点击随心看图标
3、进入随心看首页</t>
  </si>
  <si>
    <t>开始帧：手指离开随心看的瞬间
结束帧：随心看完整展示的瞬间</t>
  </si>
  <si>
    <t>launcher冷启动时间</t>
  </si>
  <si>
    <t>1、系统启动，黑屏状态
2、首次进入launcher</t>
  </si>
  <si>
    <t>开始帧：开机动画结束进入黑屏的瞬间
结束帧：launcher加载完成的瞬间</t>
  </si>
  <si>
    <t>开始帧：开机动画加载的瞬间</t>
  </si>
  <si>
    <t>车家互联冷启动时间</t>
  </si>
  <si>
    <t>1、系统启动，进入launcher后，等待3min
2、点击车家互联图标
3、进入车家互联首页</t>
  </si>
  <si>
    <t>开始帧：手指离开车家互联瞬间
结束帧：车家互联首页稳定展示的瞬间
注：需要绑定智能家居品牌的账号，第一次进入</t>
  </si>
  <si>
    <t>车家互联热启动时间</t>
  </si>
  <si>
    <t>1、返回到上一页
2、再次点击车家互联图标
3、进入车家互联首页</t>
  </si>
  <si>
    <t>开始帧：手指离开车家互联瞬间
结束帧：车家互联首页稳定展示的瞬间
注：需要绑定智能家居品牌的账号</t>
  </si>
  <si>
    <t>预约保养冷启动时间</t>
  </si>
  <si>
    <t>1、系统启动，进入launcher后，等待3min
2、点击预约保养图标
3、进入预约保养首页</t>
  </si>
  <si>
    <t>开始帧：手指离开预约保养的瞬间
结束帧：预约保养稳定展示的瞬间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</si>
  <si>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</si>
  <si>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</si>
  <si>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</si>
  <si>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</si>
  <si>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开始帧：手指离开人脸识别按钮的瞬间
结束帧：人脸识别页面稳定展示（识别框显示）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</si>
  <si>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</si>
  <si>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</si>
  <si>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</si>
  <si>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</si>
  <si>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开始帧：手指离开launcher头像的瞬间
结束帧；加载完整个人中心页面的瞬间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</si>
  <si>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</si>
  <si>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</si>
  <si>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</si>
  <si>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</si>
  <si>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</si>
  <si>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</si>
  <si>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开始帧：手指离开launcher地图卡片的瞬间
结束帧；加载完整地图首页的瞬间</t>
  </si>
  <si>
    <t>结束帧：地图首页加载个大致框架即可，无需加载完整页面</t>
  </si>
  <si>
    <t>普通导航-分屏冷启动时间</t>
  </si>
  <si>
    <t>1、系统启动，进入launcher后，点击分屏，等待3min
2、点击地图图标
3、进入地图首页</t>
  </si>
  <si>
    <t>开始帧：手指离开launcher地图卡片的瞬间
结束帧；加载完整地图首页的瞬间
注：第一次打开，在主屏</t>
  </si>
  <si>
    <t>普通导航-分屏热启动时间</t>
  </si>
  <si>
    <t>1、返回到上一页
2、再次点击地图图标
3、进入地图首页</t>
  </si>
  <si>
    <t>开始帧：手指离开launcher地图卡片的瞬间
结束帧；加载完整地图首页的瞬间
注：非第一次打开，在主屏</t>
  </si>
  <si>
    <t>输入法冷启动时间</t>
  </si>
  <si>
    <t>1、系统启动，进入launcher后，等待3min
2、点击搜索图标
3、进入个性化档案首页</t>
  </si>
  <si>
    <t>开始帧：手指离开地图首页搜索框的瞬间
结束帧：输入法弹出来的瞬间
注：此前没有启动过输入法</t>
  </si>
  <si>
    <t>输入法热启动时间</t>
  </si>
  <si>
    <t>1、返回到上一页
2、再次点击个性化档案图标
3、进入个性化档案首页</t>
  </si>
  <si>
    <t>开始帧：手指离开地图首页搜索框的瞬间
结束帧：输入法弹出来的瞬间
注：此前启动过输入法</t>
  </si>
  <si>
    <t>EM冷启动时间</t>
  </si>
  <si>
    <t>1、系统启动，进入launcher后，个人中心，等待3min
2、点击个性化档案图标
3、进入个性化档案首页</t>
  </si>
  <si>
    <t>开始帧：手指离开个性化档案的瞬间
结束帧：个性化档案页面完整展示的瞬间
注：第一次进入</t>
  </si>
  <si>
    <t>EM热启动时间</t>
  </si>
  <si>
    <t>开始帧：手指离开个性化档案的瞬间
结束帧：个性化档案页面完整展示的瞬间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</si>
  <si>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</si>
  <si>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</si>
  <si>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</si>
  <si>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开始帧：手指离开更多服务电影购票卡片的瞬间
结束帧：电影购票展示的瞬间（不需要等图片加载完，出现电影名等信息即可）
注：第一次进入</t>
  </si>
  <si>
    <t>电影票热启动时间</t>
  </si>
  <si>
    <t>1、返回到上一页
2、再次点击电影票图标
3、进入电影票首页</t>
  </si>
  <si>
    <t>开始帧：手指离开更多服务的瞬间
结束帧：电影购票展示的瞬间（不需要等图片加载完，出现电影名等信息即可）</t>
  </si>
  <si>
    <t>智慧停车场冷启动时间</t>
  </si>
  <si>
    <t>1、系统启动，进入launcher后，等待3min
2、点击智慧停车场图标
3、进入智慧停车场首页</t>
  </si>
  <si>
    <t>开始帧：手指离开更多服务智慧停车场的瞬间
结束帧：智慧停车场加载完整的瞬间
注：需要先绑定车牌，第一次进入</t>
  </si>
  <si>
    <t>智慧停车场热启动时间</t>
  </si>
  <si>
    <t>1、返回到上一页
2、再次点击智慧停车场图标
3、进入智慧停车场首页</t>
  </si>
  <si>
    <t>开始帧：手指离开更多服务智慧停车场的瞬间
结束帧：智慧停车场加载完整的瞬间
注：
需要先绑定车牌</t>
  </si>
  <si>
    <t>外卖冷启动时间</t>
  </si>
  <si>
    <t>1、系统启动，进入launcher后，等待3min
2、点击外卖图标
3、进入外卖首页</t>
  </si>
  <si>
    <t>开始帧：手指离开更多服务外卖的瞬间
结束帧：外卖加载完整的瞬间
注：需要先登录账号并选择过收货地址，第一次进入</t>
  </si>
  <si>
    <t>外卖热启动时间</t>
  </si>
  <si>
    <t>1、返回到上一页
2、再次点击外卖图标
3、进入外卖首页</t>
  </si>
  <si>
    <t>开始帧：手指离开更多服务外卖的瞬间
结束帧：外卖加载完整的瞬间
注：
需要先登录账号并选择过收货地址</t>
  </si>
  <si>
    <t>酒店预定冷启动时间</t>
  </si>
  <si>
    <t>1、系统启动，进入launcher后，等待3min
2、点击酒店预订图标
3、进入酒店预订首页</t>
  </si>
  <si>
    <t>开始帧：手指离开更多服务酒店的瞬间
结束帧：酒店加载完整的瞬间，第一次进入</t>
  </si>
  <si>
    <t>酒店预定热启动时间</t>
  </si>
  <si>
    <t>1、返回到上一页
2、再次点击酒店预订图标
3、进入酒店预订首页</t>
  </si>
  <si>
    <t>开始帧：手指离开更多服务酒店的瞬间
结束帧：酒店加载完整的瞬间</t>
  </si>
  <si>
    <t>软件版本：</t>
  </si>
  <si>
    <t>R07</t>
  </si>
  <si>
    <t>R06</t>
  </si>
  <si>
    <t>应用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</si>
  <si>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</si>
  <si>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</si>
  <si>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</si>
  <si>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</si>
  <si>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</si>
  <si>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</si>
  <si>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</si>
  <si>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</si>
  <si>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CPU Avg偏差超过20%的说明</t>
  </si>
  <si>
    <t>RAM Avg偏差超5%的说明</t>
  </si>
  <si>
    <t>GPU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</si>
  <si>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</si>
  <si>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</si>
  <si>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</si>
  <si>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</si>
  <si>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</si>
  <si>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</si>
  <si>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</si>
  <si>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</si>
  <si>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</si>
  <si>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</si>
  <si>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</si>
  <si>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</si>
  <si>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</si>
  <si>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</si>
  <si>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</si>
  <si>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</si>
  <si>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</si>
  <si>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</si>
  <si>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</si>
  <si>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</si>
  <si>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com.baidu.xiaoduos.launcher</t>
  </si>
  <si>
    <t>使用应用无动画5min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</si>
  <si>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</si>
  <si>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</si>
  <si>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</si>
  <si>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</si>
  <si>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</si>
  <si>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</si>
  <si>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</si>
  <si>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</si>
  <si>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</si>
  <si>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</si>
  <si>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</si>
  <si>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</si>
  <si>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</si>
  <si>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</si>
  <si>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</si>
  <si>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</si>
  <si>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</si>
  <si>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</si>
  <si>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</si>
  <si>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</si>
  <si>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</si>
  <si>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</si>
  <si>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</si>
  <si>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</si>
  <si>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</si>
  <si>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</si>
  <si>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</si>
  <si>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</si>
  <si>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</si>
  <si>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使用中</t>
  </si>
  <si>
    <t>com.baidu.dueros.enhance.memory</t>
  </si>
  <si>
    <t>电影票</t>
  </si>
  <si>
    <t>酒店预定</t>
  </si>
  <si>
    <t>所在目录</t>
  </si>
  <si>
    <t>App</t>
  </si>
  <si>
    <t>新版本ROM占用</t>
  </si>
  <si>
    <t>上一个ROM占用</t>
  </si>
  <si>
    <t>新版本RO占用</t>
  </si>
  <si>
    <t>上一个RO占用</t>
  </si>
  <si>
    <t>偏差超过5%需要说明</t>
  </si>
  <si>
    <t>RD说明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</si>
  <si>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</si>
  <si>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</si>
  <si>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</si>
  <si>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</si>
  <si>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</si>
  <si>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</si>
  <si>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</si>
  <si>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</si>
  <si>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</si>
  <si>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</si>
  <si>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</si>
  <si>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</si>
  <si>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</si>
  <si>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</si>
  <si>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</si>
  <si>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</si>
  <si>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</si>
  <si>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</si>
  <si>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</si>
  <si>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</si>
  <si>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</si>
  <si>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</si>
  <si>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</si>
  <si>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</si>
  <si>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</si>
  <si>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</si>
  <si>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</si>
  <si>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</si>
  <si>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</si>
  <si>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</si>
  <si>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</si>
  <si>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</si>
  <si>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</si>
  <si>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</si>
  <si>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</si>
  <si>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</si>
  <si>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</si>
  <si>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</si>
  <si>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</si>
  <si>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</si>
  <si>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</si>
  <si>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</si>
  <si>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</si>
  <si>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</si>
  <si>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</si>
  <si>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</si>
  <si>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</si>
  <si>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</si>
  <si>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</si>
  <si>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</si>
  <si>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</si>
  <si>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</si>
  <si>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</si>
  <si>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</si>
  <si>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</si>
  <si>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</si>
  <si>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</si>
  <si>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</si>
  <si>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</si>
  <si>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</si>
  <si>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</si>
  <si>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</si>
  <si>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</si>
  <si>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</si>
  <si>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</si>
  <si>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</si>
  <si>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</si>
  <si>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</si>
  <si>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</si>
  <si>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</si>
  <si>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</si>
  <si>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</si>
  <si>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</si>
  <si>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</si>
  <si>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</si>
  <si>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</si>
  <si>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</si>
  <si>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</si>
  <si>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</si>
  <si>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</si>
  <si>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</si>
  <si>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</si>
  <si>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</si>
  <si>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</si>
  <si>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</si>
  <si>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</si>
  <si>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</si>
  <si>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</si>
  <si>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</si>
  <si>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</si>
  <si>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</si>
  <si>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</si>
  <si>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</si>
  <si>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</si>
  <si>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</si>
  <si>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</si>
  <si>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</si>
  <si>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</si>
  <si>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</si>
  <si>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</si>
  <si>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</si>
  <si>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</si>
  <si>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</si>
  <si>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</si>
  <si>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</si>
  <si>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</si>
  <si>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</si>
  <si>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</si>
  <si>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</si>
  <si>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</si>
  <si>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</si>
  <si>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</si>
  <si>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</si>
  <si>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</si>
  <si>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</si>
  <si>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</si>
  <si>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</si>
  <si>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</si>
  <si>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</si>
  <si>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</si>
  <si>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</si>
  <si>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</si>
  <si>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</si>
  <si>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</si>
  <si>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</si>
  <si>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</si>
  <si>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</si>
  <si>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</si>
  <si>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</si>
  <si>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</si>
  <si>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</si>
  <si>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</si>
  <si>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</si>
  <si>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</si>
  <si>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</si>
  <si>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</si>
  <si>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</si>
  <si>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</si>
  <si>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344K</t>
  </si>
  <si>
    <t>/SoaGatewayService/oat</t>
  </si>
  <si>
    <t>372K</t>
  </si>
  <si>
    <t>348K</t>
  </si>
  <si>
    <t>/SoaGatewayService</t>
  </si>
  <si>
    <t>552K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</si>
  <si>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</si>
  <si>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</si>
  <si>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</si>
  <si>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</si>
  <si>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</si>
  <si>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</si>
  <si>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</si>
  <si>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</si>
  <si>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</si>
  <si>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</si>
  <si>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</si>
  <si>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</si>
  <si>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9.0M</t>
  </si>
  <si>
    <t>11M</t>
  </si>
  <si>
    <t>/SystemUI/oat</t>
  </si>
  <si>
    <t>/SystemUI</t>
  </si>
  <si>
    <t>103M</t>
  </si>
  <si>
    <t>101M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</si>
  <si>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</si>
  <si>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</si>
  <si>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</si>
  <si>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</si>
  <si>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</si>
  <si>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</si>
  <si>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</si>
  <si>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</si>
  <si>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</si>
  <si>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</si>
  <si>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</si>
  <si>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</si>
  <si>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</si>
  <si>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</si>
  <si>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</si>
  <si>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</si>
  <si>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</si>
  <si>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</si>
  <si>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</si>
  <si>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</si>
  <si>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</si>
  <si>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</si>
  <si>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</si>
  <si>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</si>
  <si>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</si>
  <si>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</si>
  <si>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</si>
  <si>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</si>
  <si>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</si>
  <si>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</si>
  <si>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</si>
  <si>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</si>
  <si>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</si>
  <si>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2.7M</t>
  </si>
  <si>
    <t>/AutoFilm/oat</t>
  </si>
  <si>
    <t>/AutoFilm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</si>
  <si>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</si>
  <si>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</si>
  <si>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</si>
  <si>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</si>
  <si>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</si>
  <si>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</si>
  <si>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</si>
  <si>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</si>
  <si>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</si>
  <si>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</si>
  <si>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</si>
  <si>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</si>
  <si>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</si>
  <si>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</si>
  <si>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</si>
  <si>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28M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</si>
  <si>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</si>
  <si>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</si>
  <si>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</si>
  <si>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</si>
  <si>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</si>
  <si>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</si>
  <si>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</si>
  <si>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56M</t>
  </si>
  <si>
    <t>/BaiduMapAuto/lib</t>
  </si>
  <si>
    <t>74M</t>
  </si>
  <si>
    <t>/BaiduMapAuto/oat/arm</t>
  </si>
  <si>
    <t>10M</t>
  </si>
  <si>
    <t>/BaiduMapAuto/oat</t>
  </si>
  <si>
    <t>7.2M</t>
  </si>
  <si>
    <t>/BaiduMapAuto</t>
  </si>
  <si>
    <t>279M</t>
  </si>
  <si>
    <t>331M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</si>
  <si>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</si>
  <si>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</si>
  <si>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</si>
  <si>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</si>
  <si>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</si>
  <si>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</si>
  <si>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</si>
  <si>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</si>
  <si>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</si>
  <si>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</si>
  <si>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</si>
  <si>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</si>
  <si>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</si>
  <si>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</si>
  <si>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</si>
  <si>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</si>
  <si>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</si>
  <si>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</si>
  <si>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</si>
  <si>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</si>
  <si>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</si>
  <si>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</si>
  <si>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</si>
  <si>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</si>
  <si>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</si>
  <si>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</si>
  <si>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</si>
  <si>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</si>
  <si>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</si>
  <si>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</si>
  <si>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</si>
  <si>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</si>
  <si>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</si>
  <si>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</si>
  <si>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</si>
  <si>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</si>
  <si>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</si>
  <si>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</si>
  <si>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</si>
  <si>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</si>
  <si>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</si>
  <si>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</si>
  <si>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</si>
  <si>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</si>
  <si>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</si>
  <si>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</si>
  <si>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</si>
  <si>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</si>
  <si>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</si>
  <si>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</si>
  <si>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</si>
  <si>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</si>
  <si>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</si>
  <si>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</si>
  <si>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</si>
  <si>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</si>
  <si>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</si>
  <si>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</si>
  <si>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</si>
  <si>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</si>
  <si>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</si>
  <si>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209M</t>
  </si>
  <si>
    <t>147M</t>
  </si>
  <si>
    <t>/CarRadio/lib/arm64</t>
  </si>
  <si>
    <t>1.2M</t>
  </si>
  <si>
    <t>/CarRadio/lib</t>
  </si>
  <si>
    <t>/CarRadio/oat/arm64</t>
  </si>
  <si>
    <t>/CarRadio/oat</t>
  </si>
  <si>
    <t>/CarRadio</t>
  </si>
  <si>
    <t>35M</t>
  </si>
  <si>
    <t>32M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</si>
  <si>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</si>
  <si>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</si>
  <si>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</si>
  <si>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</si>
  <si>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</si>
  <si>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</si>
  <si>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</si>
  <si>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</si>
  <si>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</si>
  <si>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</si>
  <si>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</si>
  <si>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</si>
  <si>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</si>
  <si>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</si>
  <si>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</si>
  <si>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</si>
  <si>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</si>
  <si>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</si>
  <si>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</si>
  <si>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</si>
  <si>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</si>
  <si>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</si>
  <si>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</si>
  <si>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</si>
  <si>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</si>
  <si>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</si>
  <si>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</si>
  <si>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</si>
  <si>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</si>
  <si>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</si>
  <si>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</si>
  <si>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</si>
  <si>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</si>
  <si>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3.8M</t>
  </si>
  <si>
    <t>5.2M</t>
  </si>
  <si>
    <t>/DLNADMR/oat</t>
  </si>
  <si>
    <t>/DLNADMR</t>
  </si>
  <si>
    <t>/Dataplan/oat/arm64</t>
  </si>
  <si>
    <t>1.5M</t>
  </si>
  <si>
    <t>/Dataplan/oat</t>
  </si>
  <si>
    <t>/Dataplan</t>
  </si>
  <si>
    <t>/DemoMode/oat/arm64</t>
  </si>
  <si>
    <t>4.7M</t>
  </si>
  <si>
    <t>/DemoMode/oat</t>
  </si>
  <si>
    <t>/DemoMode</t>
  </si>
  <si>
    <t>8.7M</t>
  </si>
  <si>
    <t>8.2M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</si>
  <si>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</si>
  <si>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</si>
  <si>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</si>
  <si>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</si>
  <si>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</si>
  <si>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</si>
  <si>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</si>
  <si>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</si>
  <si>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</si>
  <si>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</si>
  <si>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</si>
  <si>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</si>
  <si>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</si>
  <si>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</si>
  <si>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</si>
  <si>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7.6M</t>
  </si>
  <si>
    <t>/DsvPowerService/oat/arm64</t>
  </si>
  <si>
    <t>588K</t>
  </si>
  <si>
    <t>584K</t>
  </si>
  <si>
    <t>/DsvPowerService/oat</t>
  </si>
  <si>
    <t>592K</t>
  </si>
  <si>
    <t>/DsvPowerService</t>
  </si>
  <si>
    <t>872K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</si>
  <si>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</si>
  <si>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</si>
  <si>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</si>
  <si>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</si>
  <si>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</si>
  <si>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</si>
  <si>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</si>
  <si>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20M</t>
  </si>
  <si>
    <t>/DuerOSVPA/lib/arm64</t>
  </si>
  <si>
    <t>142M</t>
  </si>
  <si>
    <t>130M</t>
  </si>
  <si>
    <t>/DuerOSVPA/lib</t>
  </si>
  <si>
    <t>/DuerOSVPA/oat/arm64</t>
  </si>
  <si>
    <t>/DuerOSVPA/oat</t>
  </si>
  <si>
    <t>/DuerOSVPA</t>
  </si>
  <si>
    <t>295M</t>
  </si>
  <si>
    <t>276M</t>
  </si>
  <si>
    <t>/DuerOSVideoPlayer/lib/arm</t>
  </si>
  <si>
    <t>6.6M</t>
  </si>
  <si>
    <t>/DuerOSVideoPlayer/lib</t>
  </si>
  <si>
    <t>/DuerOSVideoPlayer/oat/arm</t>
  </si>
  <si>
    <t>2.9M</t>
  </si>
  <si>
    <t>/DuerOSVideoPlayer/oat</t>
  </si>
  <si>
    <t>/DuerOSVideoPlayer</t>
  </si>
  <si>
    <t>63M</t>
  </si>
  <si>
    <t>62M</t>
  </si>
  <si>
    <t>/EManual/oat/arm64</t>
  </si>
  <si>
    <t>6.4M</t>
  </si>
  <si>
    <t>/EManual/oat</t>
  </si>
  <si>
    <t>/EManual</t>
  </si>
  <si>
    <t>24M</t>
  </si>
  <si>
    <t>/EasterEgg/oat/arm64</t>
  </si>
  <si>
    <t>/EasterEgg/oat</t>
  </si>
  <si>
    <t>520K</t>
  </si>
  <si>
    <t>/EasterEgg</t>
  </si>
  <si>
    <t>756K</t>
  </si>
  <si>
    <t>/EngModeService/oat/arm64</t>
  </si>
  <si>
    <t>312K</t>
  </si>
  <si>
    <t>364K</t>
  </si>
  <si>
    <t>/EngModeService/oat</t>
  </si>
  <si>
    <t>316K</t>
  </si>
  <si>
    <t>/EngModeService</t>
  </si>
  <si>
    <t>812K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</si>
  <si>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</si>
  <si>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</si>
  <si>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</si>
  <si>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</si>
  <si>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</si>
  <si>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</si>
  <si>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</si>
  <si>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</si>
  <si>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</si>
  <si>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</si>
  <si>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264K</t>
  </si>
  <si>
    <t>/EnhancedMemory/oat</t>
  </si>
  <si>
    <t>268K</t>
  </si>
  <si>
    <t>/EnhancedMemory</t>
  </si>
  <si>
    <t>/Exchange2/oat/arm64</t>
  </si>
  <si>
    <t>3.2M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</si>
  <si>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</si>
  <si>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</si>
  <si>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</si>
  <si>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</si>
  <si>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</si>
  <si>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</si>
  <si>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</si>
  <si>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</si>
  <si>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</si>
  <si>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</si>
  <si>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</si>
  <si>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</si>
  <si>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</si>
  <si>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</si>
  <si>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</si>
  <si>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</si>
  <si>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</si>
  <si>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</si>
  <si>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</si>
  <si>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/FaceOS/lib</t>
  </si>
  <si>
    <t>/FaceOS/oat/arm</t>
  </si>
  <si>
    <t>8.6M</t>
  </si>
  <si>
    <t>/FaceOS/oat</t>
  </si>
  <si>
    <t>/FaceOS</t>
  </si>
  <si>
    <t>16M</t>
  </si>
  <si>
    <t>/FordAccount/lib/arm64</t>
  </si>
  <si>
    <t>1.4M</t>
  </si>
  <si>
    <t>/FordAccount/lib</t>
  </si>
  <si>
    <t>/FordAccount/oat/arm64</t>
  </si>
  <si>
    <t>6.0M</t>
  </si>
  <si>
    <t>5.9M</t>
  </si>
  <si>
    <t>/FordAccount/oat</t>
  </si>
  <si>
    <t>/FordAccount</t>
  </si>
  <si>
    <t>/FordCloudService/oat/arm64</t>
  </si>
  <si>
    <t>4.4M</t>
  </si>
  <si>
    <t>4.8M</t>
  </si>
  <si>
    <t>/FordCloudService/oat</t>
  </si>
  <si>
    <t>/FordCloudService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</si>
  <si>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</si>
  <si>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</si>
  <si>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</si>
  <si>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</si>
  <si>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</si>
  <si>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</si>
  <si>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</si>
  <si>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</si>
  <si>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</si>
  <si>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</si>
  <si>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</si>
  <si>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</si>
  <si>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</si>
  <si>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</si>
  <si>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</si>
  <si>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</si>
  <si>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</si>
  <si>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</si>
  <si>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</si>
  <si>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</si>
  <si>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</si>
  <si>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</si>
  <si>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576K</t>
  </si>
  <si>
    <t>/HardKeyService/oat</t>
  </si>
  <si>
    <t>/HardKeyService</t>
  </si>
  <si>
    <t>828K</t>
  </si>
  <si>
    <t>824K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</si>
  <si>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</si>
  <si>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</si>
  <si>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</si>
  <si>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</si>
  <si>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</si>
  <si>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</si>
  <si>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</si>
  <si>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</si>
  <si>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</si>
  <si>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</si>
  <si>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</si>
  <si>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</si>
  <si>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</si>
  <si>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</si>
  <si>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</si>
  <si>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</si>
  <si>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</si>
  <si>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</si>
  <si>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42M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</si>
  <si>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</si>
  <si>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</si>
  <si>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</si>
  <si>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</si>
  <si>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</si>
  <si>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</si>
  <si>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</si>
  <si>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</si>
  <si>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</si>
  <si>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</si>
  <si>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</si>
  <si>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</si>
  <si>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</si>
  <si>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</si>
  <si>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</si>
  <si>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</si>
  <si>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</si>
  <si>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</si>
  <si>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</si>
  <si>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</si>
  <si>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</si>
  <si>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</si>
  <si>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</si>
  <si>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</si>
  <si>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</si>
  <si>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</si>
  <si>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</si>
  <si>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7.3M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</si>
  <si>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</si>
  <si>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</si>
  <si>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</si>
  <si>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</si>
  <si>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</si>
  <si>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</si>
  <si>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</si>
  <si>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</si>
  <si>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</si>
  <si>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</si>
  <si>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</si>
  <si>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</si>
  <si>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</si>
  <si>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</si>
  <si>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</si>
  <si>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</si>
  <si>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4.0M</t>
  </si>
  <si>
    <t>4.5M</t>
  </si>
  <si>
    <t>/RVCSupport/oat</t>
  </si>
  <si>
    <t>/RVCSupport</t>
  </si>
  <si>
    <t>19M</t>
  </si>
  <si>
    <t>26M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</si>
  <si>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</si>
  <si>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</si>
  <si>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</si>
  <si>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</si>
  <si>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</si>
  <si>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</si>
  <si>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</si>
  <si>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</si>
  <si>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3.9M</t>
  </si>
  <si>
    <t>/SVBtMusic/oat</t>
  </si>
  <si>
    <t>/SVBtMusic</t>
  </si>
  <si>
    <t>/SVBtPhone/oat/arm64</t>
  </si>
  <si>
    <t>5.4M</t>
  </si>
  <si>
    <t>/SVBtPhone/oat</t>
  </si>
  <si>
    <t>/SVBtPhone</t>
  </si>
  <si>
    <t>22M</t>
  </si>
  <si>
    <t>25M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</si>
  <si>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</si>
  <si>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</si>
  <si>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</si>
  <si>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</si>
  <si>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</si>
  <si>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</si>
  <si>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</si>
  <si>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</si>
  <si>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</si>
  <si>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</si>
  <si>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</si>
  <si>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</si>
  <si>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</si>
  <si>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8.0M</t>
  </si>
  <si>
    <t>/SVSettings/oat</t>
  </si>
  <si>
    <t>/SVSettings</t>
  </si>
  <si>
    <t>259M</t>
  </si>
  <si>
    <t>320M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</si>
  <si>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</si>
  <si>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</si>
  <si>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</si>
  <si>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</si>
  <si>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</si>
  <si>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</si>
  <si>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</si>
  <si>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</si>
  <si>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</si>
  <si>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</si>
  <si>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</si>
  <si>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</si>
  <si>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</si>
  <si>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</si>
  <si>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</si>
  <si>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</si>
  <si>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</si>
  <si>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</si>
  <si>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</si>
  <si>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</si>
  <si>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</si>
  <si>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248K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</si>
  <si>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</si>
  <si>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</si>
  <si>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</si>
  <si>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</si>
  <si>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</si>
  <si>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</si>
  <si>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</si>
  <si>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</si>
  <si>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</si>
  <si>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</si>
  <si>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</si>
  <si>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7.5M</t>
  </si>
  <si>
    <t>/V2ILite/oat</t>
  </si>
  <si>
    <t>/V2ILite</t>
  </si>
  <si>
    <t>21M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</si>
  <si>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</si>
  <si>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</si>
  <si>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</si>
  <si>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</si>
  <si>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</si>
  <si>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</si>
  <si>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</si>
  <si>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</si>
  <si>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</si>
  <si>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</si>
  <si>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</si>
  <si>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</si>
  <si>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</si>
  <si>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</si>
  <si>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</si>
  <si>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</si>
  <si>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</si>
  <si>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</si>
  <si>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</si>
  <si>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</si>
  <si>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</si>
  <si>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</si>
  <si>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</si>
  <si>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</si>
  <si>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</si>
  <si>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</si>
  <si>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</si>
  <si>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</si>
  <si>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104M</t>
  </si>
  <si>
    <t>/messaging/oat/arm64</t>
  </si>
  <si>
    <t>/messaging/oat</t>
  </si>
  <si>
    <t>/messaging</t>
  </si>
  <si>
    <t>12M</t>
  </si>
  <si>
    <t>/radioapp/oat/arm64</t>
  </si>
  <si>
    <t>4.1M</t>
  </si>
  <si>
    <t>/radioapp/oat</t>
  </si>
  <si>
    <t>/radioapp</t>
  </si>
  <si>
    <t>14M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</si>
  <si>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</si>
  <si>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</si>
  <si>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</si>
  <si>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</si>
  <si>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</si>
  <si>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</si>
  <si>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</si>
  <si>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</si>
  <si>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</si>
  <si>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</si>
  <si>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</si>
  <si>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</si>
  <si>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</si>
  <si>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</si>
  <si>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</si>
  <si>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</si>
  <si>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</si>
  <si>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</si>
  <si>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</si>
  <si>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</si>
  <si>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</si>
  <si>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</si>
  <si>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</si>
  <si>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</si>
  <si>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</si>
  <si>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</si>
  <si>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</si>
  <si>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</si>
  <si>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</si>
  <si>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</si>
  <si>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</si>
  <si>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</si>
  <si>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</si>
  <si>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</si>
  <si>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</si>
  <si>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</si>
  <si>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</si>
  <si>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</si>
  <si>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</si>
  <si>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</si>
  <si>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</si>
  <si>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</si>
  <si>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</si>
  <si>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category</t>
  </si>
  <si>
    <t>Ford FO</t>
  </si>
  <si>
    <t>test item</t>
  </si>
  <si>
    <t>Spec</t>
  </si>
  <si>
    <t>Reference (0408)</t>
  </si>
  <si>
    <t>R11</t>
  </si>
  <si>
    <t>Test Result</t>
  </si>
  <si>
    <t>Tester</t>
  </si>
  <si>
    <t>BUG ID</t>
  </si>
  <si>
    <t>SW Version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</si>
  <si>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</si>
  <si>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</si>
  <si>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</si>
  <si>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</si>
  <si>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</si>
  <si>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</si>
  <si>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</si>
  <si>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</si>
  <si>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</si>
  <si>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</si>
  <si>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</si>
  <si>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</si>
  <si>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</si>
  <si>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</si>
  <si>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</si>
  <si>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</si>
  <si>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</si>
  <si>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</si>
  <si>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</si>
  <si>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</si>
  <si>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</si>
  <si>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</si>
  <si>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</si>
  <si>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</si>
  <si>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</si>
  <si>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</si>
  <si>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</si>
  <si>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</si>
  <si>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</si>
  <si>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</si>
  <si>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无异常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</si>
  <si>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</si>
  <si>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</si>
  <si>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</si>
  <si>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</si>
  <si>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</si>
  <si>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</si>
  <si>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</si>
  <si>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</si>
  <si>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</si>
  <si>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</si>
  <si>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</si>
  <si>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</si>
  <si>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</si>
  <si>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</si>
  <si>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</si>
  <si>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</si>
  <si>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</si>
  <si>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</si>
  <si>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</si>
  <si>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</si>
  <si>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</si>
  <si>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</si>
  <si>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</si>
  <si>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</si>
  <si>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</si>
  <si>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</si>
  <si>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FM/AM</t>
  </si>
  <si>
    <t>Wang Fin</t>
  </si>
  <si>
    <t>全电台扫描时间</t>
  </si>
  <si>
    <t>庄琼飞</t>
  </si>
  <si>
    <t>20220324_0655_EL27_R08.PRO</t>
  </si>
  <si>
    <t>Desay</t>
  </si>
  <si>
    <t>已经存在的电台切换 FM to FM/AM to AM</t>
  </si>
  <si>
    <t>网络电台到FM/AM</t>
  </si>
  <si>
    <t>2.5s</t>
  </si>
  <si>
    <t>Baidu/Desay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</si>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</sst>
</file>

<file path=xl/styles.xml><?xml version="1.0" encoding="utf-8"?>
<styleSheet xmlns="http://schemas.openxmlformats.org/spreadsheetml/2006/main">
  <numFmts count="6">
    <numFmt numFmtId="176" formatCode="0.0_);[Red]\(0.0\)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4"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1"/>
      <color rgb="FF000000"/>
      <name val="等线"/>
      <charset val="134"/>
    </font>
    <font>
      <sz val="11"/>
      <color rgb="FF000000"/>
      <name val="等线"/>
      <charset val="134"/>
      <scheme val="minor"/>
    </font>
    <font>
      <sz val="10.5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b/>
      <sz val="11"/>
      <color rgb="FF000000"/>
      <name val="等线"/>
      <charset val="134"/>
    </font>
    <font>
      <b/>
      <sz val="11"/>
      <color rgb="FF000000"/>
      <name val="等线"/>
      <charset val="134"/>
      <scheme val="minor"/>
    </font>
    <font>
      <sz val="16"/>
      <color theme="1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b/>
      <sz val="16"/>
      <color theme="1"/>
      <name val="宋体"/>
      <charset val="134"/>
    </font>
    <font>
      <b/>
      <sz val="16"/>
      <color rgb="FF000000"/>
      <name val="宋体"/>
      <charset val="134"/>
    </font>
    <font>
      <sz val="16"/>
      <color rgb="FF000000"/>
      <name val="宋体"/>
      <charset val="134"/>
    </font>
    <font>
      <sz val="16"/>
      <color rgb="FF000000"/>
      <name val="Verdana Pro"/>
      <charset val="134"/>
    </font>
    <font>
      <sz val="16"/>
      <color theme="1"/>
      <name val="Verdana Pro"/>
      <charset val="134"/>
    </font>
    <font>
      <sz val="12"/>
      <color rgb="FFFF0000"/>
      <name val="等线"/>
      <charset val="134"/>
      <scheme val="minor"/>
    </font>
    <font>
      <sz val="12"/>
      <color rgb="FF000000"/>
      <name val="Arial"/>
      <charset val="0"/>
    </font>
    <font>
      <b/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u/>
      <sz val="12"/>
      <color rgb="FF800080"/>
      <name val="等线"/>
      <charset val="134"/>
      <scheme val="minor"/>
    </font>
    <font>
      <sz val="7.5"/>
      <color rgb="FF000000"/>
      <name val="Arial"/>
      <charset val="0"/>
    </font>
    <font>
      <b/>
      <sz val="1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sz val="9"/>
      <name val="等线"/>
      <charset val="134"/>
      <scheme val="minor"/>
    </font>
    <font>
      <sz val="10.5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6"/>
      <color rgb="FFFF0000"/>
      <name val="宋体"/>
      <charset val="134"/>
    </font>
    <font>
      <sz val="11"/>
      <color rgb="FF0000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7" tint="0.7996459852900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36" fillId="2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9" fillId="39" borderId="34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3" fillId="24" borderId="34" applyNumberFormat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8" fillId="0" borderId="37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25" borderId="33" applyNumberFormat="0" applyAlignment="0" applyProtection="0">
      <alignment vertical="center"/>
    </xf>
    <xf numFmtId="0" fontId="40" fillId="24" borderId="32" applyNumberFormat="0" applyAlignment="0" applyProtection="0">
      <alignment vertical="center"/>
    </xf>
    <xf numFmtId="0" fontId="45" fillId="0" borderId="3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1" fillId="31" borderId="36" applyNumberFormat="0" applyFont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1" fillId="0" borderId="35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" fillId="0" borderId="0"/>
    <xf numFmtId="0" fontId="42" fillId="0" borderId="38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0" borderId="31" applyNumberFormat="0" applyFill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0" borderId="0" xfId="1" applyAlignment="1">
      <alignment horizontal="left" wrapText="1"/>
    </xf>
    <xf numFmtId="0" fontId="1" fillId="0" borderId="0" xfId="1" applyAlignment="1">
      <alignment horizontal="left" vertical="center" wrapText="1"/>
    </xf>
    <xf numFmtId="177" fontId="1" fillId="0" borderId="0" xfId="1" applyNumberFormat="1" applyAlignment="1">
      <alignment horizontal="left" wrapText="1"/>
    </xf>
    <xf numFmtId="10" fontId="1" fillId="0" borderId="0" xfId="1" applyNumberFormat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vertical="center" wrapText="1"/>
    </xf>
    <xf numFmtId="0" fontId="1" fillId="0" borderId="1" xfId="1" applyBorder="1" applyAlignment="1">
      <alignment horizontal="left" vertical="top" wrapText="1"/>
    </xf>
    <xf numFmtId="0" fontId="1" fillId="0" borderId="1" xfId="2" applyBorder="1" applyAlignment="1">
      <alignment horizontal="left" wrapText="1"/>
    </xf>
    <xf numFmtId="0" fontId="1" fillId="0" borderId="1" xfId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0" borderId="1" xfId="2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3" borderId="1" xfId="1" applyFill="1" applyBorder="1" applyAlignment="1">
      <alignment horizontal="left" vertical="center" wrapText="1"/>
    </xf>
    <xf numFmtId="0" fontId="1" fillId="0" borderId="1" xfId="1" applyBorder="1" applyAlignment="1">
      <alignment horizontal="left" wrapText="1"/>
    </xf>
    <xf numFmtId="176" fontId="1" fillId="3" borderId="1" xfId="1" applyNumberFormat="1" applyFill="1" applyBorder="1" applyAlignment="1">
      <alignment horizontal="left" vertical="center" wrapText="1"/>
    </xf>
    <xf numFmtId="176" fontId="1" fillId="0" borderId="1" xfId="1" applyNumberFormat="1" applyBorder="1" applyAlignment="1">
      <alignment horizontal="left" vertical="center" wrapText="1"/>
    </xf>
    <xf numFmtId="0" fontId="4" fillId="0" borderId="1" xfId="1" applyFont="1" applyBorder="1" applyAlignment="1">
      <alignment horizontal="left" wrapText="1"/>
    </xf>
    <xf numFmtId="0" fontId="1" fillId="0" borderId="2" xfId="1" applyBorder="1" applyAlignment="1">
      <alignment horizontal="center" wrapText="1"/>
    </xf>
    <xf numFmtId="0" fontId="4" fillId="0" borderId="3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48" applyFont="1" applyBorder="1" applyAlignment="1">
      <alignment horizontal="left" vertical="center"/>
    </xf>
    <xf numFmtId="177" fontId="1" fillId="0" borderId="1" xfId="1" applyNumberFormat="1" applyBorder="1" applyAlignment="1">
      <alignment horizontal="left" wrapText="1"/>
    </xf>
    <xf numFmtId="0" fontId="1" fillId="0" borderId="4" xfId="1" applyBorder="1" applyAlignment="1">
      <alignment horizontal="center" wrapText="1"/>
    </xf>
    <xf numFmtId="0" fontId="1" fillId="0" borderId="5" xfId="1" applyBorder="1" applyAlignment="1">
      <alignment horizontal="center" wrapText="1"/>
    </xf>
    <xf numFmtId="177" fontId="5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0" fontId="1" fillId="0" borderId="1" xfId="1" applyNumberFormat="1" applyBorder="1" applyAlignment="1">
      <alignment horizontal="left" wrapText="1"/>
    </xf>
    <xf numFmtId="10" fontId="8" fillId="0" borderId="1" xfId="1" applyNumberFormat="1" applyFont="1" applyBorder="1" applyAlignment="1">
      <alignment horizontal="left" wrapText="1"/>
    </xf>
    <xf numFmtId="10" fontId="4" fillId="0" borderId="1" xfId="1" applyNumberFormat="1" applyFont="1" applyBorder="1" applyAlignment="1">
      <alignment horizontal="left" wrapText="1"/>
    </xf>
    <xf numFmtId="0" fontId="1" fillId="0" borderId="0" xfId="48"/>
    <xf numFmtId="0" fontId="1" fillId="0" borderId="7" xfId="48" applyBorder="1" applyAlignment="1">
      <alignment vertical="center"/>
    </xf>
    <xf numFmtId="0" fontId="5" fillId="0" borderId="7" xfId="0" applyFont="1" applyBorder="1">
      <alignment vertical="center"/>
    </xf>
    <xf numFmtId="0" fontId="1" fillId="0" borderId="7" xfId="48" applyBorder="1" applyAlignment="1">
      <alignment horizontal="center" vertical="center" wrapText="1"/>
    </xf>
    <xf numFmtId="0" fontId="5" fillId="0" borderId="8" xfId="0" applyFont="1" applyBorder="1">
      <alignment vertical="center"/>
    </xf>
    <xf numFmtId="0" fontId="4" fillId="0" borderId="7" xfId="48" applyFont="1" applyBorder="1" applyAlignment="1">
      <alignment vertical="center"/>
    </xf>
    <xf numFmtId="10" fontId="1" fillId="0" borderId="7" xfId="48" applyNumberFormat="1" applyBorder="1" applyAlignment="1">
      <alignment vertical="center"/>
    </xf>
    <xf numFmtId="0" fontId="4" fillId="0" borderId="9" xfId="48" applyFont="1" applyBorder="1" applyAlignment="1">
      <alignment horizontal="center" vertical="center" wrapText="1"/>
    </xf>
    <xf numFmtId="0" fontId="1" fillId="0" borderId="10" xfId="48" applyBorder="1" applyAlignment="1">
      <alignment horizontal="center" vertical="center" wrapText="1"/>
    </xf>
    <xf numFmtId="10" fontId="1" fillId="0" borderId="0" xfId="48" applyNumberFormat="1"/>
    <xf numFmtId="0" fontId="1" fillId="0" borderId="9" xfId="48" applyBorder="1" applyAlignment="1">
      <alignment horizontal="center" vertical="center"/>
    </xf>
    <xf numFmtId="0" fontId="1" fillId="0" borderId="7" xfId="48" applyBorder="1"/>
    <xf numFmtId="0" fontId="5" fillId="0" borderId="8" xfId="0" applyFont="1" applyBorder="1" applyAlignment="1"/>
    <xf numFmtId="0" fontId="1" fillId="0" borderId="10" xfId="48" applyBorder="1" applyAlignment="1">
      <alignment horizontal="center" vertical="center"/>
    </xf>
    <xf numFmtId="10" fontId="1" fillId="4" borderId="7" xfId="48" applyNumberFormat="1" applyFill="1" applyBorder="1" applyAlignment="1">
      <alignment vertical="center"/>
    </xf>
    <xf numFmtId="0" fontId="1" fillId="0" borderId="7" xfId="48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1" fillId="0" borderId="7" xfId="48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8" xfId="48" applyBorder="1" applyAlignment="1">
      <alignment horizontal="center" vertical="center"/>
    </xf>
    <xf numFmtId="0" fontId="1" fillId="0" borderId="0" xfId="3" applyAlignment="1">
      <alignment horizontal="left"/>
    </xf>
    <xf numFmtId="10" fontId="1" fillId="0" borderId="0" xfId="3" applyNumberFormat="1" applyAlignment="1">
      <alignment horizontal="left"/>
    </xf>
    <xf numFmtId="10" fontId="5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0" fontId="9" fillId="5" borderId="7" xfId="3" applyFont="1" applyFill="1" applyBorder="1" applyAlignment="1">
      <alignment horizontal="left"/>
    </xf>
    <xf numFmtId="0" fontId="10" fillId="0" borderId="7" xfId="3" applyFont="1" applyBorder="1" applyAlignment="1">
      <alignment horizontal="left" vertical="center"/>
    </xf>
    <xf numFmtId="0" fontId="1" fillId="0" borderId="7" xfId="3" applyBorder="1" applyAlignment="1">
      <alignment horizontal="left"/>
    </xf>
    <xf numFmtId="0" fontId="5" fillId="0" borderId="7" xfId="0" applyFont="1" applyBorder="1" applyAlignment="1">
      <alignment horizontal="left"/>
    </xf>
    <xf numFmtId="10" fontId="4" fillId="0" borderId="11" xfId="3" applyNumberFormat="1" applyFont="1" applyBorder="1" applyAlignment="1">
      <alignment horizontal="center"/>
    </xf>
    <xf numFmtId="10" fontId="9" fillId="5" borderId="7" xfId="3" applyNumberFormat="1" applyFont="1" applyFill="1" applyBorder="1" applyAlignment="1">
      <alignment horizontal="left"/>
    </xf>
    <xf numFmtId="0" fontId="11" fillId="5" borderId="7" xfId="3" applyFont="1" applyFill="1" applyBorder="1" applyAlignment="1">
      <alignment horizontal="left"/>
    </xf>
    <xf numFmtId="10" fontId="1" fillId="0" borderId="7" xfId="3" applyNumberFormat="1" applyBorder="1" applyAlignment="1">
      <alignment horizontal="left"/>
    </xf>
    <xf numFmtId="10" fontId="1" fillId="6" borderId="7" xfId="3" applyNumberFormat="1" applyFill="1" applyBorder="1" applyAlignment="1">
      <alignment horizontal="left"/>
    </xf>
    <xf numFmtId="0" fontId="4" fillId="0" borderId="7" xfId="3" applyFont="1" applyBorder="1" applyAlignment="1">
      <alignment horizontal="left"/>
    </xf>
    <xf numFmtId="10" fontId="1" fillId="0" borderId="9" xfId="3" applyNumberFormat="1" applyBorder="1" applyAlignment="1">
      <alignment horizontal="left"/>
    </xf>
    <xf numFmtId="0" fontId="1" fillId="0" borderId="9" xfId="3" applyBorder="1" applyAlignment="1">
      <alignment horizontal="left"/>
    </xf>
    <xf numFmtId="0" fontId="1" fillId="0" borderId="12" xfId="3" applyBorder="1" applyAlignment="1">
      <alignment horizontal="left"/>
    </xf>
    <xf numFmtId="10" fontId="1" fillId="0" borderId="1" xfId="3" applyNumberFormat="1" applyBorder="1" applyAlignment="1">
      <alignment horizontal="left"/>
    </xf>
    <xf numFmtId="0" fontId="4" fillId="0" borderId="1" xfId="3" applyFont="1" applyBorder="1" applyAlignment="1">
      <alignment horizontal="left"/>
    </xf>
    <xf numFmtId="10" fontId="1" fillId="6" borderId="1" xfId="3" applyNumberFormat="1" applyFill="1" applyBorder="1" applyAlignment="1">
      <alignment horizontal="left"/>
    </xf>
    <xf numFmtId="10" fontId="1" fillId="6" borderId="8" xfId="3" applyNumberFormat="1" applyFill="1" applyBorder="1" applyAlignment="1">
      <alignment horizontal="left"/>
    </xf>
    <xf numFmtId="10" fontId="1" fillId="0" borderId="8" xfId="3" applyNumberFormat="1" applyBorder="1" applyAlignment="1">
      <alignment horizontal="left"/>
    </xf>
    <xf numFmtId="0" fontId="4" fillId="0" borderId="8" xfId="3" applyFont="1" applyBorder="1" applyAlignment="1">
      <alignment horizontal="left"/>
    </xf>
    <xf numFmtId="10" fontId="4" fillId="0" borderId="7" xfId="3" applyNumberFormat="1" applyFont="1" applyBorder="1" applyAlignment="1">
      <alignment horizontal="left"/>
    </xf>
    <xf numFmtId="0" fontId="1" fillId="0" borderId="0" xfId="3" applyAlignment="1">
      <alignment horizontal="center"/>
    </xf>
    <xf numFmtId="10" fontId="12" fillId="5" borderId="7" xfId="3" applyNumberFormat="1" applyFont="1" applyFill="1" applyBorder="1" applyAlignment="1">
      <alignment horizontal="left"/>
    </xf>
    <xf numFmtId="10" fontId="12" fillId="5" borderId="12" xfId="3" applyNumberFormat="1" applyFont="1" applyFill="1" applyBorder="1" applyAlignment="1">
      <alignment horizontal="left"/>
    </xf>
    <xf numFmtId="0" fontId="9" fillId="5" borderId="6" xfId="3" applyFont="1" applyFill="1" applyBorder="1" applyAlignment="1">
      <alignment horizontal="left"/>
    </xf>
    <xf numFmtId="10" fontId="5" fillId="0" borderId="13" xfId="3" applyNumberFormat="1" applyFont="1" applyBorder="1" applyAlignment="1">
      <alignment horizontal="left"/>
    </xf>
    <xf numFmtId="10" fontId="5" fillId="0" borderId="14" xfId="3" applyNumberFormat="1" applyFont="1" applyBorder="1" applyAlignment="1">
      <alignment horizontal="left"/>
    </xf>
    <xf numFmtId="10" fontId="5" fillId="0" borderId="1" xfId="0" applyNumberFormat="1" applyFont="1" applyBorder="1" applyAlignment="1">
      <alignment horizontal="left"/>
    </xf>
    <xf numFmtId="10" fontId="5" fillId="0" borderId="7" xfId="3" applyNumberFormat="1" applyFont="1" applyBorder="1" applyAlignment="1">
      <alignment horizontal="left"/>
    </xf>
    <xf numFmtId="10" fontId="5" fillId="0" borderId="12" xfId="3" applyNumberFormat="1" applyFont="1" applyBorder="1" applyAlignment="1">
      <alignment horizontal="left"/>
    </xf>
    <xf numFmtId="10" fontId="5" fillId="7" borderId="1" xfId="0" applyNumberFormat="1" applyFont="1" applyFill="1" applyBorder="1" applyAlignment="1">
      <alignment horizontal="left"/>
    </xf>
    <xf numFmtId="0" fontId="4" fillId="0" borderId="1" xfId="3" applyFont="1" applyBorder="1" applyAlignment="1">
      <alignment horizontal="center"/>
    </xf>
    <xf numFmtId="10" fontId="5" fillId="0" borderId="7" xfId="3" applyNumberFormat="1" applyFont="1" applyBorder="1" applyAlignment="1">
      <alignment horizontal="left" vertical="center"/>
    </xf>
    <xf numFmtId="0" fontId="11" fillId="5" borderId="6" xfId="3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9" fontId="5" fillId="0" borderId="1" xfId="0" applyNumberFormat="1" applyFont="1" applyBorder="1" applyAlignment="1">
      <alignment horizontal="left"/>
    </xf>
    <xf numFmtId="0" fontId="1" fillId="0" borderId="1" xfId="3" applyBorder="1" applyAlignment="1">
      <alignment horizontal="center"/>
    </xf>
    <xf numFmtId="0" fontId="9" fillId="0" borderId="1" xfId="3" applyFont="1" applyBorder="1" applyAlignment="1">
      <alignment horizontal="left"/>
    </xf>
    <xf numFmtId="0" fontId="9" fillId="5" borderId="1" xfId="3" applyFont="1" applyFill="1" applyBorder="1" applyAlignment="1">
      <alignment horizontal="left"/>
    </xf>
    <xf numFmtId="0" fontId="11" fillId="5" borderId="1" xfId="3" applyFont="1" applyFill="1" applyBorder="1" applyAlignment="1">
      <alignment horizontal="left"/>
    </xf>
    <xf numFmtId="10" fontId="4" fillId="0" borderId="1" xfId="3" applyNumberFormat="1" applyFont="1" applyBorder="1" applyAlignment="1">
      <alignment horizontal="left"/>
    </xf>
    <xf numFmtId="10" fontId="1" fillId="4" borderId="1" xfId="3" applyNumberFormat="1" applyFill="1" applyBorder="1" applyAlignment="1">
      <alignment horizontal="left"/>
    </xf>
    <xf numFmtId="10" fontId="4" fillId="4" borderId="1" xfId="3" applyNumberFormat="1" applyFont="1" applyFill="1" applyBorder="1" applyAlignment="1">
      <alignment horizontal="left"/>
    </xf>
    <xf numFmtId="9" fontId="5" fillId="0" borderId="1" xfId="0" applyNumberFormat="1" applyFont="1" applyBorder="1" applyAlignment="1">
      <alignment horizontal="left" wrapText="1"/>
    </xf>
    <xf numFmtId="0" fontId="9" fillId="5" borderId="13" xfId="3" applyFont="1" applyFill="1" applyBorder="1" applyAlignment="1">
      <alignment horizontal="left"/>
    </xf>
    <xf numFmtId="0" fontId="1" fillId="0" borderId="13" xfId="3" applyBorder="1" applyAlignment="1">
      <alignment horizontal="left"/>
    </xf>
    <xf numFmtId="9" fontId="1" fillId="0" borderId="7" xfId="3" applyNumberFormat="1" applyBorder="1" applyAlignment="1">
      <alignment horizontal="left"/>
    </xf>
    <xf numFmtId="0" fontId="13" fillId="6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0" fontId="13" fillId="0" borderId="0" xfId="0" applyNumberFormat="1" applyFont="1" applyAlignment="1">
      <alignment horizontal="left" vertical="center"/>
    </xf>
    <xf numFmtId="0" fontId="16" fillId="8" borderId="7" xfId="0" applyFont="1" applyFill="1" applyBorder="1" applyAlignment="1">
      <alignment horizontal="left" vertical="center"/>
    </xf>
    <xf numFmtId="0" fontId="16" fillId="8" borderId="7" xfId="0" applyFont="1" applyFill="1" applyBorder="1" applyAlignment="1">
      <alignment horizontal="left" vertical="center" wrapText="1" readingOrder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 wrapText="1" readingOrder="1"/>
    </xf>
    <xf numFmtId="0" fontId="13" fillId="6" borderId="7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left" vertical="center" wrapText="1" readingOrder="1"/>
    </xf>
    <xf numFmtId="0" fontId="13" fillId="0" borderId="7" xfId="0" applyFont="1" applyBorder="1" applyAlignment="1">
      <alignment horizontal="left" vertical="center" wrapText="1"/>
    </xf>
    <xf numFmtId="0" fontId="16" fillId="8" borderId="7" xfId="0" applyFont="1" applyFill="1" applyBorder="1" applyAlignment="1">
      <alignment horizontal="left" vertical="center" wrapText="1"/>
    </xf>
    <xf numFmtId="0" fontId="13" fillId="6" borderId="7" xfId="0" applyFont="1" applyFill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3" fillId="6" borderId="7" xfId="0" applyNumberFormat="1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6" fillId="9" borderId="7" xfId="0" applyFont="1" applyFill="1" applyBorder="1" applyAlignment="1">
      <alignment horizontal="left" vertical="center" wrapText="1"/>
    </xf>
    <xf numFmtId="0" fontId="17" fillId="9" borderId="7" xfId="0" applyFont="1" applyFill="1" applyBorder="1" applyAlignment="1">
      <alignment horizontal="left" vertical="center" wrapText="1"/>
    </xf>
    <xf numFmtId="0" fontId="13" fillId="9" borderId="7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9" borderId="7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10" fontId="13" fillId="0" borderId="7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10" fontId="13" fillId="0" borderId="7" xfId="0" applyNumberFormat="1" applyFont="1" applyFill="1" applyBorder="1" applyAlignment="1">
      <alignment horizontal="left" vertical="center"/>
    </xf>
    <xf numFmtId="0" fontId="18" fillId="0" borderId="7" xfId="0" applyFont="1" applyBorder="1" applyAlignment="1">
      <alignment horizontal="center" wrapText="1"/>
    </xf>
    <xf numFmtId="10" fontId="13" fillId="0" borderId="7" xfId="0" applyNumberFormat="1" applyFont="1" applyFill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 wrapText="1"/>
    </xf>
    <xf numFmtId="0" fontId="19" fillId="0" borderId="7" xfId="0" applyFont="1" applyBorder="1" applyAlignment="1">
      <alignment horizontal="center"/>
    </xf>
    <xf numFmtId="0" fontId="0" fillId="10" borderId="1" xfId="0" applyFill="1" applyBorder="1" applyAlignment="1">
      <alignment horizontal="left"/>
    </xf>
    <xf numFmtId="10" fontId="0" fillId="0" borderId="1" xfId="0" applyNumberFormat="1" applyBorder="1" applyAlignment="1">
      <alignment horizontal="left"/>
    </xf>
    <xf numFmtId="10" fontId="0" fillId="10" borderId="1" xfId="0" applyNumberFormat="1" applyFill="1" applyBorder="1" applyAlignment="1">
      <alignment horizontal="left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Border="1">
      <alignment vertical="center"/>
    </xf>
    <xf numFmtId="9" fontId="21" fillId="0" borderId="7" xfId="0" applyNumberFormat="1" applyFont="1" applyBorder="1">
      <alignment vertical="center"/>
    </xf>
    <xf numFmtId="0" fontId="0" fillId="0" borderId="7" xfId="0" applyBorder="1" applyAlignment="1">
      <alignment vertical="center" wrapText="1"/>
    </xf>
    <xf numFmtId="9" fontId="0" fillId="4" borderId="7" xfId="0" applyNumberForma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top" wrapText="1"/>
    </xf>
    <xf numFmtId="49" fontId="24" fillId="0" borderId="1" xfId="44" applyNumberFormat="1" applyFont="1" applyBorder="1" applyAlignment="1">
      <alignment horizontal="left" vertical="top" wrapText="1"/>
    </xf>
    <xf numFmtId="0" fontId="22" fillId="0" borderId="1" xfId="0" applyFont="1" applyFill="1" applyBorder="1" applyAlignment="1">
      <alignment vertical="top" wrapText="1"/>
    </xf>
    <xf numFmtId="49" fontId="22" fillId="0" borderId="1" xfId="0" applyNumberFormat="1" applyFont="1" applyFill="1" applyBorder="1" applyAlignment="1">
      <alignment horizontal="left" vertical="top" wrapText="1"/>
    </xf>
    <xf numFmtId="49" fontId="25" fillId="0" borderId="1" xfId="44" applyNumberFormat="1" applyFont="1" applyBorder="1" applyAlignment="1">
      <alignment horizontal="left" vertical="top" wrapText="1"/>
    </xf>
    <xf numFmtId="0" fontId="26" fillId="12" borderId="2" xfId="0" applyFont="1" applyFill="1" applyBorder="1" applyAlignment="1">
      <alignment vertical="top" wrapText="1"/>
    </xf>
    <xf numFmtId="0" fontId="26" fillId="12" borderId="4" xfId="0" applyFont="1" applyFill="1" applyBorder="1" applyAlignment="1">
      <alignment vertical="top" wrapText="1"/>
    </xf>
    <xf numFmtId="0" fontId="26" fillId="12" borderId="5" xfId="0" applyFont="1" applyFill="1" applyBorder="1" applyAlignment="1">
      <alignment vertical="top" wrapText="1"/>
    </xf>
    <xf numFmtId="0" fontId="0" fillId="0" borderId="0" xfId="0" applyAlignment="1">
      <alignment horizontal="left" vertical="center"/>
    </xf>
    <xf numFmtId="0" fontId="27" fillId="13" borderId="17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8" fillId="0" borderId="21" xfId="0" applyFont="1" applyBorder="1" applyAlignment="1">
      <alignment horizontal="left" vertical="center" wrapText="1"/>
    </xf>
    <xf numFmtId="9" fontId="28" fillId="0" borderId="21" xfId="0" applyNumberFormat="1" applyFont="1" applyBorder="1" applyAlignment="1">
      <alignment horizontal="left" vertical="center" wrapText="1"/>
    </xf>
    <xf numFmtId="0" fontId="28" fillId="6" borderId="21" xfId="0" applyFont="1" applyFill="1" applyBorder="1" applyAlignment="1">
      <alignment horizontal="left" vertical="center" wrapText="1"/>
    </xf>
    <xf numFmtId="0" fontId="28" fillId="0" borderId="22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10" fontId="28" fillId="0" borderId="21" xfId="0" applyNumberFormat="1" applyFont="1" applyBorder="1" applyAlignment="1">
      <alignment horizontal="left" vertical="center" wrapText="1"/>
    </xf>
    <xf numFmtId="0" fontId="28" fillId="6" borderId="17" xfId="0" applyFont="1" applyFill="1" applyBorder="1" applyAlignment="1">
      <alignment horizontal="left" vertical="center" wrapText="1"/>
    </xf>
    <xf numFmtId="0" fontId="27" fillId="13" borderId="17" xfId="0" applyFont="1" applyFill="1" applyBorder="1" applyAlignment="1">
      <alignment horizontal="left" vertical="top" wrapText="1"/>
    </xf>
    <xf numFmtId="0" fontId="28" fillId="0" borderId="23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top" wrapText="1"/>
    </xf>
    <xf numFmtId="0" fontId="28" fillId="14" borderId="23" xfId="0" applyFont="1" applyFill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/>
    </xf>
    <xf numFmtId="0" fontId="28" fillId="0" borderId="17" xfId="0" applyFont="1" applyBorder="1" applyAlignment="1">
      <alignment horizontal="left" vertical="center" wrapText="1"/>
    </xf>
    <xf numFmtId="0" fontId="28" fillId="0" borderId="21" xfId="0" applyFont="1" applyBorder="1" applyAlignment="1">
      <alignment horizontal="left" vertical="center"/>
    </xf>
    <xf numFmtId="0" fontId="28" fillId="14" borderId="3" xfId="0" applyFont="1" applyFill="1" applyBorder="1" applyAlignment="1">
      <alignment horizontal="left" vertical="center" wrapText="1"/>
    </xf>
    <xf numFmtId="0" fontId="28" fillId="14" borderId="19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/>
    </xf>
    <xf numFmtId="0" fontId="30" fillId="0" borderId="21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27" fillId="0" borderId="21" xfId="0" applyFont="1" applyBorder="1" applyAlignment="1">
      <alignment horizontal="left" vertical="center" wrapText="1"/>
    </xf>
    <xf numFmtId="0" fontId="28" fillId="14" borderId="20" xfId="0" applyFont="1" applyFill="1" applyBorder="1" applyAlignment="1">
      <alignment horizontal="left" vertical="center" wrapText="1"/>
    </xf>
    <xf numFmtId="0" fontId="28" fillId="14" borderId="21" xfId="0" applyFont="1" applyFill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/>
    </xf>
    <xf numFmtId="10" fontId="28" fillId="0" borderId="25" xfId="0" applyNumberFormat="1" applyFont="1" applyBorder="1" applyAlignment="1">
      <alignment horizontal="center" vertical="center" wrapText="1"/>
    </xf>
    <xf numFmtId="10" fontId="28" fillId="0" borderId="19" xfId="0" applyNumberFormat="1" applyFont="1" applyBorder="1" applyAlignment="1">
      <alignment horizontal="center" vertical="center" wrapText="1"/>
    </xf>
    <xf numFmtId="0" fontId="28" fillId="0" borderId="25" xfId="0" applyFont="1" applyBorder="1" applyAlignment="1">
      <alignment horizontal="left" vertical="center" wrapText="1"/>
    </xf>
    <xf numFmtId="0" fontId="33" fillId="0" borderId="26" xfId="0" applyFont="1" applyBorder="1" applyAlignment="1">
      <alignment horizontal="left" vertical="center" wrapText="1"/>
    </xf>
    <xf numFmtId="0" fontId="33" fillId="0" borderId="27" xfId="0" applyFont="1" applyBorder="1" applyAlignment="1">
      <alignment horizontal="left" vertical="center" wrapText="1"/>
    </xf>
    <xf numFmtId="0" fontId="33" fillId="0" borderId="28" xfId="0" applyFont="1" applyBorder="1" applyAlignment="1">
      <alignment horizontal="left" vertical="center" wrapText="1"/>
    </xf>
    <xf numFmtId="0" fontId="33" fillId="0" borderId="29" xfId="0" applyFont="1" applyBorder="1" applyAlignment="1">
      <alignment horizontal="left" vertical="center" wrapText="1"/>
    </xf>
    <xf numFmtId="0" fontId="33" fillId="0" borderId="30" xfId="0" applyFont="1" applyBorder="1" applyAlignment="1">
      <alignment horizontal="left" vertical="center" wrapText="1"/>
    </xf>
    <xf numFmtId="0" fontId="33" fillId="0" borderId="19" xfId="0" applyFont="1" applyBorder="1" applyAlignment="1">
      <alignment horizontal="left" vertical="center" wrapText="1"/>
    </xf>
  </cellXfs>
  <cellStyles count="53">
    <cellStyle name="常规" xfId="0" builtinId="0"/>
    <cellStyle name="常规 4" xfId="1"/>
    <cellStyle name="常规 4 2" xfId="2"/>
    <cellStyle name="常规 6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Normal 2" xfId="48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dxfs count="3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318135</xdr:colOff>
      <xdr:row>11</xdr:row>
      <xdr:rowOff>215900</xdr:rowOff>
    </xdr:to>
    <xdr:sp>
      <xdr:nvSpPr>
        <xdr:cNvPr id="2" name="Picture 1" descr="FORD JIRA"/>
        <xdr:cNvSpPr>
          <a:spLocks noChangeAspect="1"/>
        </xdr:cNvSpPr>
      </xdr:nvSpPr>
      <xdr:spPr>
        <a:xfrm>
          <a:off x="0" y="0"/>
          <a:ext cx="1169035" cy="444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519430</xdr:colOff>
      <xdr:row>0</xdr:row>
      <xdr:rowOff>97155</xdr:rowOff>
    </xdr:from>
    <xdr:to>
      <xdr:col>23</xdr:col>
      <xdr:colOff>582930</xdr:colOff>
      <xdr:row>22</xdr:row>
      <xdr:rowOff>105410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0630" y="97155"/>
          <a:ext cx="5930900" cy="3696335"/>
        </a:xfrm>
        <a:prstGeom prst="rect">
          <a:avLst/>
        </a:prstGeom>
      </xdr:spPr>
    </xdr:pic>
    <xdr:clientData/>
  </xdr:twoCellAnchor>
  <xdr:twoCellAnchor editAs="oneCell">
    <xdr:from>
      <xdr:col>40</xdr:col>
      <xdr:colOff>319334</xdr:colOff>
      <xdr:row>26</xdr:row>
      <xdr:rowOff>150000</xdr:rowOff>
    </xdr:from>
    <xdr:to>
      <xdr:col>47</xdr:col>
      <xdr:colOff>382834</xdr:colOff>
      <xdr:row>48</xdr:row>
      <xdr:rowOff>61100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46770" y="450850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39</xdr:col>
      <xdr:colOff>448167</xdr:colOff>
      <xdr:row>1</xdr:row>
      <xdr:rowOff>12134</xdr:rowOff>
    </xdr:from>
    <xdr:to>
      <xdr:col>46</xdr:col>
      <xdr:colOff>511667</xdr:colOff>
      <xdr:row>22</xdr:row>
      <xdr:rowOff>134900</xdr:rowOff>
    </xdr:to>
    <xdr:pic>
      <xdr:nvPicPr>
        <xdr:cNvPr id="7" name="图片 6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7475" y="179705"/>
          <a:ext cx="5930900" cy="3642995"/>
        </a:xfrm>
        <a:prstGeom prst="rect">
          <a:avLst/>
        </a:prstGeom>
      </xdr:spPr>
    </xdr:pic>
    <xdr:clientData/>
  </xdr:twoCellAnchor>
  <xdr:twoCellAnchor editAs="oneCell">
    <xdr:from>
      <xdr:col>32</xdr:col>
      <xdr:colOff>386500</xdr:colOff>
      <xdr:row>51</xdr:row>
      <xdr:rowOff>170600</xdr:rowOff>
    </xdr:from>
    <xdr:to>
      <xdr:col>39</xdr:col>
      <xdr:colOff>450000</xdr:colOff>
      <xdr:row>73</xdr:row>
      <xdr:rowOff>73233</xdr:rowOff>
    </xdr:to>
    <xdr:pic>
      <xdr:nvPicPr>
        <xdr:cNvPr id="9" name="图片 8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08480" y="8717280"/>
          <a:ext cx="5930900" cy="3593465"/>
        </a:xfrm>
        <a:prstGeom prst="rect">
          <a:avLst/>
        </a:prstGeom>
      </xdr:spPr>
    </xdr:pic>
    <xdr:clientData/>
  </xdr:twoCellAnchor>
  <xdr:twoCellAnchor editAs="oneCell">
    <xdr:from>
      <xdr:col>32</xdr:col>
      <xdr:colOff>36869</xdr:colOff>
      <xdr:row>25</xdr:row>
      <xdr:rowOff>138467</xdr:rowOff>
    </xdr:from>
    <xdr:to>
      <xdr:col>39</xdr:col>
      <xdr:colOff>100369</xdr:colOff>
      <xdr:row>47</xdr:row>
      <xdr:rowOff>49567</xdr:rowOff>
    </xdr:to>
    <xdr:pic>
      <xdr:nvPicPr>
        <xdr:cNvPr id="11" name="图片 10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59230" y="432943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31</xdr:col>
      <xdr:colOff>305500</xdr:colOff>
      <xdr:row>1</xdr:row>
      <xdr:rowOff>98066</xdr:rowOff>
    </xdr:from>
    <xdr:to>
      <xdr:col>38</xdr:col>
      <xdr:colOff>369000</xdr:colOff>
      <xdr:row>23</xdr:row>
      <xdr:rowOff>9167</xdr:rowOff>
    </xdr:to>
    <xdr:pic>
      <xdr:nvPicPr>
        <xdr:cNvPr id="13" name="图片 12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635" y="26543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24</xdr:col>
      <xdr:colOff>328500</xdr:colOff>
      <xdr:row>51</xdr:row>
      <xdr:rowOff>108367</xdr:rowOff>
    </xdr:from>
    <xdr:to>
      <xdr:col>31</xdr:col>
      <xdr:colOff>392000</xdr:colOff>
      <xdr:row>73</xdr:row>
      <xdr:rowOff>11000</xdr:rowOff>
    </xdr:to>
    <xdr:pic>
      <xdr:nvPicPr>
        <xdr:cNvPr id="15" name="图片 14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5095" y="8657590"/>
          <a:ext cx="5930900" cy="3590925"/>
        </a:xfrm>
        <a:prstGeom prst="rect">
          <a:avLst/>
        </a:prstGeom>
      </xdr:spPr>
    </xdr:pic>
    <xdr:clientData/>
  </xdr:twoCellAnchor>
  <xdr:twoCellAnchor editAs="oneCell">
    <xdr:from>
      <xdr:col>24</xdr:col>
      <xdr:colOff>93192</xdr:colOff>
      <xdr:row>25</xdr:row>
      <xdr:rowOff>103494</xdr:rowOff>
    </xdr:from>
    <xdr:to>
      <xdr:col>31</xdr:col>
      <xdr:colOff>156691</xdr:colOff>
      <xdr:row>47</xdr:row>
      <xdr:rowOff>6126</xdr:rowOff>
    </xdr:to>
    <xdr:pic>
      <xdr:nvPicPr>
        <xdr:cNvPr id="17" name="图片 16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9510" y="4293870"/>
          <a:ext cx="5930900" cy="3590925"/>
        </a:xfrm>
        <a:prstGeom prst="rect">
          <a:avLst/>
        </a:prstGeom>
      </xdr:spPr>
    </xdr:pic>
    <xdr:clientData/>
  </xdr:twoCellAnchor>
  <xdr:twoCellAnchor editAs="oneCell">
    <xdr:from>
      <xdr:col>16</xdr:col>
      <xdr:colOff>360045</xdr:colOff>
      <xdr:row>25</xdr:row>
      <xdr:rowOff>109220</xdr:rowOff>
    </xdr:from>
    <xdr:to>
      <xdr:col>23</xdr:col>
      <xdr:colOff>423545</xdr:colOff>
      <xdr:row>47</xdr:row>
      <xdr:rowOff>20319</xdr:rowOff>
    </xdr:to>
    <xdr:pic>
      <xdr:nvPicPr>
        <xdr:cNvPr id="19" name="图片 1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1245" y="4300220"/>
          <a:ext cx="5930900" cy="3598545"/>
        </a:xfrm>
        <a:prstGeom prst="rect">
          <a:avLst/>
        </a:prstGeom>
      </xdr:spPr>
    </xdr:pic>
    <xdr:clientData/>
  </xdr:twoCellAnchor>
  <xdr:twoCellAnchor editAs="oneCell">
    <xdr:from>
      <xdr:col>0</xdr:col>
      <xdr:colOff>321300</xdr:colOff>
      <xdr:row>49</xdr:row>
      <xdr:rowOff>194300</xdr:rowOff>
    </xdr:from>
    <xdr:to>
      <xdr:col>7</xdr:col>
      <xdr:colOff>384800</xdr:colOff>
      <xdr:row>71</xdr:row>
      <xdr:rowOff>105400</xdr:rowOff>
    </xdr:to>
    <xdr:pic>
      <xdr:nvPicPr>
        <xdr:cNvPr id="21" name="图片 20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675" y="8382000"/>
          <a:ext cx="5930900" cy="3625215"/>
        </a:xfrm>
        <a:prstGeom prst="rect">
          <a:avLst/>
        </a:prstGeom>
      </xdr:spPr>
    </xdr:pic>
    <xdr:clientData/>
  </xdr:twoCellAnchor>
  <xdr:twoCellAnchor editAs="oneCell">
    <xdr:from>
      <xdr:col>16</xdr:col>
      <xdr:colOff>598805</xdr:colOff>
      <xdr:row>51</xdr:row>
      <xdr:rowOff>106045</xdr:rowOff>
    </xdr:from>
    <xdr:to>
      <xdr:col>23</xdr:col>
      <xdr:colOff>662305</xdr:colOff>
      <xdr:row>73</xdr:row>
      <xdr:rowOff>17144</xdr:rowOff>
    </xdr:to>
    <xdr:pic>
      <xdr:nvPicPr>
        <xdr:cNvPr id="23" name="图片 22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0005" y="8655685"/>
          <a:ext cx="5930900" cy="3598545"/>
        </a:xfrm>
        <a:prstGeom prst="rect">
          <a:avLst/>
        </a:prstGeom>
      </xdr:spPr>
    </xdr:pic>
    <xdr:clientData/>
  </xdr:twoCellAnchor>
  <xdr:twoCellAnchor editAs="oneCell">
    <xdr:from>
      <xdr:col>24</xdr:col>
      <xdr:colOff>37458</xdr:colOff>
      <xdr:row>1</xdr:row>
      <xdr:rowOff>32271</xdr:rowOff>
    </xdr:from>
    <xdr:to>
      <xdr:col>31</xdr:col>
      <xdr:colOff>100958</xdr:colOff>
      <xdr:row>22</xdr:row>
      <xdr:rowOff>149075</xdr:rowOff>
    </xdr:to>
    <xdr:pic>
      <xdr:nvPicPr>
        <xdr:cNvPr id="25" name="图片 24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53630" y="199390"/>
          <a:ext cx="5930900" cy="3637280"/>
        </a:xfrm>
        <a:prstGeom prst="rect">
          <a:avLst/>
        </a:prstGeom>
      </xdr:spPr>
    </xdr:pic>
    <xdr:clientData/>
  </xdr:twoCellAnchor>
  <xdr:twoCellAnchor editAs="oneCell">
    <xdr:from>
      <xdr:col>8</xdr:col>
      <xdr:colOff>682400</xdr:colOff>
      <xdr:row>25</xdr:row>
      <xdr:rowOff>123600</xdr:rowOff>
    </xdr:from>
    <xdr:to>
      <xdr:col>15</xdr:col>
      <xdr:colOff>745900</xdr:colOff>
      <xdr:row>47</xdr:row>
      <xdr:rowOff>34700</xdr:rowOff>
    </xdr:to>
    <xdr:pic>
      <xdr:nvPicPr>
        <xdr:cNvPr id="27" name="图片 26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7590" y="431419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8</xdr:col>
      <xdr:colOff>345566</xdr:colOff>
      <xdr:row>50</xdr:row>
      <xdr:rowOff>172000</xdr:rowOff>
    </xdr:from>
    <xdr:to>
      <xdr:col>15</xdr:col>
      <xdr:colOff>409066</xdr:colOff>
      <xdr:row>72</xdr:row>
      <xdr:rowOff>74633</xdr:rowOff>
    </xdr:to>
    <xdr:pic>
      <xdr:nvPicPr>
        <xdr:cNvPr id="29" name="图片 28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1040" y="8549640"/>
          <a:ext cx="5930900" cy="3594735"/>
        </a:xfrm>
        <a:prstGeom prst="rect">
          <a:avLst/>
        </a:prstGeom>
      </xdr:spPr>
    </xdr:pic>
    <xdr:clientData/>
  </xdr:twoCellAnchor>
  <xdr:twoCellAnchor editAs="oneCell">
    <xdr:from>
      <xdr:col>0</xdr:col>
      <xdr:colOff>461700</xdr:colOff>
      <xdr:row>25</xdr:row>
      <xdr:rowOff>80700</xdr:rowOff>
    </xdr:from>
    <xdr:to>
      <xdr:col>7</xdr:col>
      <xdr:colOff>525200</xdr:colOff>
      <xdr:row>47</xdr:row>
      <xdr:rowOff>27360</xdr:rowOff>
    </xdr:to>
    <xdr:pic>
      <xdr:nvPicPr>
        <xdr:cNvPr id="31" name="图片 30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45" y="4271645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8</xdr:col>
      <xdr:colOff>775114</xdr:colOff>
      <xdr:row>0</xdr:row>
      <xdr:rowOff>155961</xdr:rowOff>
    </xdr:from>
    <xdr:to>
      <xdr:col>16</xdr:col>
      <xdr:colOff>18172</xdr:colOff>
      <xdr:row>22</xdr:row>
      <xdr:rowOff>67061</xdr:rowOff>
    </xdr:to>
    <xdr:pic>
      <xdr:nvPicPr>
        <xdr:cNvPr id="33" name="图片 32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0300" y="155575"/>
          <a:ext cx="5948680" cy="3599180"/>
        </a:xfrm>
        <a:prstGeom prst="rect">
          <a:avLst/>
        </a:prstGeom>
      </xdr:spPr>
    </xdr:pic>
    <xdr:clientData/>
  </xdr:twoCellAnchor>
  <xdr:twoCellAnchor editAs="oneCell">
    <xdr:from>
      <xdr:col>0</xdr:col>
      <xdr:colOff>596600</xdr:colOff>
      <xdr:row>0</xdr:row>
      <xdr:rowOff>177500</xdr:rowOff>
    </xdr:from>
    <xdr:to>
      <xdr:col>7</xdr:col>
      <xdr:colOff>660100</xdr:colOff>
      <xdr:row>22</xdr:row>
      <xdr:rowOff>88600</xdr:rowOff>
    </xdr:to>
    <xdr:pic>
      <xdr:nvPicPr>
        <xdr:cNvPr id="35" name="图片 34"/>
        <xdr:cNvPicPr>
          <a:picLocks noChangeAspect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" y="167640"/>
          <a:ext cx="5930900" cy="36087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32.5869560185" refreshedBy="qianqi_nja" recordCount="304">
  <cacheSource type="worksheet">
    <worksheetSource ref="A1:N1048576" sheet="遗留bug list"/>
  </cacheSource>
  <cacheFields count="14">
    <cacheField name="关键字" numFmtId="0">
      <sharedItems containsBlank="1" count="304">
        <s v="AW2-6925"/>
        <s v="AW2-5897"/>
        <s v="AW2-5915"/>
        <s v="AW2-464"/>
        <s v="AW2-109"/>
        <s v="AW2-89"/>
        <s v="AW2-378"/>
        <s v="AW2-143"/>
        <s v="AW2-262"/>
        <s v="AW2-6759"/>
        <s v="AW2-7068"/>
        <s v="AW2-7061"/>
        <s v="AW2-6926"/>
        <s v="AW2-5323"/>
        <s v="AW2-6927"/>
        <s v="AW2-5981"/>
        <s v="AW2-7215"/>
        <s v="AW2-6944"/>
        <s v="AW2-7173"/>
        <s v="AW2-7137"/>
        <s v="AW2-5969"/>
        <s v="AW2-7087"/>
        <s v="AW2-6864"/>
        <s v="AW2-7101"/>
        <s v="AW2-6948"/>
        <s v="AW2-5718"/>
        <s v="AW2-4144"/>
        <s v="AW2-7246"/>
        <s v="AW2-6085"/>
        <s v="AW2-7270"/>
        <s v="AW2-7159"/>
        <s v="AW2-7032"/>
        <s v="AW2-6691"/>
        <s v="AW2-7102"/>
        <s v="AW2-7105"/>
        <s v="AW2-566"/>
        <s v="AW2-5112"/>
        <s v="AW2-7074"/>
        <s v="AW2-5908"/>
        <s v="AW2-7125"/>
        <s v="AW2-7213"/>
        <s v="AW2-7190"/>
        <s v="AW2-7128"/>
        <s v="AW2-3376"/>
        <s v="AW2-7099"/>
        <s v="AW2-7097"/>
        <s v="AW2-7106"/>
        <s v="AW2-7104"/>
        <s v="AW2-5907"/>
        <s v="AW2-4267"/>
        <s v="AW2-7066"/>
        <s v="AW2-5971"/>
        <s v="AW2-6688"/>
        <s v="AW2-7054"/>
        <s v="AW2-5919"/>
        <s v="AW2-6757"/>
        <s v="AW2-2823"/>
        <s v="AW2-3031"/>
        <s v="AW2-715"/>
        <s v="AW2-5890"/>
        <s v="AW2-5821"/>
        <s v="AW2-6870"/>
        <s v="AW2-6869"/>
        <s v="AW2-6868"/>
        <s v="AW2-6866"/>
        <s v="AW2-6739"/>
        <s v="AW2-4128"/>
        <s v="AW2-6301"/>
        <s v="AW2-2310"/>
        <s v="AW2-6334"/>
        <s v="AW2-4349"/>
        <s v="AW2-5068"/>
        <s v="AW2-5537"/>
        <s v="AW2-5855"/>
        <s v="AW2-6687"/>
        <s v="AW2-6435"/>
        <s v="AW2-1260"/>
        <s v="AW2-5523"/>
        <s v="AW2-6890"/>
        <s v="AW2-2852"/>
        <s v="AW2-5564"/>
        <s v="AW2-3522"/>
        <s v="AW2-6735"/>
        <s v="AW2-5920"/>
        <s v="AW2-5990"/>
        <s v="AW2-5922"/>
        <s v="AW2-6337"/>
        <s v="AW2-5880"/>
        <s v="AW2-5917"/>
        <s v="AW2-5851"/>
        <s v="AW2-5916"/>
        <s v="AW2-4150"/>
        <s v="AW2-6336"/>
        <s v="AW2-6418"/>
        <s v="AW2-5873"/>
        <s v="AW2-4218"/>
        <s v="AW2-3124"/>
        <s v="AW2-5142"/>
        <s v="AW2-5974"/>
        <s v="AW2-3521"/>
        <s v="AW2-5454"/>
        <s v="AW2-5066"/>
        <s v="AW2-5324"/>
        <s v="AW2-7240"/>
        <s v="AW2-5988"/>
        <s v="AW2-7324"/>
        <s v="AW2-7315"/>
        <s v="AW2-7314"/>
        <s v="AW2-7313"/>
        <s v="AW2-6702"/>
        <s v="AW2-5439"/>
        <s v="AW2-7305"/>
        <s v="AW2-7304"/>
        <s v="AW2-7303"/>
        <s v="AW2-7185"/>
        <s v="AW2-7184"/>
        <s v="AW2-7183"/>
        <s v="AW2-7186"/>
        <s v="AW2-7275"/>
        <s v="AW2-7189"/>
        <s v="AW2-6078"/>
        <s v="AW2-6086"/>
        <s v="AW2-2213"/>
        <s v="AW2-5853"/>
        <s v="AW2-6469"/>
        <s v="AW2-7136"/>
        <s v="AW2-7239"/>
        <s v="AW2-7238"/>
        <s v="AW2-7231"/>
        <s v="AW2-7228"/>
        <s v="AW2-7226"/>
        <s v="AW2-7225"/>
        <s v="AW2-7223"/>
        <s v="AW2-7222"/>
        <s v="AW2-7219"/>
        <s v="AW2-7218"/>
        <s v="AW2-7217"/>
        <s v="AW2-7216"/>
        <s v="AW2-7214"/>
        <s v="AW2-7211"/>
        <s v="AW2-7210"/>
        <s v="AW2-7209"/>
        <s v="AW2-1883"/>
        <s v="AW2-7161"/>
        <s v="AW2-7145"/>
        <s v="AW2-7141"/>
        <s v="AW2-7115"/>
        <s v="AW2-7180"/>
        <s v="AW2-7176"/>
        <s v="AW2-7175"/>
        <s v="AW2-7160"/>
        <s v="AW2-7152"/>
        <s v="AW2-7150"/>
        <s v="AW2-7149"/>
        <s v="AW2-7147"/>
        <s v="AW2-7144"/>
        <s v="AW2-7134"/>
        <s v="AW2-7133"/>
        <s v="AW2-7126"/>
        <s v="AW2-7124"/>
        <s v="AW2-7121"/>
        <s v="AW2-7120"/>
        <s v="AW2-7118"/>
        <s v="AW2-7116"/>
        <s v="AW2-7109"/>
        <s v="AW2-7093"/>
        <s v="AW2-7090"/>
        <s v="AW2-5997"/>
        <s v="AW2-7089"/>
        <s v="AW2-5896"/>
        <s v="AW2-1369"/>
        <s v="AW2-1367"/>
        <s v="AW2-6168"/>
        <s v="AW2-2263"/>
        <s v="AW2-5882"/>
        <s v="AW2-5965"/>
        <s v="AW2-2096"/>
        <s v="AW2-2010"/>
        <s v="AW2-2192"/>
        <s v="AW2-5529"/>
        <s v="AW2-5528"/>
        <s v="AW2-5527"/>
        <s v="AW2-3684"/>
        <s v="AW2-2900"/>
        <s v="AW2-3030"/>
        <s v="AW2-1275"/>
        <s v="AW2-3694"/>
        <s v="AW2-3952"/>
        <s v="AW2-6373"/>
        <s v="AW2-6328"/>
        <s v="AW2-5358"/>
        <s v="AW2-6929"/>
        <s v="AW2-6930"/>
        <s v="AW2-2561"/>
        <s v="AW2-1790"/>
        <s v="AW2-1833"/>
        <s v="AW2-1891"/>
        <s v="AW2-1941"/>
        <s v="AW2-2006"/>
        <s v="AW2-2210"/>
        <s v="AW2-2211"/>
        <s v="AW2-2262"/>
        <s v="AW2-2316"/>
        <s v="AW2-2423"/>
        <s v="AW2-4272"/>
        <s v="AW2-2430"/>
        <s v="AW2-6960"/>
        <s v="AW2-6937"/>
        <s v="AW2-6936"/>
        <s v="AW2-6934"/>
        <s v="AW2-6931"/>
        <s v="AW2-6952"/>
        <s v="AW2-5538"/>
        <s v="AW2-6842"/>
        <s v="AW2-6901"/>
        <s v="AW2-6900"/>
        <s v="AW2-6894"/>
        <s v="AW2-6889"/>
        <s v="AW2-6888"/>
        <s v="AW2-6243"/>
        <s v="AW2-6844"/>
        <s v="AW2-6843"/>
        <s v="AW2-6841"/>
        <s v="AW2-6838"/>
        <s v="AW2-6835"/>
        <s v="AW2-6834"/>
        <s v="AW2-6833"/>
        <s v="AW2-2822"/>
        <s v="AW2-6361"/>
        <s v="AW2-5798"/>
        <s v="AW2-2297"/>
        <s v="AW2-2306"/>
        <s v="AW2-2373"/>
        <s v="AW2-2903"/>
        <s v="AW2-2905"/>
        <s v="AW2-2915"/>
        <s v="AW2-2917"/>
        <s v="AW2-2918"/>
        <s v="AW2-2922"/>
        <s v="AW2-3027"/>
        <s v="AW2-3028"/>
        <s v="AW2-4052"/>
        <s v="AW2-4053"/>
        <s v="AW2-4129"/>
        <s v="AW2-4273"/>
        <s v="AW2-5800"/>
        <s v="AW2-5876"/>
        <s v="AW2-2037"/>
        <s v="AW2-2190"/>
        <s v="AW2-6743"/>
        <s v="AW2-6738"/>
        <s v="AW2-6734"/>
        <s v="AW2-6368"/>
        <s v="AW2-6529"/>
        <s v="AW2-1946"/>
        <s v="AW2-5918"/>
        <s v="AW2-5980"/>
        <s v="AW2-5962"/>
        <s v="AW2-5957"/>
        <s v="AW2-1305"/>
        <s v="AW2-4051"/>
        <s v="AW2-1242"/>
        <s v="AW2-2920"/>
        <s v="AW2-1241"/>
        <s v="AW2-5893"/>
        <s v="AW2-1768"/>
        <s v="AW2-2093"/>
        <s v="AW2-5959"/>
        <s v="AW2-2311"/>
        <s v="AW2-2313"/>
        <s v="AW2-6335"/>
        <s v="AW2-6153"/>
        <s v="AW2-6387"/>
        <s v="AW2-6461"/>
        <s v="AW2-6386"/>
        <s v="AW2-5877"/>
        <s v="AW2-6244"/>
        <s v="AW2-6394"/>
        <s v="AW2-6452"/>
        <s v="AW2-6391"/>
        <s v="AW2-6393"/>
        <s v="AW2-5296"/>
        <s v="AW2-6412"/>
        <s v="AW2-6411"/>
        <s v="AW2-2877"/>
        <s v="AW2-6369"/>
        <s v="AW2-3459"/>
        <s v="AW2-5300"/>
        <s v="AW2-4170"/>
        <s v="AW2-5134"/>
        <s v="AW2-7187"/>
        <s v="AW2-7165"/>
        <s v="AW2-7059"/>
        <s v="AW2-6932"/>
        <s v="AW2-6470"/>
        <s v="AW2-6465"/>
        <s v="AW2-6431"/>
        <s v="AW2-6419"/>
        <s v="AW2-5998"/>
        <s v="AW2-630"/>
        <s v="AW2-7153"/>
        <s v="AW2-7132"/>
        <s v="Sun, Ying (Y.) 通过Jira 8.13.22#813022-sha1:0bfa32aeac99337fb4121989dd25167b6f869653 生成于 Wed Sep 28 02:01:55 EDT 2022。 "/>
        <m/>
      </sharedItems>
    </cacheField>
    <cacheField name="概要" numFmtId="0">
      <sharedItems containsBlank="1" count="303">
        <s v="【CDX706H】【必现】【faceid】录入人脸后无法通过人脸识别登录账号"/>
        <s v="Phase 4：【偶现】CDX706H 点击脱口秀后，大屏卡死，之后黑屏重启"/>
        <s v="【CDX706H】【偶现】【随心听】副驾点击随心听按钮，随心听崩溃且出现黑屏现象，1分钟后，主屏出现蓝屏现象，副屏自动恢复画面后再次黑屏"/>
        <s v="CDX706_iACC2.0 MPP prediction go against Navigation route"/>
        <s v="CDX706: iACC2.0_EH miss predict speedlimit/turn/curve/roundabout"/>
        <s v="CDX706_iACC2.0 system predict wrong SpeedLimit ahead of driving route"/>
        <s v="CDX706_iACC2.0 system predict wrong Curve ahead of driving route"/>
        <s v="CDX706_iACC2.0 system predict wrong Turns ahead of driving route"/>
        <s v="【CDX706】【随心听】【必现】独立模式下，连接蓝牙耳机，主屏/副屏QQ音乐双开播放，来回交换屏幕3次，QQ音乐无法继续播放，停留在暂停状态"/>
        <s v="Phase4:【偶现】开启分屏，从主驾侧开始导航，但无导航路径，且导航卡住"/>
        <s v="[Phase4][CDX706H][V2I]traffic light dismission on Baidu map is later than that on IPC after driving across the intersection"/>
        <s v="【CDX706H】【必发】【地图】从“发现周边”搜索地址到导航首页，不显示对应的“中餐”&quot;酒店等级”等关键词"/>
        <s v="【CDX706H】【必现】【地图】福特派账号登录后，地图的百度账号未同步登录"/>
        <s v="【CDX706H】【必现】【地图】导航偏离路线时无语音提示"/>
        <s v="【CDX706H】【必现】【在线收音机】地图导航语音播报结束后在线收音机自动恢复播放"/>
        <s v="【CDX706H】【偶现】【地图】主屏进入地图，点击输入框，无法唤醒键盘"/>
        <s v="Phase 4：【偶发】语音指令导航去唐家沱立交桥，出现的界面是设置快捷控制界面，而不是开始导航"/>
        <s v="【CDX706H】【必现】【本地视频】USB本地视频文件未全部显示"/>
        <s v="【CDX706H】【语音】【必现】导航中， 语音指令:修改目的地为某地， 永远无法识别"/>
        <s v="【CDX706H】【语音】【必现】语音指令：拨打中国的联通客服&amp;中国的移动客服&amp;中国的电信客服， 均无法拨打"/>
        <s v="【CDX706H】【必发】【地图】分屏模式下，副驾进入地图后关闭分屏，重新点击进入地图，地图右侧部分出现短暂的黑屏现象"/>
        <s v="Phase4:【CDX706H】【100%】【AAR】Cabin PM2.5 history record display is wrong"/>
        <s v="Phase 4：【必现】中央大屏，个人头像，个人中心，车辆信息，有闪烁"/>
        <s v="[CDX706H][Performance][Stability]monkey稳定性测试，system系统内存占用过高，发生内存泄漏。"/>
        <s v="【CDX706H】【必现】【地图】点击“继续离线导航”选项无反应，且导航信息消失"/>
        <s v="Phase4:【CDX706H】【100%】【AAR】Smart Loop State 1 to State 3 and State 3 to State 4 Error"/>
        <s v="【CDX706H】【高概率】【随心听】U盘音乐播放过程中语音“我想听在线音乐”，在线音乐无法自动播放"/>
        <s v="[CDX706H][偶现][语音]播放收藏的QQ音乐，语音取消收藏，反馈已取消收藏，实际还显示收藏"/>
        <s v="Phase4:【CDX706H】【100%】【AAR】Smart loop starts abnormally then shuts down abnormally"/>
        <s v="【CDX706H】【必发】【地图】绑定微信互联发送位置信息后地图闪退"/>
        <s v="【CDX706H】【语音】【必现】语音误唤醒很严重"/>
        <s v="Phase 4：【偶现】中央大屏，智能馨风，设置，显示内容为空"/>
        <s v="Phase-4:【偶发】H673187 1026 进入地图，副驾侧在地图输入内容，屏幕两侧第一个显示的地方字体不一致，左侧正常右侧偏淡"/>
        <s v="[CDX706H][Performance][Stability]monkey稳定性测试，com.baidu.iov,duero.film应用发生内存泄漏。"/>
        <s v="[CDX706H][Performance][Stability]monkey稳定性测试，com.baidu.iov.duero.hotel应用发生内存泄漏。"/>
        <s v="【CDX706H】【高频】【分屏】【QQ音乐】分屏播放QQ音乐，多次主副屏切换，QQ音乐播放中，播放页面实际是暂停"/>
        <s v="【CDX706H】【必现】【Bluetooth】重新连接蓝牙耳机后副驾本地视频重新播放"/>
        <s v="【CDX706H】【必现】【地图】组队导航，诱导信息卡片被进度条遮挡"/>
        <s v="【CDX706H】【必发】【百度地图】在最近应用中杀死百度地图进程后，重新启动地图，加载时间超过15秒"/>
        <s v="【CDX706H】【必发】【地图】地址详情页面点击电话按钮无反应"/>
        <s v="Phase 4：【偶现】行驶过程中，语音指令，“你好福特，导航去拉萨”，没有规划路线，只是打开了地图"/>
        <s v="【CDX706H】【必现】【爱奇艺】搜索时输入关键词从右至左显示"/>
        <s v="【CDX706H】【语音】【必现】导航倒计时界面，语音关闭分屏，导航倒计时界面结束后， 导航未发起"/>
        <s v="[CDX706H][Performance][Stability] monkey测试，多个baidu进程发生ANR。"/>
        <s v="[CDX706H][Performance][Stability]monkey test,com.baidu.bodyguard happens 3 times crash"/>
        <s v="[CDX706H][Performance][Stability]monkey test,com.baidu.che.maintenance happens 1 times crash"/>
        <s v="[CDX706H][Performance][Stability]monkey稳定性测试，com.baidu.iov.dueros.car2homel应用发生内存泄漏。"/>
        <s v="[CDX706H][Performance][Stability]monkey稳定性测试，com.baidu.bodyguard应用发生内存泄漏。"/>
        <s v="【CDX706H】【必发】【百度地图】进入百度地图，点击免责声明拒绝按钮后，百度地图会闪屏"/>
        <s v="Phase4 CX706_TT:【必现】更多服务界面，点击&quot;流量查询&quot;，发现无反应"/>
        <s v="【CDX706H】【偶现一次】【地图】导航设置页面向左偏移"/>
        <s v="【CDX706H】【必现】【随心听】副驾语音输入“播放QQ音乐/播放周杰伦、陈奕迅的歌”，页面未自动进入QQ音乐播放页面，且音乐未自动开始播放，需手动播放"/>
        <s v="Phase-4:【必发】H673187 0906 车辆导航中，进入导航更多设置页面，点击打开限行路线规避开关，页面显示全国各城市名称，最底下“青 新 藏 ”三个城市名字体暗淡"/>
        <s v="【CDX706H】【必现】【地图】在“发现周边”页面点击分类地址，返回后部分分类标题不显示"/>
        <s v="【CDX706H】【必现】【语音】副屏语音输入“打开联合驾趣”，TTS回复：已为你找到以下联合村的地址"/>
        <s v="Phase4:【偶现】开启分屏，从副驾侧打开地图并设置目的地，将地图划到主驾侧，副驾侧语音呼喊开始导航，没有反应"/>
        <s v="【CDX706H】【语音】【必现】【车控】【15.16】执行语料打开遮阳帘回复暂不支持指令"/>
        <s v="[CDX706H][地图][必现]语音”搜索酒店“”第一个“没有进入导航"/>
        <s v="[CDX706][Electronic Horizon]ADAS map EH2信号在公共道路发送不正确"/>
        <s v="【CDX706H】【必发】【外卖】外卖订单界面，一直重复1-10的订单"/>
        <s v="Phase4: [Occurrence 100%] CDX706H_V2I prompt volume is too low to be heard comparing to V2I tts"/>
        <s v="Phase 4：【多次】中央大屏，预约保养，服务类型，维修，未自动加载联系人及电话"/>
        <s v="Phase 4：【多次】中央大屏，预约保养，导航到经销商，多次加载几十秒，甚至有时最后显示加载失败"/>
        <s v="Phase 4：【必现】中央大屏，预约保养，首选顾问，有的经销商无联系人，有的有联系人"/>
        <s v="Phase 4：【偶现】中央大屏，预约保养，首选顾问，显示请求故障提示"/>
        <s v="Phase 4：【偶现】德胜快速路上限速在60和80之前反复跳变"/>
        <s v="【CDX706H】【偶现】【USB音乐】进入USB音乐播放页面，点击&quot;上/下一曲&quot;、“暂停/播放”按钮无响应"/>
        <s v="Phase 4：【偶发】QQ音乐登录后，在线音乐不可听。但歌曲都有显示。（喜马拉雅、新闻等音源都有问题，需排除播放和网络类问题）"/>
        <s v="Phase 4：【10次】中央大屏，地图，输入长安福特研究院，开始，显示处于路径规划中（1分钟左右），且最后规划失败"/>
        <s v="Phase-4:【必发】 插入USB ，语音指令播放USB音乐，语音反馈当前未连接USB"/>
        <s v="【CDX706H】【高概率】【地图】导航模式下不显示概览/全览按键"/>
        <s v="【CDX706H】【偶现】【地图】在目的地周边搜索，进入4S店的筛选界面，显示银行品牌"/>
        <s v="[Phase4][CDX706L][VPA][必现]查看图片，总有一张大图片显示异常"/>
        <s v="[Phase4][CX483MCA][VPA][必现] 查询图片显示问题 总有一张图片的大图显示为空"/>
        <s v="Phase-4:【必发】H673187 1810 进入QQ音乐点击“我的收藏”图标按钮点击播放任意歌曲，正常播放歌曲在列表中该歌曲后面未显示动态播放标识"/>
        <s v="Phase-4:【偶发】H673163 1631 第二个手机登录不成功"/>
        <s v="Phase4:【CDX706H】【必现】AAR filter is saturated without pop-up windows and notifications"/>
        <s v="Phase4:【CDX706H】【100%】【AAR】The filter status on the mobile phone shows that it needs to be replaced, and the car shows normal or &quot;- -&quot;"/>
        <s v="Phase 4：【必现】中央大屏，主屏幕QQ音乐，VC更换主题，闪现其他页面界面"/>
        <s v="【CDX706H】【更多服务】【必现】更多服务中&quot;流量查询&quot;card无法点开"/>
        <s v="[Phase4][CDX706H][VPA][必现]语音“推荐好看的电影”，前两个推荐电影一样"/>
        <s v="[CDX706H][Performance][Response Time]VPA语音操作导航，音乐，车控等case耗时过长，严重未达预期"/>
        <s v="Phase 4：【必现】打开小地图模式，无小地图显示"/>
        <s v="【CDX706H】【必现】【语音】全屏模式下，地图外省地址导航中，语音输入“搜索沿途加油站”，TTS回复：没有找到相关加油站"/>
        <s v="【CDX706H】【偶现】【地图】副驾点击地图进入，地图底图为空白，超过30秒后底图才加载出来"/>
        <s v="【CDX706H】【偶现】【地图】副驾进入地图导航，经过高架桥时，路径更新不及时"/>
        <s v="Phase-4:【必发】 进入智能馨风界面，点击站点检测刷新🔄，刷新不了"/>
        <s v="【CDX706H】【必发】【爱奇艺】动态测试下，副驾可以进入爱奇艺播放视频"/>
        <s v="【CDX706H】【必现】【地图】副屏在导航中，关闭分屏，全屏模式下进入地图导航，地图页面显示全程距离，地图页面未显示导航路径"/>
        <s v="【CDX706H】【必发】【个人时光】全屏模式下，无法开启个人时光"/>
        <s v="【CDX706H】【偶现】【语音】副驾进入地图页面，语音输入“导航到小龙坎”，TTS无播报，且再次唤醒语音，TTS无应答"/>
        <s v="Phase-4:【必发】H673156 1300 个人中心—账号信息未显示头像图片"/>
        <s v="Phase-4:【必发】个人中心—个性化档案—点击清空个性化档案（一直显示解除关联中…） 无法清空"/>
        <s v="Phase-4:【偶发】H673187 1234 进入地图，输入黑龙江省政府，开始导航，提示算路失败"/>
        <s v="【CDX706H】【偶现】【地图】离线状态一些地点无法使用导航功能"/>
        <s v="CDx706 ALB/ALC still work on multiple carriageway Due to EH issue"/>
        <s v="【CDX706H】【偶现】【个人时光】车辆已启动的情况下，主驾点击更多服务-个人时光卡片，页面显示：请将车辆置于P档并启动发动机后体验该功能"/>
        <s v="【CDX706H】【必现】【百度】小度接人手机端无法发送位置信息，提示”发送失败”"/>
        <s v="Phase4:【CDX706H】【必现】【AAR】内切外及外切内场景，智能循环的判断需要根据实际策略（而不是按钮的开关状态判断）"/>
        <s v="[CDX706H][Performance][Response Time]系统稳定状态下导航启动时长严重未达预期，搜索/路径规划耗时也未达3分预期值"/>
        <s v="Phase4:[必现]Clicking &quot;Baidu Map&quot; is not sent to the mobile phone prompt"/>
        <s v="Phase4:[必现][美团]Entering the Meituan icon will flash first"/>
        <s v="【CDX706H】【必现】【地图】导航即将结束时不显示导航结束卡片"/>
        <s v="Phase 4：【1次】中央大屏，分屏，副屏个人时光，进入爱奇艺，主屏闪现英文"/>
        <s v="【CDX706H】【偶现】【语音】点击查违章进入语音界面后，查违章播报未正常播报完整"/>
        <s v="Phase 4：【必现】中央大屏，VC你好福特，反馈来了前，显示短暂的我在的弹窗"/>
        <s v="Phase 4：【偶现】中央大屏，WIFI连接网络，播放音乐正常，爱奇艺，显示处于加载中，无法正常播放"/>
        <s v="Phase 4：【偶现】中央大屏，更多，到爱奇艺，切换到喜马拉雅，显示在播放，但无声音"/>
        <s v="Phase 4：【必现】中央大屏，更多，到爱奇艺，显示加载失败界面，无其他内容，下拉菜单播放音乐，点击更多，闪现易烊千玺等字样"/>
        <s v="Phase4:[CD542ICA_H][必现]USB音乐拔出U盘没有toast提示"/>
        <s v="Phase4:[必现]ivi map dialog button showing error"/>
        <s v="Phase 4：【必现】中央大屏，主界面，车辆信息，车牌号码，输入，光标在最后面"/>
        <s v="Phase 4：【偶现】中央大屏，主界面，VC你好福特，后，VC关闭屏幕，反馈我来了关闭屏幕一起显示"/>
        <s v="Phase 4：【1次】中央大屏，地图，打开进入，消息提醒，未点击，新消息提醒自动消失"/>
        <s v="【CDX706H 】【语音】【必现】副屏模式下，语音： 订个外卖，无法调出外卖界面"/>
        <s v="【CDX706H 】【语音】【必现】语音： 车没有油了， 提示当前模式不支持， 应推送加油站地址选择界面。"/>
        <s v="【CDX706H 】【语音】【必现】副屏模式下，语音： 打开语音助手， 语音助手界面跳转到主驾驶显示"/>
        <s v="【CDX706H 】【输入法】【必现】副屏模式下， 调出输入法后，主副驾都操作时，副屏输入信息未完成时，输入法退出"/>
        <s v="[CDX706H][语音][必现]分屏，主/副驾语音“打开随心听“不能把随心听界面拉到主/副驾"/>
        <s v="【CDX706 】【语音】【必现】导航中 ，语音关闭，提示已关闭分屏 。地图界面实际未关闭分屏"/>
        <s v="Phase4:[CDX706H][必现]地图设置-事件上报-选择任意一个-点击语音图标-背景有片绿色，关闭后，左侧常驻栏右侧有黑色条"/>
        <s v="Phase4:[CDX706H][必现]导航结束没有导航结束页"/>
        <s v="【CDX706H】【偶发】【随心听】分屏模式下，副驾播放随心听收音机无声源输出"/>
        <s v="【CDX706H】【必发】【道路救援】分屏模式下，主驾进入道路救援，TTS弹窗在副驾播报"/>
        <s v="[CDX706H R06][CDX706L R06 ][himalaya]播放到vip剧集时，提示语标点符号不对"/>
        <s v="【CDX706H】【语音】【必现】播放蓝牙音乐界面， 语音： 收藏这首歌， 无识别， 语音小人图标处于旋转界面约12秒后才消失"/>
        <s v="Phase 4：【偶现】中央大屏，个人时光，随心听，点击后，进入界面，音乐界面卡住，并自动退出"/>
        <s v="[CDX706H][随心听][必现]QQ音乐歌手名较长时和专辑名重叠"/>
        <s v="Phase 4：【必现】中央大屏，QQ音乐，通过搜索栏查找歌手和歌手菜单查找歌手，显示歌曲数量不一致"/>
        <s v="Phase 4：【多次】中央大屏，QQ音乐，选择新歌榜，进入，显示热歌榜歌曲信息"/>
        <s v="Phase 4：【多次】中央大屏，QQ音乐，进入菜单，显示进入缓慢，且进入后只显示三首歌曲信息"/>
        <s v="Phase 4：【多次】中央大屏，QQ音乐，VC我想听梁静茹的情歌，反馈正常，但不播放"/>
        <s v="Phase 4：【必现】中央大屏，QQ音乐，搜索歌手，选择歌手，进入界面，有闪烁"/>
        <s v="Phase 4：【必现】中央大屏，QQ音乐，主界面榜单封面显示有倒影图，多次点击，倒影消失"/>
        <s v="Phase 4：【偶现】中央大屏，QQ音乐，VC我想听偏偏喜欢你，未执行，等待一会，反馈正在为您播放我的收藏，播报声音变小且不执行我的收藏歌曲播放"/>
        <s v="Phase 4：【多次】中央大屏，QQ音乐，播放模式，点击选择后，无执行响应"/>
        <s v="Phase 4：【偶现】中央大屏，QQ音乐，歌曲列表，显示同一歌手的同一首歌（3和5）"/>
        <s v="Phase 4：【偶现】中央大屏，QQ音乐，歌曲列表，两首歌曲同时显示处于播放状态"/>
        <s v="Phase 4：【偶现】中央大屏，QQ音乐，歌曲列表，选择歌曲，不能正常播放"/>
        <s v="Phase 4：【必现】中央大屏，QQ音乐，播放器小卡片，点击进入界面，闪烁了下"/>
        <s v="Phase 4：【高频】中央大屏，QQ音乐，歌手，歌曲列表，上滑，提示没有更多了，提示后吗，后面又显示更多歌曲"/>
        <s v="Phase 4：【偶现】中央大屏，QQ音乐，搜索，VC更换主题，搜索栏光标偶尔不闪烁"/>
        <s v="【CDX706H】【偶现】【随心听】主页随心听界面显示播放的是USB音乐，实际声音输出是收音机"/>
        <s v="【CDX706H】【系统】【必现】下拉状态栏， 唤醒语音， 语音界面被遮挡住"/>
        <s v="【CDX706 H】【 音乐】【必现】 音乐播放时分屏在副驾驶播放视频，暂停视频后， 音乐未自动播放"/>
        <s v="【CDX706H】【语音】【必现】 语音指令调暗屏幕， 无语音指令反馈， 用户不知道是否已调暗屏幕"/>
        <s v="【CDX706H】【必现】【Bluetooth】launcher界面的电话卡片上没有显示主设备的名称"/>
        <s v="【CDX706】【语音】【必现】手动调节或者语音调节语音音量， 再次唤醒语音时， 音量进度条都会恢复到默认音量进度条位置"/>
        <s v="【CDX706H】【语音】【必现】语音： 调节屏幕亮度，识别后， 会把自动调节屏幕亮度功能关闭。"/>
        <s v="【CDX706H】【语音】【必现】进入爱车探索界面播放重温欢迎仪式，语音：暂停播放，语音回复， 找不到可用的音乐播放器"/>
        <s v="【CDX706H】【U盘音乐】【必现】分屏模式下， 副驾驶播放U盘歌曲， 关闭分屏， 歌曲被暂停"/>
        <s v="【CDX706H】【音乐】【偶现】 刚刚启动车， 插上U盘， 下拉状态栏， 点击播放按钮无作用"/>
        <s v="【CDX706H】【 语音】【必现】 将&quot;某地址名&quot;设为公司和家， 均回复不支持，(原702支持)"/>
        <s v="【CDX706H】【 地图】【必现】 未设置家的地址， 语音：回家， 语音回复好的， 将为你发起导航，未进入设置家的地址界面。"/>
        <s v="【CDX706H】【 视频】【必现】 爱奇艺视频播放暂停界面，语音: 播放在线视频， 语音回复: 已打开随心看。应播放在线视频"/>
        <s v="【CDX706H】【USB 音乐】【必现】 播放U盘音乐,移除USB后再插上，音源界面一直停留在蓝牙音乐界面"/>
        <s v="【CDX706H】【语音】【必现】语音指令:将音量调到最高, 反馈不支持，) 将音量调到最小, 该指令却可以)"/>
        <s v="【CDX706H】【语音】【必现】使用语音调节导航音量，无法调节， TTS播报已为你调整提示音量"/>
        <s v="【CDX706H 】【语音】【必现】语音指令关闭USB歌曲， 不支持，支持打开指令。"/>
        <s v="【CDX706H 】【语音】【必现】语音指令: 关闭单曲循环， 随机播放， 循环播放, 均提示已设置为单曲循环或者随机播放。"/>
        <s v="【CDX706H 】【语音】【必现】更多服务里菜单， 有部分菜单可以支持语音指令关闭， 有部分不支持， 需统一,（车机管家&quot; 图库， 流量查询，福特金融，联合驾趣，爱车探索,时空秘信， 智能行程这几个不支持），"/>
        <s v="Phase 4：【高频】中央大屏，VC你好福特，反馈在呢，闪现我来了弹框显示"/>
        <s v="【CDX706H 】【语音】【必现】非设置的语音指令会被误唤醒"/>
        <s v="Phase 4：【必现】中央大屏，主屏主界面，VC更换主题，主界面车模先显示，然后闪烁了下再正常显示"/>
        <s v="Phase 4：【必现】中央大屏，VC胎压正常么，反馈不支持该指令，与用户手册说明相悖"/>
        <s v="Phase 4：【1次】中央大屏，下拉快捷菜单，关闭蓝牙，收音机图标闪烁了下"/>
        <s v="Phase 4：【1次】中央大屏，播报天气预报，图片闪烁"/>
        <s v="Phase4:[CDX706H][必现]地图工具箱，缺少“行程助手”功能"/>
        <s v="Phase 4：【1次】中央大屏，显示无数据连接"/>
        <s v="Phase 4：【偶现】CDX706 蓝牙音乐正常播放，大屏显示配对不成功"/>
        <s v="[CDX706H][Performance]1次ANR in com.baidu.iov.faceos"/>
        <s v="[CDX706H][Performance]1次ANR in com.baidu.bodyguard"/>
        <s v="Phase4:【CDX706H】【100%】【AAR】Abnormal display of air filter status"/>
        <s v="【CDX706H】【必现】【Launcher】全屏模式下，副驾有人时，主屏右侧显示常驻菜单栏时间较长"/>
        <s v="【CDX706H】【必发】【语音】无法语音唤醒福特“打开智能行程”"/>
        <s v="【CDX706H】【必发】【随心听】随心听QQ音乐在最近应用中的图标为网络图标，与车机随心听图标不符"/>
        <s v="【CDX706H】【必现】【随心听】分屏模型下，主屏主页随心听蓝牙音乐一直显示同一张图片，不改变"/>
        <s v="【CDX706H】【必现】【地图】地图界面，选择地址后点击“通话&quot;按钮，界面显示”请连接蓝牙电话后重试“提示框，提示框消失后字体仍然显示"/>
        <s v="【CDX706H】【必发】【电话】车机处于通话状态时，可以播放爱车探索的视频与自由秘境"/>
        <s v="Phase4:【CDX706H】【100%】【AAR】Error on page when county name is long"/>
        <s v="Phase4:【CDX706H】【100%】【AAR】AAR site detects incomplete weather display"/>
        <s v="Phase4:【CDX706H】【100%】【AAR】Filter abnormal state error when switching themes"/>
        <s v="[CDX706H][Launcher][必现]随心听卡片不显示百度侧音源专辑图片"/>
        <s v="【CDX706H】【必现】【语音】音频播放中，主驾进入更多服务-道路救援，TTS播报时音频声音减小未关闭"/>
        <s v="【CDX706H】【必现】【蓝牙音乐】蓝牙音乐播放中，副驾主页随心听卡片无进度条显示"/>
        <s v="【CDX706H】【必现】【语音】APN1网络正常的情况下，登录账号后，点击主页天气温度/PM2.5查看，语音提示“网络离家出走了啦，我会努力把它找回来的”"/>
        <s v="【CDX706H】【必现】【收音机】主屏播放usb音乐，下滑下拉框，点击”交换屏幕“按钮，usb音乐页面在副屏显示，音乐播放自动暂停，后自动恢复播放且歌曲从头开始"/>
        <s v="【CDX706H】呼叫VR道路救援有哪些服务，VR显示的是搜索附近汽车维修结果"/>
        <s v="Phase-4:【偶发】H673187 1002 QQ音乐，每日推荐，点击播放全部，音乐未播放"/>
        <s v="Phase4:[CDX706H] [必现]座椅通风打开，退出程序"/>
        <s v="Phase4:[CDX706H][CDX706L] [必现]查找附近核电站语音反馈错误"/>
        <s v="Phase 4：【偶现】中央大屏，网络正常，喜马拉雅，提示加载失败，再次加载，恢复正常"/>
        <s v="Phase 4：【偶现】中央大屏，网络正常，喜马拉雅，播放完一首歌曲后，不自动切换到下一首"/>
        <s v="【CDX706H】【必现】【随心听】主驾进入随心听-新闻，随机播放一则新闻，主页随心听卡片封面与随心听页面封面显示不一致"/>
        <s v="【CDX706H】【偶现】【爱奇艺】爱奇艺USB视频加载失败"/>
        <s v="【CDX706H】【必现】【语音】无法语音唤醒福特调节“通话音量、媒体音量、语音音量”"/>
        <s v="【CDX706H】【必现】【地图】百度地图发现周边界面，4S店显示的是林肯的图标"/>
        <s v="【CDX706H】【必现】【百度地图】百度地图填写车牌界面，无法点击“X”按钮关闭"/>
        <s v="【CDX706H】【必现】【最近应用】最近应用界面，图库、随心听头像显示安卓图标"/>
        <s v="【CDX706H】【必发】【地图】地图界面，点击搜索按钮后，地图自动放大"/>
        <s v="【CDX706H】【必发】【地图】地图界面，点击进入收藏夹后，“没有更多数据”底部显示不全"/>
        <s v="【CDX706H】【必现】【地图】主屏首页进地图，打开更多，点击“组队出行”出现一个快速弹窗，且无任何响应"/>
        <s v="【CDX706H】【必现】【语音】主驾在免唤醒状态下，进入随心听-蓝牙音乐/收音机，不唤醒语音，语音输入“恢复播放”，蓝牙音乐/收音机播放暂停"/>
        <s v="【CDX706H】【必现】【语音】主驾语音输入“打开副驾屏保”时，页面显示主屏为精简屏幕"/>
        <s v="【CDX706H】【必现】【设置】主屏进入语音设置，点击“编辑自定义唤醒词”按钮，输入框内输入超过9个字后自动换行"/>
        <s v="【CDX706H】【必现】【语音】主驾唤醒语音，语音输入“双色球的开奖号码、查询大乐透的获奖号码、搜索七乐彩的开奖日期、福彩25选5的开奖号码”时，页面无显示查询结果，TTS播报：你想拨打电话吗"/>
        <s v="Phase 4：【偶现】中央大屏，导航播报与VC你好福特，重叠一起"/>
        <s v="Phase 4：【必现】中央大屏，车辆信息，输入车牌时，输入框上面未对齐"/>
        <s v="Phase 4：【必现】中央大屏，酒店预订，酒店/位置/品牌，下面闪现下划线"/>
        <s v="Phase 4：【必现】中央大屏，智慧停车场，更多用省略号代替？？？"/>
        <s v="Phase 4：【偶现】中央大屏，电影票，先闪现未找到电影，再正常显示"/>
        <s v="Phase 4：【偶现】中央大屏，主副屏，同时显示音乐界面"/>
        <s v="[Phase4][CDX706L][VPA][必现]查看图片 点击大图 VPA全屏界面有闪烁现象"/>
        <s v="Phase 4：【必现】中央大屏，播放蓝牙音乐，个人时光，进入和退出，音乐会短暂的暂停"/>
        <s v="Phase 4：【偶现】中央大屏，收音机切换到QQ音乐，先显示未在播放再显示播放内容"/>
        <s v="Phase 4：【偶现】中央大屏，收音机，设置，点击，页面闪烁了下"/>
        <s v="Phase 4：【偶现】主驾侧，VC温度跳到最低，副驾侧温度调到了最低"/>
        <s v="Phase 4：【必现】中央大屏，播放蓝牙音乐，VC播放QQ音乐，QQ音乐不再继续播放前面播放的音乐，随机播放新歌曲，若手动切换，会继续播放前面播放的音乐"/>
        <s v="Phase 4：【一次】VC今天垫江天气怎么样，播报PM2.5为PM25"/>
        <s v="Phase 4：【偶发】关闭音频，再点击爱车探索，此时不会打开相应页面，而是恢复了音频播放"/>
        <s v="Phase 4：【1次】中央大屏，导航，大屏闪现了导航引导图标"/>
        <s v="Phase 4：【1次】车辆从高速到匝道，识别到限速40后，短暂显示后，又重新显示120，车辆还在匝道"/>
        <s v="Phase 4：【偶现】中央大屏，音乐按键，显示设置界面内容"/>
        <s v="Phase 4：【1次】中央大屏，分屏，副屏，自由秘境，触摸后，唤醒了车机"/>
        <s v="Phase 4：【1次】中央大屏，导航界面，VC关闭加热，识别成关闭汇家乐，直接关闭导航"/>
        <s v="Phase 4：【3次】中央大屏，分屏，副屏幕播放QQ音乐歌曲花开忘忧，仪表显示歌曲名为爱上你"/>
        <s v="Phase 4：【1次】中央大屏，导航中，提示搜索停车场，未正常弹出停车场选项，闪现后消失"/>
        <s v="Phase4：[必现][CDX706H][CEN]The last mile, Baidu map page prompt button exception"/>
        <s v="Phase-4:【偶发】按泊车快捷硬按键，点击大屏导航至停车场失效"/>
        <s v="【CDX706H】【必现】【蓝牙耳机】主屏处于蓝牙通话页面，副屏使用蓝牙耳机播放usb音乐，连续两次交换屏幕，usb音乐切换至副屏时，未自动恢复蓝牙耳机播放"/>
        <s v="【CDX706H】【必发】【语音】地图免唤醒指令反馈和执行异常"/>
        <s v="Phase 4：【2次】中央大屏，蓝牙音乐，语音播报导航后，在未开始下一个导航语音播报前，声音自动保持很低"/>
        <s v="【CDX706H】【必现】【电话】主驾唤醒语音，语音输入”拨打电话给联系人（英文）“，TTS提示：没有找到相关联系人"/>
        <s v="【CDX706H】【偶现】【语音设置】主驾进入系统设置-语音设置，开启“唤醒词+命令”功能，语音输入“你好福特，导航回家”，唤醒词+命令功能自动关闭"/>
        <s v="【CDX706H】【必现】【地图】主驾进入地图页面，将比例尺调至10公里，重启车机后再次进入地图，比例尺默认恢复至50米"/>
        <s v="【CDX706H】【必现】【地图】主驾进入地图，未设置家庭/公司地址时，点击回家/公司按钮，页面跳转至搜索框"/>
        <s v="【CDX706H】【偶现】【地图】主驾进入地图页面，随机选择一个地址点击收藏，页面提示收藏成功，进入更多-收藏夹，页面无显示收藏的地址"/>
        <s v="【CDX706H】【必现】【地图】主驾进入地图页面，点击更多-发现周边，选择停车场，搜索出来的内容与点击搜索框-停车场的内容不一致"/>
        <s v="【CDX706H】【必现】【地图】主驾进入地图页面，点击更多-导航设置，将导航音量调至静音状态，系统设置-音量设置不会同步变化"/>
        <s v="【CDX706H】【必现】【百度地图】主驾进入地图页面，在搜索框内输入距离较远的地址，例如：乌鲁木齐、布达拉宫，搜索框内显示距离与详情页面显示不一致"/>
        <s v="【CDX706H】【必现】【百度地图】离线模式下，主驾进入地图页面，随机选择一个地址点击熟路模式，熟路模式可以开启，地图页面比例尺自动放大至2000公里"/>
        <s v="【CDX706H】【偶现】【语音】主屏唤醒语音，语音输入“打电话给10086”，TTS播报：你还没有登录，请登录后再试"/>
        <s v="【CDX706H】【偶现】【语音】主屏处于账号登录页面，唤醒语音，语音输入“播放USB音乐”，系统自动播放FM"/>
        <s v="【CDX706H】【必现】【语音】主屏进入语音设置，点击“编辑自定义唤醒词”按钮，输入“丰富xxx”，唤醒语音时，可通过“丰富”来唤醒"/>
        <s v="【CDX706H】【偶现】【语音】主屏下滑下拉框，调节媒体音量时，副屏自动弹出TTS对话框"/>
        <s v="【CDX706H】【必现】【爱奇艺】副屏播放爱奇艺usb视频，主屏拨打蓝牙电话，通话中，副屏”播放“按钮可点击"/>
        <s v="Phase 4：【偶发】CDX706 导航到北京，导航加载一直不能完成,再点击开始导航显示算路失败"/>
        <s v="【CDX706H】【偶现】【地图】地图导航界面，点击更多按钮更改偏好设置后，TTS播报“下次你可以说小度小度，更改路线偏好&quot;"/>
        <s v="【CDX706H】【必发】【随心听】随心听播放USB音乐中，点击播放时空秘信，关闭时空秘信后USB音乐不会自动恢复播放"/>
        <s v="Phase 4：【偶现】 导航中，走错路口，导航直接切换成高速线路，且导航计算路程较远"/>
        <s v="Phase 4：【必现】在未超速情况下，导航地图上车速红色显示（超速警告）"/>
        <s v="Phase 4：【必现】地图上不同路线没有相应的时间、路程增减等显示"/>
        <s v="Phase-4:【偶发】H673187 1724 导航设置，隐私模式开关异常，显示不全"/>
        <s v="Phase 4：【必现】 导航路线刷新时，地图界面亮度被压得很低"/>
        <s v="【CDX706H】【必现】【最近应用】最近应用界面，百度地图应用背景有多出来的一块灰色显示"/>
        <s v="【CDX706H】【必发】【百度地图】百度地图界面，进行筛选1000米范围内的游乐场，地图上有匹配结果的情况下，界面显示“此区域内无搜索结果”"/>
        <s v="【CDX706H】【必现】【地图】全屏模式下进入地图，副驾在地图右侧输入文字搜索地址，搜索出的第一个地址呈置灰显示"/>
        <s v="【CDX706H】【必发】【个人时光】个人时光界面点击爱奇艺和本地视频都进入的是USB视频界面，无区别"/>
        <s v="【CDX706H】【偶现】【地图】副驾搜索外省地址，点击“到这去”按钮，页面一直显示：路径规划中，且页面提示：网络异常，请检查网络设置"/>
        <s v="【CDX706H】【必现】【地图】进入百度地图界面，地图左侧留有较大空隙且状态栏时间显示在空隙与地图之间"/>
        <s v="【CDX706H】【必现】【百度地图】进入百度地图，跳出“免责声明”弹框，页面底部文字显示不完整"/>
        <s v="【CDX706H】【必现】【地图】百度地图界面，进行自定义车标的修改，可以选择林肯车标"/>
        <s v="【CDX706H】【必现】【地图】主驾进入地图页面，点击更多-离线地图，在搜索框内输入城市首字母，无法关联至该城市，页面显示：没有找到相关城市"/>
        <s v="【CDX706H】【必现】【地图】百度地图界面，进行车牌号的更改后，保存弹窗周围有白边显示"/>
        <s v="【CDX706H】【必现】【语音】副驾语音收藏地址时，TTS播报地址与地图详情地址不符"/>
        <s v="【CDX706H】【必现】【地图】地图导航中，语音提示“违章拍照”发音不标准"/>
        <s v="【CDX706H】【必现】【地图】离线地图界面，选择地址进行导航后，离线提示框消失后字体仍然显示"/>
        <s v="【CDX706H】【偶现】【语音】副驾在导航页面，唤醒语音，TTS未及时应答"/>
        <s v="Phase 4：【3次】中央大屏，地图，巡航模式，显示定位不断跳变"/>
        <s v="Phase 4：【10次】中央大屏，地图，无法实时导航"/>
        <s v="Phase-4:【偶发】 多次点击个性化档案无反应"/>
        <s v="Phase-4:【必发】H673133 0904 打开百度地图，在搜索框输入文字，在编写过程中如输错时，点击右下角的删除键是直接删除已输入好的文字的，而正在编写的文字是无法删除"/>
        <s v="Phase-4:【必发】H673187 1435 语音输入开启进入我想要查询剩余流量都无法打开流量查询， 语音输入关闭退出流量查询，反馈暂不支持该指令"/>
        <s v="Phase-4:【必发】H673191 1034 插入USB ，语音指令播放USB音乐，语音反馈当前未连接USB"/>
        <s v="Phase-4:【偶发】H673191 1426 大屏主页随心听小卡片插图与大屏状态栏媒体播放插图显示不一致"/>
        <s v="Phase 4：【必现】CDX706 百度地图，更换导航播报语音时，点击不同的播报员都没有对应的试听声音"/>
        <s v="Phase4：【偶发】使用语音指令“你好福特，导航去机场” 后，系统开始语音回复，询问挑选第几个时，在弹出选项框后就立即退出了，同时弹出QQ音乐播放"/>
        <s v="Phase-4:【必发】H673187 1701 分屏模式下，唤醒副屏语音，语音输入“打开设置、设置打开、进入设置页面、打开设置页面” 语音反应当前模式不支持该指令"/>
        <s v="Phase-4:【必发】H673187 1523 进入地图调整比例“小于大于”1公里，退出地图后在进入地图。地图比例尺不是退出前设置的值"/>
        <s v="Phase-4:【偶发】H673191 1542 智能新风系统页面，站点检测，刷新图标卡顿"/>
        <s v="Phase-4:【偶发】H673187 1643 主屏语音增大音量在分屏模式下语音输入“大声点”，主屏反馈的是歌曲，不是音量"/>
        <s v="Phase4:[CDX706H][VPA]语音输入“查询猫的图片”，再次“下一组”，无反应"/>
        <s v="Phase-4:【偶发】H673187 0839 车辆导航中，进入导航更多设置页面，点击打开限行路线规避开关，弹出号码输入框，输入过程中输入框会消失"/>
        <s v="Phase-4:【偶发】H673187 1841 进入离线地图页面，无法通过首字母搜索城市"/>
        <s v="Phase4:【必现】[706H]The first option for incident reporting is shown as default"/>
        <s v="Phase-4:【偶发】H673187 1735 大屏导航音量调节异常"/>
        <s v="【CDX706L】【语音】【偶现】导航去惠州市poi出现null字眼"/>
        <s v="Phase4:[CDX706H][VPA]语音输入“我要查询猫的图片”，无反应"/>
        <s v="Phase4:[CDX706L]The color of finished button is wrong after edit ssid or password"/>
        <s v="【CDX706H】【必现】【地图】输入爱车名称至上限，输入光标跳至最前方"/>
        <s v="【CDX706H 】【地图】【必现】进入地图界面， 点击搜索图标， 未调出输入法"/>
        <s v="【CDX706】【语音】【必现】地图导航界面， 语音指令: 车头朝下，地图界面出现语音搜索权限提示界面"/>
        <s v="【CDX706H】【蓝牙音乐】【必现】语音“打开蓝牙音乐”，TTS没有反馈“好的”"/>
        <s v="Phase 4：【必现】中央大屏，智慧停车场，信息确认提醒，红色文字描述你的爱车信息手机号是否正确描述缺少顿号"/>
        <s v="Phase-4:【必发】H673187 1634 关闭设置里的导航比例尺缩放，在导航中还是能比例尺缩放"/>
        <s v="Phase-4:【必发】H673187 0829 爱奇艺视频清晰度设置里面不是“标清和超清”，里面是“流畅度和超高清”"/>
        <s v="Phase-4:【偶发】H673162 1325 点击天气小卡片，语音提示框卡顿一会后，才开始播报"/>
        <s v="Phase-4:【偶发】H673187 1249 进入地图，输入乌鲁木齐开始导航，长时间显示路径规划中"/>
        <s v="Phase4:[CDX706H][必现]地图设置，“同步手机端搜索记录”缺少一个“端”字"/>
        <s v="Phase4:[CDX706H][必现]儿童座椅异常状态提醒与UI不一致"/>
        <s v="【CDX706H】【智能馨风】【必现】 时间格式设为12小时制， 智能馨风界面时间仍然时24小时制"/>
        <s v="【CDX706H】【导航】【必现】导航倒计时界面，下拉状态栏打开或关闭分屏， 导航未发起"/>
        <m/>
      </sharedItems>
    </cacheField>
    <cacheField name="问题类型" numFmtId="0">
      <sharedItems containsBlank="1" count="2">
        <s v="故障"/>
        <m/>
      </sharedItems>
    </cacheField>
    <cacheField name="标签" numFmtId="0">
      <sharedItems containsBlank="1" count="128">
        <s v="APIMCIS_WAVE2, Baidu, CDX706H, Phase4_IVITst"/>
        <s v="Baidu, CAF, CDX706H, Phase4_LaunchTst, VOCF, bd-prcs, phase4, 百度-随心听"/>
        <s v="APIM-CIS, CDX706H, ICV, Phase4_IVITst, Phase4_LaunchTst, baidu, bd-prcs"/>
        <s v="CDX706H, DAT2.0, iACC"/>
        <s v="ADAS, Baidu, CDX706H, EH, bd-prcs, iACC"/>
        <s v="Baidu, CDX706H, DAT2.0, bd-prcs, iACC"/>
        <s v="Baidu, CDX706H, DAT2.0, bd-prcs, iACC, map"/>
        <s v="APIM_CIS, Baidu, CDX706, Phase4_IVITst, bd-prcs"/>
        <s v="Baidu, CDX706H, IVI, IVI_Phase4, Phase4_LaunchTst, VOCF"/>
        <s v="APIMCIS_WAVE2, CDX706H, Phase4_CVPPTst, V2I"/>
        <s v="APIMCIS_WAVE2, CDX706H, Ford, Notbug, Phase4_IVITst, bd-prcs"/>
        <s v="CAF, CDX706H, Phase4_IVITest, Phase4_LaunchTst, VOCF"/>
        <s v="APIMCIS_WAVE2, Baidu, CDX706H, Desay, Phase4_IVITst, bd-prcs"/>
        <s v="APIMCIS_WAVE2, CDX706H, DuerOS-VEVTST, baidu, 百度-语音PM"/>
        <s v="APIMCIS_WAVE2, Baidu, CDX706H, DuerOS-VEVTST, 百度-语音PM"/>
        <s v="APIM-CIS, CDX706H, Deasy, ICV, Phase4_IVITest, Phase4_LaunchTst, bd-prcs"/>
        <s v="AAR, APIMCIS_WAVE2, CDX706H, Ford, Phase4_CVPPTst, SMART_BENCH"/>
        <s v="CDX706H, CVPP, IVI, IVI_Phase4, Phase4_CVPPTst, Phase4_LaunchTst, SW_FLEET"/>
        <s v="APIMCIS_WAVE2, CDX706H, Phase4_CVPPTst, SystemPerformance"/>
        <s v="AAR, APIMCIS_WAVE2, CDX706H, Phase4_CVPPTst, SMART_BENCH"/>
        <s v="APIMCIS_WAVE2, Baidu, CDX706H, Phase4_IVITst, bd-prcs"/>
        <s v="APIMCIS_WAVE2,, Baidu, CD706H, Phase4_IVITst"/>
        <s v="APIMCIS_WAVE2, CDX706H, DuerOS-VEVTST, baidu"/>
        <s v="CAF, CDX706H, CVPP, IVI, IVI_Phase4, Phase4_CVPPTst, Phase4_LaunchTst, SW_FLEET"/>
        <s v="CDX706H, HMI, IVI, IVI_Phase4, NTT, Phase4_LaunchTst"/>
        <s v="APIMCIS_WAVE2, CDX706H, Desay, Phase4_IVITst, bd-prcs"/>
        <s v="APIMCIS_WAVE2, Baidu, CDX706H, Phase4_IVITst, bd-lkg"/>
        <s v="APIM-CIS, Baidu, CDX706H, ICV, Phase4_IVITest, Phase4_LaunchTst, bd-prcs"/>
        <s v="APIMCIS_WAVE2, Baidu, CDX706H, DuerOS-VEVTST"/>
        <s v="APIMCIS_WAVE2, CDX706H, Phase4_CVPPTst, SystemPerformance, desay"/>
        <s v="CDX706, CX706-TT, Phase4_CVPPTst, Phase4_LaunchTst"/>
        <s v="APIM-CIS, CDX706H, ICV, Phase4_IVITst, Phase4_LaunchTst, baidu, 百度-语义, 百度-语音PM"/>
        <s v="APIMCIS_WAVE2, Baidutest, CDX706H, Desay, Phase4_IVITst, ford, 语音指令"/>
        <s v="APIMCIS_WAVE2, Baidu, CDX706H, DCV, LL, bd-prcs"/>
        <s v="APIM-CIS, Baidu, CDX706H, ICV, Phase4_CVPPTst, Phase4_IVITest, Phase4_LaunchTst, bd-lkg"/>
        <s v="APIMCIS_WAVE2, Baidu, CDX706H, Phase4_CVPPTst, V2I"/>
        <s v="CDX706H, Desay, IVI, IVI_Phase4, Phase4_LaunchTst, VOCF"/>
        <s v="APIM-CIS, CDX706H, ICV, Phase4_IVITst, Phase4_LaunchTst, baidu, bd-prcs, 申请monitor"/>
        <s v="CAF, CDX706H, PHASE4, Phase4_IVITst, Phase4_LaunchTst, R202"/>
        <s v="Baidu, CAF, CDX706H, PHASE4, Phase4_LaunchTst, SW_FLEET, bd-prcs"/>
        <s v="CAF, CDX706H, NTT, PHASE4, Phase4_IVITst, Phase4_LaunchTst, 百度-随心听"/>
        <s v="APIMCIS_WAVE2, CDX706H, Desay, Phase4_IVITst"/>
        <s v="APIMCIS_WAVE2, CDC_Inhouse, CDC_Phase5, CDX706H, CDX706L, CDX707, Inhouse_App, Phase4_CVPPTst, VPA, VPA2.0, 百度-语义"/>
        <s v="APIMCIS_WAVE2, CDX706H, CX483MCA, VPA"/>
        <s v="CDX706H, CVPP, FordPAss, IVI_Phase4, NTT, Phase4_LaunchTst"/>
        <s v="APIMCIS_WAVE2, CDX706H, Phase4_CVPPTst, bd-prcs"/>
        <s v="Baidu, CDX706H, IVI, IVI_Phase4, Phase4_LaunchTst, SW_FLEET"/>
        <s v="APIMCIS_WAVE2, CDX706H, Desay, Phase4_IVITst, inhouse"/>
        <s v="APIMCIS_WAVE2, CDX706H, Phase4_CVPPTst, VPA, ford_inhouse"/>
        <s v="APIM-CIS, CDX706H, ICV, Phase4_IVITst, Phase4_LaunchTst, baidu, bd-prcs, 缺少有效log"/>
        <s v="APIM-CIS, Baidu, CDX706H, ICV, Phase4_IVITest, Phase4_LaunchTst, bd-prcs, 缺少有效log"/>
        <s v="CAF, CDX706H, CVPP, NTT, PHASE4, Phase4_LaunchTst"/>
        <s v="APIM-CIS, CDX706H, ICV, Phase4_IVITest, Phase4_LaunchTst, inhouse"/>
        <s v="APIM-CIS, CDX706H, ICV, Phase4_IVITst, Phase4_LaunchTst, baidu"/>
        <s v="CAF, CDX706, CVPP, IVI_Phase4, NTT, Phase4_LaunchTst"/>
        <s v="Baidu, CDX706H, IVI, IVI_Phase4, NTT, Phase4_LaunchTst"/>
        <s v="ALB, ALC, APIM, Baidu, Baidu_Map_5.0, CDX706H, CDX706L, EH, EHR, Ford, IVI, bd-prcs"/>
        <s v="APIMCIS_WAVE2, CDX706H, FHEV"/>
        <s v="AAR, APIMCIS_WAVE2, CDX706H, Phase4_CVPPTst"/>
        <s v="APIMCIS_WAVE2, CDX706H, CEN, Phase4_CVPPTst"/>
        <s v="APIMCIS_WAVE2, CDX706H, Phase4_CVPPTst, baidu, bd-prcs, payment"/>
        <s v="CAF, CDX706H, Desay, IVI, IVI_Phase4, Phase4_LaunchTst, SW_FLEET"/>
        <s v="APIM-CIS, Baidu, CDX706H, ICV, Phase4_IVITest, Phase4_LaunchTst"/>
        <s v="Baidu, CAF, CDX706H, IVI, IVI_Phase4, Phase4_LaunchTst, SW_FLEET"/>
        <s v="APIMCIS_WAVE2, Baidu, CD542ICA_H_HMI, CDX706H_HMI, USB音乐"/>
        <s v="APIMCIS_WAVE2, CDX706H_HMI, baidu, 地图"/>
        <s v="APIMCIS_WAVE2, CAF, CDX706H, Desay, ICV, Phase4_IVITst, Phase4_LaunchTst"/>
        <s v="APIM-CIS, Baidu, CDX706H, CVPP, ICV, Phase4_IVITest, Phase4_LaunchTst"/>
        <s v="APIMCIS_WAVE2, CDX706H, CDX706L, Phase4_CVPPTst"/>
        <s v="APIMCIS_WAVE2, Baidu, CAF, CDX706H, ICV, Phase4_IVITst, Phase4_LaunchTst, bd-prcs, 百度-随心听"/>
        <s v="APIMCIS_WAVE2, CDX706H, Desay, DuerOS-VEVTST"/>
        <s v="APIMCIS_WAVE2, Baidu_Map, CDX706H, DuerOS-VEVTST"/>
        <s v="CAF, CDX706, PHASE4, Phase4_LaunchTst, VOCF, 百度, 非Bug"/>
        <s v="APIMCIS_WAVE2, Baidu, CDX706H, MESA, Phase4_IVITst, bd-prcs"/>
        <s v="APIMCIS_WAVE2, CDX706H, MESA, Phase4_IVITst, baidu, bd-prcs"/>
        <s v="APIMCIS_WAVE2, CAF, CDX706H, ICV, Phase4_IVITst, Phase4_LaunchTst, bd-lkg, 申请-monitor"/>
        <s v="APIMCIS_WAVE2, Baidu, CAF, CDX706H, Deasy, ICV, Phase4_IVITst, Phase4_LaunchTst, bd-prcs"/>
        <s v="APIMCIS_WAVE2, Baidu, CAF, CDX706H, ICV, Phase4_IVITst, Phase4_LaunchTst, bd-prcs, 百度-地图"/>
        <s v="APIMCIS_WAVE2, Baidu, CAF, CDX706H, ICV, Phase4_IVITst, Phase4_LaunchTst, 百度-语音"/>
        <s v="APIMCIS_WAVE2, Baidu, CDX706H, Desay, Phase4_IVITst"/>
        <s v="APIMCIS_WAVE2, Baidu, CAF, CDX706H, ICV, Phase4_IVITst, Phase4_LaunchTst, 百度-智能馨风, 百度-语音"/>
        <s v="APIMCIS_WAVE2, CDX706H, Desay, Phase4_IVITst, Radio"/>
        <s v="APIMCIS_WAVE2, CDX706H, Desay, Desaytest, Phase4_IVITst"/>
        <s v="APIM-CIS, Baidu, CDX706H, Phase4_CVPPTst, 待验证"/>
        <s v="APIMCIS_WAVE2, APIM_CIM, CDC_ECDXTSt, CDX706H, CDX706L, Phase4_CVPPTst"/>
        <s v="APIMCIS_WAVE2, CAF, CDX706H, ICV, Phase4_IVITst, Phase4_LaunchTst, baidu, bd-prcs"/>
        <s v="APIMCIS_WAVE2, Baidu, CAF, CDX706H, ICV, Phase4_IVITst, Phase4_LaunchTst, 百度-爱奇艺"/>
        <s v="APIMCIS_WAVE2, Baidu, CAF, CDX706H, ICV, Phase4_IVITst, Phase4_LaunchTst, bd-prcs"/>
        <s v="APIMCIS_WAVE2, Baidu, CAF, CDX706H, ICV, Phase4_IVITst, Phase4_LaunchTst, bd-lkg, 百度-语音"/>
        <s v="APIMCIS_WAVE2, Baidu, CAF, CDX706H, ICV, Phase4_IVITst, Phase4_LaunchTst, bd-prcs, 百度-语音, 非Bug"/>
        <s v="APIM-CIS, Baidu, CDX706H, ICV, Phase4_IVITst, Phase4_LaunchTst"/>
        <s v="APIMCIS_WAVE2, Baidu, CAF, CDX706H, ICV, Phase4_IVITst, Phase4_LaunchTst, bd-lkg, 百度-语义"/>
        <s v="CAF, CDX706H, IVI, IVI_Phase4, Phase4_LaunchTst, SW_FLEET, baidu"/>
        <s v="APIMCIS_WAVE2, CDC_Inhouse, CDC_Phase5, CDX706H, CDX706L, CDX707, Inhouse_App, Phase4_CVPPTst, VPA, VPA2.0"/>
        <s v="CDX706H, Desay, IVI, IVI_Phase4, Phase4_LaunchTst, SW_FLEET"/>
        <s v="CDX706H, IVI_Phase4, Phase4_LaunchTst, VOCF, inhouse, notbug"/>
        <s v="AIMS_CIS, Baidu, CDC_ECDXTst, CDX706H, Ford, Phase4_CVPP_Tst"/>
        <s v="Baidu, CAF, CDX706H, IVI_Phase4, NTT, PHASE4, Phase4_LaunchTst"/>
        <s v="APIM-CIS, CDX706H, ICV, Phase4_IVITst, Phase4_LaunchTst, desay, 申请NotFix"/>
        <s v="APIMCIS_WAVE2, Baidu, CAF, CDX706H, ICV, Phase4_IVITst, Phase4_LaunchTst, bd-prcs, 百度"/>
        <s v="CAF, CDX706H, PHASE4, Phase4_LaunchTst, SW_FLEET"/>
        <s v="APIMCIS_WAVE2, CAF, CDX706H, Ford, ICV, NotFix, Phase4_IVITst, Phase4_LaunchTst, bd-prcs"/>
        <s v="APIMCIS_WAVE2, Baidu, CAF, CDX706H, ICV, Phase4_IVITst, Phase4_LaunchTst"/>
        <s v="APIMCIS_WAVE2, Baidu, CAF, CDX706H, ICV, Phase4_IVITst, Phase4_LaunchTst, 百度-地图"/>
        <s v="APIMCIS_WAVE2, Baidu, CAF, CDX706H, ICV, Phase4_IVITst, Phase4_LaunchTst, 非Bug"/>
        <s v="APIMCIS_WAVE2, CDX706H, ICV, Phase4_IVITst, Phase4_LaunchTst, baidu"/>
        <s v="CAF, CDX706, PHASE4, Phase4_LaunchTst, VOCF"/>
        <s v="APIMCIS_WAVE2, Baidu, CAF, CDX706H, ICV, Phase4_IVITst, Phase4_LaunchTst, bd-prcs, inhouse"/>
        <s v="Baidu, CDX706H, IVI, IVI_Phase4, Phase4_IVITst, Phase4_LaunchTst, VOCF"/>
        <s v="APIMCIS_WAVE2, CAF, CDX706H, Desay, ICV, Phase4_IVITst, Phase4_LaunchTst, bd-lkg"/>
        <s v="APIM-CIS, CDX706H, ICV, Inhouse, Phase4_IVITest, Phase4_LaunchTst"/>
        <s v="APIMCIS_WAVE2, Baidu, CAF, CDX706H, HMI, ICV, Phase4_IVITst, Phase4_LaunchTst, bd-prcs, 百度-地图"/>
        <s v="APIMCIS_WAVE2, CDX706H, HMI, ICV, Phase4_IVITst, Phase4_LaunchTst, baidu"/>
        <s v="CAF, CDX706H, ICV, Phase4_IVITst, Phase4_LaunchTst, baidu"/>
        <s v="Baidu, CDX706H, IVI_Phase4, NTT, Phase4_IVITst, Phase4_LaunchTst"/>
        <s v="Baidu, CDX706H, IVI, IVI_Phase4, NTT, Phase4_IVITst, Phase4_LaunchTst"/>
        <s v="Baidu, CDX706H, IVI_Phase4, Phase4_IVITst, Phase4_LaunchTst, VOCF"/>
        <s v="CDX706H, IVI_Phase4, NTT, Phase4_IVITst, Phase4_LaunchTst, inhouse"/>
        <s v="APIMCIS_WAVE2, APIM_CIS, Baidu, CDC_ECDXTSt, CDX706H, Phase4_CVPPTst"/>
        <s v="APIM_CIS, CDX706H, FORD-brand, Phase4_CVPPTst"/>
        <s v="APIMCIS_WAVE2, Baidutest, CDX706H, Ford"/>
        <s v="APIM_CIS, Baidu, CDX706H, Phase4_CVPPTst"/>
        <s v="APIMCIS_WAVE2, APIM_CIS, Baidu, CDX706H, Phase4_CVPPTst"/>
        <s v="APIM_CIS, Baidu, CDX706H, Phase4_IVITst"/>
        <s v="APIMCIS_WAVE2, CDX706H, Phase4_IVITst, 百度-语音"/>
        <s v="APIM_CIS, Baidu, CDX706H_HMI, Desay, 儿童安全座椅"/>
        <s v="APIMCIS_WAVE2, CDX706H, CVPP, DuerOS-VEVTST"/>
        <m/>
      </sharedItems>
    </cacheField>
    <cacheField name="模块" numFmtId="0">
      <sharedItems containsBlank="1" count="67">
        <s v="百度-图像-FaceID"/>
        <s v="System Performance"/>
        <s v="百度-随心听"/>
        <s v="EH, Electronic Horizon"/>
        <s v="EH, Electronic Horizon, 百度-地图"/>
        <s v="Electronic Horizon, 百度-地图"/>
        <s v="百度-地图"/>
        <s v="V2I"/>
        <s v="Media"/>
        <s v="百度-百度输入法"/>
        <s v="百度-地图, 百度-语音"/>
        <s v="USB"/>
        <s v="百度-语音"/>
        <s v="HMI, 百度-地图"/>
        <s v="Auto Air Refresh"/>
        <s v="Account, HMI, 百度-帐号"/>
        <s v="百度-AAR(空气净化)"/>
        <s v="System Stability"/>
        <s v="Media, 百度-随心听"/>
        <s v="Bluetooth, 百度-随心看"/>
        <s v="百度-随心看"/>
        <s v="Launcher- HMI"/>
        <s v="ACC/IACC, Electronic Horizon, 百度-地图"/>
        <s v="Payment, 百度-外卖"/>
        <s v="百度-预约保养"/>
        <s v="USB, 百度-随心听"/>
        <s v="Audio Management"/>
        <s v="Map - Navigation, 百度-地图"/>
        <s v="Virtual Personal Assistant"/>
        <s v="Account, FordPass"/>
        <s v="Auto Air Refresh, 百度-消息中心"/>
        <s v="System Setting - Others"/>
        <s v="百度-个人中心"/>
        <s v="Personalization"/>
        <s v="EH, 百度-地图"/>
        <s v="Smart Scene, Vehicle Setting on IVI - Others"/>
        <s v="System Performance, 百度-地图"/>
        <s v="Connected Embedded Navigation"/>
        <s v="HMI, 随心听"/>
        <s v="Connected Embedded Navigation, 百度-地图"/>
        <s v="百度-项目"/>
        <s v="随心听"/>
        <s v="百度-语音, 百度-道路救援"/>
        <s v="Himalaya"/>
        <s v="Bluetooth"/>
        <s v="Map - Navigation"/>
        <s v="百度-Launcher"/>
        <s v="System Setting - BT"/>
        <s v="System Performance, 百度-帐号"/>
        <s v="Launcher - Weather forecast"/>
        <s v="Bluetooth, 随心听"/>
        <s v="Bluetooth, 百度-Launcher"/>
        <s v="百度-Launcher, 百度-语音"/>
        <s v="Radio"/>
        <s v="System Setting - Wifi, 百度-Launcher"/>
        <s v="百度-酒店"/>
        <s v="百度-智慧停车场"/>
        <s v="百度-电影票"/>
        <s v="Audio Management, Demo Mode"/>
        <s v="Parking Aid, 百度-地图"/>
        <s v="Bluetooth, 百度-地图"/>
        <s v="System Setting - Sound"/>
        <s v="LHI, 百度-地图"/>
        <s v="Wi-Fi Hotspot"/>
        <m/>
        <s v="百度-消息中心"/>
        <s v="HMI"/>
      </sharedItems>
    </cacheField>
    <cacheField name="报告人" numFmtId="0">
      <sharedItems containsBlank="1" count="39">
        <s v="Han, Luyao (L.)"/>
        <s v="Li, Yongsheng (Y.)"/>
        <s v="Xia, Li (L.)"/>
        <s v="Liu, Rony (R.)"/>
        <s v="Wang, Jiming (J.)"/>
        <s v="zhu, ying (y.)"/>
        <s v="Yu, Qing (Q.)"/>
        <s v="Zhang, Wenzhe (W.)"/>
        <s v="zhong, jiawei (j.)"/>
        <s v="Shan, Rongming (R.)"/>
        <s v="jia, lijuan (l.)"/>
        <s v="Shi, Zijia (Z.)"/>
        <s v="Yun, Tang (T.)"/>
        <s v="Mo, Hao (H.)"/>
        <s v="Yang, Fan (F.)"/>
        <s v="Qiu, Yueyang (Y.)"/>
        <s v="Zhou, Shijie (S.)"/>
        <s v="Sun, Ying (Y.)"/>
        <s v="Zhang, Binbin (B.)"/>
        <s v="Cui, Victor (M.)"/>
        <s v="Song, Xianjie (X.)"/>
        <s v="Zhang, Beibei (B.)"/>
        <s v="chen, zijie (z.) [X]"/>
        <s v="Ren, Yuexiang (Y.)"/>
        <s v="Huang, Rong (r.)"/>
        <s v="Shi, Tristan (X.J)"/>
        <s v="Ma, Yuhong (Y.)"/>
        <s v="Ming, Liang (L.d.)"/>
        <s v="yi, jiang (j.)"/>
        <s v="Ma, tingting (t.)"/>
        <s v="Zhang, Liqian (L.)"/>
        <s v="Yanping, Fu (F.)"/>
        <s v="Zhu, Jingjing (J.)"/>
        <s v="Yang, chunbo (c.)"/>
        <s v="Guan, Kaige (K.)"/>
        <s v="liang, haoru (h.)"/>
        <s v="Wang, Chao (C.)"/>
        <s v="zhang, jian (j.)"/>
        <m/>
      </sharedItems>
    </cacheField>
    <cacheField name="修复的版本" numFmtId="0">
      <sharedItems containsBlank="1" count="16">
        <s v="FF27_R07.PRO.hotfix1"/>
        <s v="FF27_R07.ENG1"/>
        <s v="FF27_R06.PRO.hotfix3"/>
        <s v="FF27_R05.PRO"/>
        <s v="FF27_R06.ENG1"/>
        <m/>
        <s v="FF27_R07.ENG2"/>
        <s v="FF27_R07.1.PRO"/>
        <s v="FF27_R07.PRO"/>
        <s v="FF27_R06.1.PRO"/>
        <s v="KL27_R06.1.PRO"/>
        <s v="FF27_R06.1.ENG1"/>
        <s v="FF27_R06.PRO"/>
        <s v="F2F27_R05.PRO"/>
        <s v="FF27_R04.PRO"/>
        <s v="FF27_R05.ENG1"/>
      </sharedItems>
    </cacheField>
    <cacheField name="优先级" numFmtId="0">
      <sharedItems containsBlank="1" count="7">
        <s v="Immediate Gating"/>
        <s v="Gating"/>
        <s v="High"/>
        <s v="Medium"/>
        <s v="Low"/>
        <s v="Not Set"/>
        <m/>
      </sharedItems>
    </cacheField>
    <cacheField name="AIMS #" numFmtId="0">
      <sharedItems containsString="0" containsBlank="1" containsNonDate="0" count="1">
        <m/>
      </sharedItems>
    </cacheField>
    <cacheField name="状态" numFmtId="0">
      <sharedItems containsBlank="1" count="8">
        <s v="Verification"/>
        <s v="Ready"/>
        <s v="Analysis"/>
        <s v="New"/>
        <s v="Developing"/>
        <s v="DEFINED"/>
        <s v="Blocked"/>
        <m/>
      </sharedItems>
    </cacheField>
    <cacheField name="已更新" numFmtId="0">
      <sharedItems containsBlank="1" count="267">
        <s v="27/九月/22 2:42 下午"/>
        <s v="22/九月/22 10:46 上午"/>
        <s v="21/九月/22 6:07 下午"/>
        <s v="15/八月/22 9:35 下午"/>
        <s v="11/八月/22 10:51 上午"/>
        <s v="08/八月/22 3:59 下午"/>
        <s v="03/八月/22 10:13 上午"/>
        <s v="03/八月/22 10:12 上午"/>
        <s v="17/五月/22 2:45 下午"/>
        <s v="28/九月/22 2:01 下午"/>
        <s v="28/九月/22 1:25 下午"/>
        <s v="28/九月/22 1:11 下午"/>
        <s v="28/九月/22 1:00 下午"/>
        <s v="28/九月/22 12:41 下午"/>
        <s v="28/九月/22 11:54 上午"/>
        <s v="28/九月/22 10:41 上午"/>
        <s v="27/九月/22 8:44 下午"/>
        <s v="27/九月/22 8:40 下午"/>
        <s v="27/九月/22 8:30 下午"/>
        <s v="27/九月/22 8:04 下午"/>
        <s v="27/九月/22 6:05 下午"/>
        <s v="27/九月/22 5:44 下午"/>
        <s v="27/九月/22 4:44 下午"/>
        <s v="27/九月/22 3:28 下午"/>
        <s v="27/九月/22 3:23 下午"/>
        <s v="27/九月/22 2:52 下午"/>
        <s v="27/九月/22 2:31 下午"/>
        <s v="27/九月/22 2:09 下午"/>
        <s v="27/九月/22 1:15 下午"/>
        <s v="27/九月/22 12:31 下午"/>
        <s v="27/九月/22 11:13 上午"/>
        <s v="27/九月/22 11:11 上午"/>
        <s v="26/九月/22 7:08 下午"/>
        <s v="26/九月/22 5:53 下午"/>
        <s v="26/九月/22 5:00 下午"/>
        <s v="26/九月/22 4:55 下午"/>
        <s v="26/九月/22 2:46 下午"/>
        <s v="26/九月/22 2:28 下午"/>
        <s v="26/九月/22 2:21 下午"/>
        <s v="26/九月/22 9:26 上午"/>
        <s v="24/九月/22 10:17 上午"/>
        <s v="23/九月/22 11:13 上午"/>
        <s v="23/九月/22 10:46 上午"/>
        <s v="23/九月/22 10:39 上午"/>
        <s v="23/九月/22 10:38 上午"/>
        <s v="23/九月/22 10:37 上午"/>
        <s v="23/九月/22 10:10 上午"/>
        <s v="22/九月/22 4:58 下午"/>
        <s v="22/九月/22 2:52 下午"/>
        <s v="22/九月/22 12:41 下午"/>
        <s v="22/九月/22 12:31 下午"/>
        <s v="22/九月/22 11:33 上午"/>
        <s v="21/九月/22 6:04 下午"/>
        <s v="21/九月/22 4:00 下午"/>
        <s v="21/九月/22 3:15 下午"/>
        <s v="21/九月/22 3:05 下午"/>
        <s v="21/九月/22 2:07 下午"/>
        <s v="21/九月/22 11:43 上午"/>
        <s v="21/九月/22 11:35 上午"/>
        <s v="20/九月/22 5:50 下午"/>
        <s v="20/九月/22 5:49 下午"/>
        <s v="20/九月/22 5:48 下午"/>
        <s v="20/九月/22 5:28 下午"/>
        <s v="20/九月/22 3:31 下午"/>
        <s v="20/九月/22 2:17 下午"/>
        <s v="20/九月/22 1:39 下午"/>
        <s v="20/九月/22 1:30 下午"/>
        <s v="20/九月/22 11:01 上午"/>
        <s v="20/九月/22 10:55 上午"/>
        <s v="19/九月/22 7:11 下午"/>
        <s v="19/九月/22 7:10 下午"/>
        <s v="19/九月/22 5:42 下午"/>
        <s v="19/九月/22 3:42 下午"/>
        <s v="16/九月/22 6:14 下午"/>
        <s v="16/九月/22 5:58 下午"/>
        <s v="16/九月/22 3:42 下午"/>
        <s v="16/九月/22 12:55 下午"/>
        <s v="14/九月/22 3:10 下午"/>
        <s v="13/九月/22 5:59 下午"/>
        <s v="13/九月/22 4:15 下午"/>
        <s v="12/九月/22 10:53 下午"/>
        <s v="08/九月/22 7:25 下午"/>
        <s v="08/九月/22 11:59 上午"/>
        <s v="07/九月/22 3:20 下午"/>
        <s v="07/九月/22 2:48 下午"/>
        <s v="07/九月/22 2:47 下午"/>
        <s v="07/九月/22 2:46 下午"/>
        <s v="07/九月/22 2:39 下午"/>
        <s v="07/九月/22 2:36 下午"/>
        <s v="07/九月/22 10:25 上午"/>
        <s v="05/九月/22 3:04 下午"/>
        <s v="05/九月/22 1:32 下午"/>
        <s v="30/八月/22 5:36 下午"/>
        <s v="29/八月/22 10:49 上午"/>
        <s v="26/八月/22 4:12 下午"/>
        <s v="24/八月/22 6:34 下午"/>
        <s v="22/八月/22 2:49 下午"/>
        <s v="18/八月/22 4:51 下午"/>
        <s v="11/八月/22 6:31 下午"/>
        <s v="28/九月/22 1:42 下午"/>
        <s v="28/九月/22 1:38 下午"/>
        <s v="28/九月/22 10:12 上午"/>
        <s v="28/九月/22 9:27 上午"/>
        <s v="28/九月/22 9:20 上午"/>
        <s v="28/九月/22 9:12 上午"/>
        <s v="27/九月/22 9:30 下午"/>
        <s v="27/九月/22 8:34 下午"/>
        <s v="27/九月/22 5:17 下午"/>
        <s v="27/九月/22 5:07 下午"/>
        <s v="27/九月/22 4:56 下午"/>
        <s v="27/九月/22 4:41 下午"/>
        <s v="27/九月/22 4:18 下午"/>
        <s v="27/九月/22 4:03 下午"/>
        <s v="27/九月/22 3:55 下午"/>
        <s v="27/九月/22 2:14 下午"/>
        <s v="27/九月/22 1:46 下午"/>
        <s v="27/九月/22 10:03 上午"/>
        <s v="27/九月/22 9:58 上午"/>
        <s v="26/九月/22 7:34 下午"/>
        <s v="26/九月/22 6:09 下午"/>
        <s v="26/九月/22 5:37 下午"/>
        <s v="26/九月/22 4:56 下午"/>
        <s v="26/九月/22 3:25 下午"/>
        <s v="26/九月/22 2:14 下午"/>
        <s v="26/九月/22 11:01 上午"/>
        <s v="26/九月/22 10:53 上午"/>
        <s v="26/九月/22 10:45 上午"/>
        <s v="26/九月/22 10:33 上午"/>
        <s v="26/九月/22 10:25 上午"/>
        <s v="26/九月/22 10:18 上午"/>
        <s v="26/九月/22 10:11 上午"/>
        <s v="26/九月/22 9:58 上午"/>
        <s v="26/九月/22 9:50 上午"/>
        <s v="26/九月/22 9:40 上午"/>
        <s v="26/九月/22 9:30 上午"/>
        <s v="26/九月/22 9:21 上午"/>
        <s v="26/九月/22 9:13 上午"/>
        <s v="26/九月/22 9:03 上午"/>
        <s v="25/九月/22 1:30 下午"/>
        <s v="24/九月/22 11:24 上午"/>
        <s v="24/九月/22 10:56 上午"/>
        <s v="24/九月/22 10:53 上午"/>
        <s v="23/九月/22 4:39 下午"/>
        <s v="23/九月/22 4:21 下午"/>
        <s v="23/九月/22 4:18 下午"/>
        <s v="23/九月/22 4:14 下午"/>
        <s v="23/九月/22 3:04 下午"/>
        <s v="23/九月/22 2:38 下午"/>
        <s v="23/九月/22 2:29 下午"/>
        <s v="23/九月/22 2:23 下午"/>
        <s v="23/九月/22 2:20 下午"/>
        <s v="23/九月/22 2:05 下午"/>
        <s v="23/九月/22 1:28 下午"/>
        <s v="23/九月/22 1:16 下午"/>
        <s v="23/九月/22 11:02 上午"/>
        <s v="23/九月/22 10:54 上午"/>
        <s v="23/九月/22 10:41 上午"/>
        <s v="23/九月/22 10:28 上午"/>
        <s v="23/九月/22 10:18 上午"/>
        <s v="23/九月/22 9:52 上午"/>
        <s v="23/九月/22 9:30 上午"/>
        <s v="23/九月/22 9:17 上午"/>
        <s v="23/九月/22 9:14 上午"/>
        <s v="23/九月/22 9:08 上午"/>
        <s v="22/九月/22 10:06 下午"/>
        <s v="22/九月/22 5:03 下午"/>
        <s v="22/九月/22 5:02 下午"/>
        <s v="22/九月/22 4:45 下午"/>
        <s v="22/九月/22 4:34 下午"/>
        <s v="22/九月/22 12:44 下午"/>
        <s v="22/九月/22 11:30 上午"/>
        <s v="22/九月/22 10:21 上午"/>
        <s v="22/九月/22 10:18 上午"/>
        <s v="22/九月/22 9:40 上午"/>
        <s v="22/九月/22 9:39 上午"/>
        <s v="22/九月/22 9:15 上午"/>
        <s v="21/九月/22 4:07 下午"/>
        <s v="21/九月/22 3:10 下午"/>
        <s v="21/九月/22 1:18 下午"/>
        <s v="21/九月/22 11:10 上午"/>
        <s v="21/九月/22 11:04 上午"/>
        <s v="21/九月/22 9:43 上午"/>
        <s v="21/九月/22 9:18 上午"/>
        <s v="20/九月/22 7:27 下午"/>
        <s v="20/九月/22 5:53 下午"/>
        <s v="20/九月/22 5:52 下午"/>
        <s v="20/九月/22 4:27 下午"/>
        <s v="20/九月/22 3:47 下午"/>
        <s v="20/九月/22 3:30 下午"/>
        <s v="20/九月/22 3:26 下午"/>
        <s v="20/九月/22 3:13 下午"/>
        <s v="20/九月/22 3:03 下午"/>
        <s v="20/九月/22 2:07 下午"/>
        <s v="20/九月/22 2:05 下午"/>
        <s v="20/九月/22 2:00 下午"/>
        <s v="20/九月/22 1:36 下午"/>
        <s v="20/九月/22 1:23 下午"/>
        <s v="20/九月/22 11:38 上午"/>
        <s v="20/九月/22 11:32 上午"/>
        <s v="20/九月/22 10:04 上午"/>
        <s v="20/九月/22 9:51 上午"/>
        <s v="20/九月/22 9:50 上午"/>
        <s v="20/九月/22 9:48 上午"/>
        <s v="20/九月/22 9:14 上午"/>
        <s v="19/九月/22 7:09 下午"/>
        <s v="16/九月/22 7:01 下午"/>
        <s v="16/九月/22 5:17 下午"/>
        <s v="16/九月/22 5:14 下午"/>
        <s v="16/九月/22 4:11 下午"/>
        <s v="16/九月/22 3:36 下午"/>
        <s v="16/九月/22 3:29 下午"/>
        <s v="15/九月/22 5:10 下午"/>
        <s v="15/九月/22 11:30 上午"/>
        <s v="15/九月/22 11:10 上午"/>
        <s v="15/九月/22 10:52 上午"/>
        <s v="15/九月/22 10:29 上午"/>
        <s v="15/九月/22 10:10 上午"/>
        <s v="15/九月/22 10:00 上午"/>
        <s v="15/九月/22 9:51 上午"/>
        <s v="14/九月/22 4:05 下午"/>
        <s v="14/九月/22 3:51 下午"/>
        <s v="13/九月/22 4:14 下午"/>
        <s v="12/九月/22 7:46 下午"/>
        <s v="12/九月/22 7:45 下午"/>
        <s v="12/九月/22 7:37 下午"/>
        <s v="12/九月/22 7:35 下午"/>
        <s v="12/九月/22 7:31 下午"/>
        <s v="12/九月/22 7:30 下午"/>
        <s v="12/九月/22 7:29 下午"/>
        <s v="12/九月/22 7:27 下午"/>
        <s v="12/九月/22 7:24 下午"/>
        <s v="12/九月/22 7:22 下午"/>
        <s v="12/九月/22 7:21 下午"/>
        <s v="12/九月/22 7:16 下午"/>
        <s v="12/九月/22 7:04 下午"/>
        <s v="12/九月/22 7:00 下午"/>
        <s v="12/九月/22 6:49 下午"/>
        <s v="12/九月/22 6:45 下午"/>
        <s v="09/九月/22 5:00 下午"/>
        <s v="09/九月/22 4:21 下午"/>
        <s v="09/九月/22 3:41 下午"/>
        <s v="08/九月/22 8:19 下午"/>
        <s v="08/九月/22 7:44 下午"/>
        <s v="07/九月/22 2:40 下午"/>
        <s v="07/九月/22 2:38 下午"/>
        <s v="07/九月/22 2:37 下午"/>
        <s v="05/九月/22 3:56 下午"/>
        <s v="30/八月/22 3:14 下午"/>
        <s v="30/八月/22 3:11 下午"/>
        <s v="29/八月/22 4:50 下午"/>
        <s v="29/八月/22 9:22 上午"/>
        <s v="22/八月/22 3:27 下午"/>
        <s v="10/八月/22 2:30 下午"/>
        <s v="20/七月/22 11:30 上午"/>
        <s v="27/九月/22 1:49 下午"/>
        <s v="24/九月/22 11:05 上午"/>
        <s v="22/九月/22 1:47 下午"/>
        <s v="20/九月/22 9:49 上午"/>
        <s v="08/九月/22 8:13 下午"/>
        <s v="07/九月/22 2:41 下午"/>
        <s v="30/八月/22 4:53 下午"/>
        <s v="30/八月/22 3:39 下午"/>
        <s v="22/九月/22 10:25 上午"/>
        <s v="14/九月/22 10:53 上午"/>
        <s v="27/九月/22 1:59 下午"/>
        <s v="23/九月/22 1:09 下午"/>
        <m/>
      </sharedItems>
    </cacheField>
    <cacheField name="经办人" numFmtId="0">
      <sharedItems containsBlank="1" count="3">
        <s v="Mao, Yuyan (Y.)"/>
        <s v="Sun, Ying (Y.)"/>
        <m/>
      </sharedItems>
    </cacheField>
    <cacheField name="Supplier." numFmtId="0">
      <sharedItems containsBlank="1" count="3">
        <m/>
        <s v="Baidu"/>
        <s v="百度"/>
      </sharedItems>
    </cacheField>
    <cacheField name="创建日期" numFmtId="0">
      <sharedItems containsBlank="1" count="299">
        <s v="19/九月/22 12:48 下午"/>
        <s v="11/八月/22 1:21 下午"/>
        <s v="12/八月/22 11:21 上午"/>
        <s v="28/一月/22 4:40 下午"/>
        <s v="10/二月/22 9:19 下午"/>
        <s v="28/一月/22 4:23 下午"/>
        <s v="28/一月/22 4:17 下午"/>
        <s v="28/一月/22 4:13 下午"/>
        <s v="27/一月/22 3:58 下午"/>
        <s v="13/九月/22 9:32 上午"/>
        <s v="22/九月/22 3:18 下午"/>
        <s v="22/九月/22 2:23 下午"/>
        <s v="19/九月/22 1:06 下午"/>
        <s v="24/七月/22 3:45 下午"/>
        <s v="19/九月/22 1:21 下午"/>
        <s v="16/八月/22 9:08 上午"/>
        <s v="26/九月/22 9:31 上午"/>
        <s v="19/九月/22 4:58 下午"/>
        <s v="23/九月/22 4:08 下午"/>
        <s v="23/九月/22 1:37 下午"/>
        <s v="15/八月/22 4:47 下午"/>
        <s v="22/九月/22 7:15 下午"/>
        <s v="15/九月/22 5:43 下午"/>
        <s v="23/九月/22 9:47 上午"/>
        <s v="19/九月/22 6:17 下午"/>
        <s v="03/八月/22 8:54 下午"/>
        <s v="13/七月/22 10:23 上午"/>
        <s v="26/九月/22 4:58 下午"/>
        <s v="18/八月/22 10:46 上午"/>
        <s v="27/九月/22 12:21 下午"/>
        <s v="23/九月/22 2:58 下午"/>
        <s v="21/九月/22 3:59 下午"/>
        <s v="08/九月/22 3:39 下午"/>
        <s v="23/九月/22 9:48 上午"/>
        <s v="23/九月/22 9:50 上午"/>
        <s v="18/一月/22 3:42 下午"/>
        <s v="19/七月/22 4:51 下午"/>
        <s v="22/九月/22 3:57 下午"/>
        <s v="12/八月/22 11:15 上午"/>
        <s v="23/九月/22 10:58 上午"/>
        <s v="26/九月/22 9:26 上午"/>
        <s v="23/九月/22 4:53 下午"/>
        <s v="23/九月/22 11:13 上午"/>
        <s v="07/六月/22 9:30 上午"/>
        <s v="23/九月/22 9:43 上午"/>
        <s v="23/九月/22 9:42 上午"/>
        <s v="23/九月/22 9:52 上午"/>
        <s v="12/八月/22 11:13 上午"/>
        <s v="15/七月/22 2:25 下午"/>
        <s v="22/九月/22 2:52 下午"/>
        <s v="15/八月/22 4:50 下午"/>
        <s v="08/九月/22 3:36 下午"/>
        <s v="22/九月/22 11:32 上午"/>
        <s v="12/八月/22 11:24 上午"/>
        <s v="13/九月/22 9:23 上午"/>
        <s v="19/五月/22 4:45 下午"/>
        <s v="26/五月/22 10:55 上午"/>
        <s v="12/一月/22 2:15 下午"/>
        <s v="11/八月/22 11:26 上午"/>
        <s v="09/八月/22 11:17 上午"/>
        <s v="16/九月/22 9:27 上午"/>
        <s v="16/九月/22 9:20 上午"/>
        <s v="16/九月/22 9:14 上午"/>
        <s v="16/九月/22 9:07 上午"/>
        <s v="09/九月/22 4:42 下午"/>
        <s v="12/七月/22 4:21 下午"/>
        <s v="24/八月/22 8:15 下午"/>
        <s v="22/四月/22 11:40 上午"/>
        <s v="26/八月/22 9:52 上午"/>
        <s v="18/七月/22 5:18 下午"/>
        <s v="19/七月/22 9:55 上午"/>
        <s v="29/七月/22 11:01 上午"/>
        <s v="10/八月/22 1:41 下午"/>
        <s v="08/九月/22 3:31 下午"/>
        <s v="30/八月/22 5:15 下午"/>
        <s v="09/三月/22 1:09 下午"/>
        <s v="28/七月/22 4:52 下午"/>
        <s v="16/九月/22 3:42 下午"/>
        <s v="20/五月/22 12:34 下午"/>
        <s v="29/七月/22 1:49 下午"/>
        <s v="09/六月/22 4:49 下午"/>
        <s v="09/九月/22 3:51 下午"/>
        <s v="12/八月/22 11:26 上午"/>
        <s v="16/八月/22 9:33 上午"/>
        <s v="12/八月/22 11:27 上午"/>
        <s v="26/八月/22 10:06 上午"/>
        <s v="11/八月/22 11:12 上午"/>
        <s v="12/八月/22 11:23 上午"/>
        <s v="10/八月/22 1:23 下午"/>
        <s v="12/八月/22 11:22 上午"/>
        <s v="13/七月/22 1:21 下午"/>
        <s v="26/八月/22 10:05 上午"/>
        <s v="30/八月/22 3:36 下午"/>
        <s v="11/八月/22 10:19 上午"/>
        <s v="14/七月/22 1:25 下午"/>
        <s v="30/五月/22 1:43 下午"/>
        <s v="20/七月/22 11:24 上午"/>
        <s v="15/八月/22 5:07 下午"/>
        <s v="09/六月/22 4:40 下午"/>
        <s v="27/七月/22 10:31 上午"/>
        <s v="19/七月/22 9:49 上午"/>
        <s v="24/七月/22 3:57 下午"/>
        <s v="26/九月/22 3:38 下午"/>
        <s v="16/八月/22 9:31 上午"/>
        <s v="28/九月/22 10:12 上午"/>
        <s v="28/九月/22 9:27 上午"/>
        <s v="28/九月/22 9:20 上午"/>
        <s v="28/九月/22 9:12 上午"/>
        <s v="08/九月/22 5:01 下午"/>
        <s v="26/七月/22 6:02 下午"/>
        <s v="27/九月/22 5:17 下午"/>
        <s v="27/九月/22 5:07 下午"/>
        <s v="27/九月/22 4:56 下午"/>
        <s v="23/九月/22 4:40 下午"/>
        <s v="23/九月/22 4:39 下午"/>
        <s v="23/九月/22 4:38 下午"/>
        <s v="23/九月/22 4:41 下午"/>
        <s v="27/九月/22 2:13 下午"/>
        <s v="23/九月/22 4:44 下午"/>
        <s v="18/八月/22 9:43 上午"/>
        <s v="18/八月/22 11:05 上午"/>
        <s v="18/四月/22 5:33 下午"/>
        <s v="10/八月/22 1:24 下午"/>
        <s v="15/七月/22 2:34 下午"/>
        <s v="23/九月/22 1:33 下午"/>
        <s v="26/九月/22 3:16 下午"/>
        <s v="26/九月/22 2:10 下午"/>
        <s v="26/九月/22 11:01 上午"/>
        <s v="26/九月/22 10:53 上午"/>
        <s v="26/九月/22 10:45 上午"/>
        <s v="26/九月/22 10:33 上午"/>
        <s v="26/九月/22 10:25 上午"/>
        <s v="26/九月/22 10:18 上午"/>
        <s v="26/九月/22 10:11 上午"/>
        <s v="26/九月/22 9:58 上午"/>
        <s v="26/九月/22 9:50 上午"/>
        <s v="26/九月/22 9:40 上午"/>
        <s v="26/九月/22 9:30 上午"/>
        <s v="26/九月/22 9:21 上午"/>
        <s v="26/九月/22 9:13 上午"/>
        <s v="26/九月/22 9:03 上午"/>
        <s v="30/三月/22 5:17 下午"/>
        <s v="23/九月/22 3:07 下午"/>
        <s v="23/九月/22 2:11 下午"/>
        <s v="23/九月/22 1:50 下午"/>
        <s v="23/九月/22 10:10 上午"/>
        <s v="23/九月/22 4:21 下午"/>
        <s v="23/九月/22 4:18 下午"/>
        <s v="23/九月/22 4:14 下午"/>
        <s v="23/九月/22 3:04 下午"/>
        <s v="23/九月/22 2:38 下午"/>
        <s v="23/九月/22 2:29 下午"/>
        <s v="23/九月/22 2:23 下午"/>
        <s v="23/九月/22 2:20 下午"/>
        <s v="23/九月/22 2:05 下午"/>
        <s v="23/九月/22 1:25 下午"/>
        <s v="23/九月/22 1:16 下午"/>
        <s v="23/九月/22 11:02 上午"/>
        <s v="23/九月/22 10:53 上午"/>
        <s v="23/九月/22 10:41 上午"/>
        <s v="23/九月/22 10:38 上午"/>
        <s v="23/九月/22 10:28 上午"/>
        <s v="23/九月/22 10:18 上午"/>
        <s v="23/九月/22 9:30 上午"/>
        <s v="23/九月/22 9:17 上午"/>
        <s v="16/八月/22 10:12 上午"/>
        <s v="23/九月/22 9:08 上午"/>
        <s v="11/八月/22 1:20 下午"/>
        <s v="13/三月/22 10:30 上午"/>
        <s v="19/八月/22 2:31 下午"/>
        <s v="20/四月/22 5:03 下午"/>
        <s v="11/八月/22 11:14 上午"/>
        <s v="15/八月/22 4:45 下午"/>
        <s v="12/四月/22 5:25 下午"/>
        <s v="06/四月/22 5:57 下午"/>
        <s v="18/四月/22 5:03 下午"/>
        <s v="28/七月/22 8:14 下午"/>
        <s v="28/七月/22 6:37 下午"/>
        <s v="28/七月/22 6:30 下午"/>
        <s v="16/六月/22 1:16 下午"/>
        <s v="23/五月/22 6:28 下午"/>
        <s v="26/五月/22 10:16 上午"/>
        <s v="09/三月/22 4:48 下午"/>
        <s v="16/六月/22 3:27 下午"/>
        <s v="04/七月/22 7:05 下午"/>
        <s v="29/八月/22 10:25 上午"/>
        <s v="25/八月/22 2:49 下午"/>
        <s v="25/七月/22 2:27 下午"/>
        <s v="19/九月/22 3:01 下午"/>
        <s v="19/九月/22 3:05 下午"/>
        <s v="07/五月/22 5:14 下午"/>
        <s v="24/三月/22 5:13 下午"/>
        <s v="25/三月/22 5:10 下午"/>
        <s v="30/三月/22 5:29 下午"/>
        <s v="01/四月/22 5:09 下午"/>
        <s v="06/四月/22 5:52 下午"/>
        <s v="18/四月/22 5:30 下午"/>
        <s v="18/四月/22 5:31 下午"/>
        <s v="20/四月/22 4:59 下午"/>
        <s v="22/四月/22 5:04 下午"/>
        <s v="26/四月/22 4:51 下午"/>
        <s v="15/七月/22 3:38 下午"/>
        <s v="26/四月/22 4:59 下午"/>
        <s v="20/九月/22 10:04 上午"/>
        <s v="19/九月/22 3:55 下午"/>
        <s v="19/九月/22 3:46 下午"/>
        <s v="19/九月/22 3:33 下午"/>
        <s v="19/九月/22 3:09 下午"/>
        <s v="20/九月/22 9:14 上午"/>
        <s v="29/七月/22 11:04 上午"/>
        <s v="15/九月/22 11:06 上午"/>
        <s v="16/九月/22 5:17 下午"/>
        <s v="16/九月/22 5:14 下午"/>
        <s v="16/九月/22 4:11 下午"/>
        <s v="16/九月/22 3:36 下午"/>
        <s v="16/九月/22 3:29 下午"/>
        <s v="23/八月/22 4:15 下午"/>
        <s v="15/九月/22 11:30 上午"/>
        <s v="15/九月/22 11:10 上午"/>
        <s v="15/九月/22 10:52 上午"/>
        <s v="15/九月/22 10:29 上午"/>
        <s v="15/九月/22 10:10 上午"/>
        <s v="15/九月/22 10:00 上午"/>
        <s v="15/九月/22 9:51 上午"/>
        <s v="19/五月/22 4:29 下午"/>
        <s v="26/八月/22 4:29 下午"/>
        <s v="08/八月/22 9:43 上午"/>
        <s v="21/四月/22 5:07 下午"/>
        <s v="22/四月/22 11:07 上午"/>
        <s v="24/四月/22 4:41 下午"/>
        <s v="24/五月/22 8:47 上午"/>
        <s v="24/五月/22 8:51 上午"/>
        <s v="24/五月/22 9:29 上午"/>
        <s v="24/五月/22 9:39 上午"/>
        <s v="24/五月/22 9:40 上午"/>
        <s v="24/五月/22 9:50 上午"/>
        <s v="26/五月/22 9:43 上午"/>
        <s v="26/五月/22 9:45 上午"/>
        <s v="08/七月/22 4:20 下午"/>
        <s v="08/七月/22 4:22 下午"/>
        <s v="12/七月/22 4:25 下午"/>
        <s v="15/七月/22 3:41 下午"/>
        <s v="08/八月/22 9:46 上午"/>
        <s v="11/八月/22 10:54 上午"/>
        <s v="07/四月/22 5:32 下午"/>
        <s v="18/四月/22 5:01 下午"/>
        <s v="09/九月/22 5:00 下午"/>
        <s v="09/九月/22 4:21 下午"/>
        <s v="09/九月/22 3:41 下午"/>
        <s v="29/八月/22 9:14 上午"/>
        <s v="05/九月/22 3:16 下午"/>
        <s v="01/四月/22 5:18 下午"/>
        <s v="16/八月/22 9:06 上午"/>
        <s v="15/八月/22 4:43 下午"/>
        <s v="15/八月/22 4:39 下午"/>
        <s v="10/三月/22 5:23 下午"/>
        <s v="08/七月/22 4:19 下午"/>
        <s v="08/三月/22 5:28 下午"/>
        <s v="24/五月/22 9:45 上午"/>
        <s v="08/三月/22 5:27 下午"/>
        <s v="11/八月/22 11:33 上午"/>
        <s v="23/三月/22 5:56 下午"/>
        <s v="12/四月/22 5:16 下午"/>
        <s v="15/八月/22 4:41 下午"/>
        <s v="22/四月/22 11:41 上午"/>
        <s v="22/四月/22 1:31 下午"/>
        <s v="26/八月/22 9:58 上午"/>
        <s v="19/八月/22 11:05 上午"/>
        <s v="29/八月/22 1:40 下午"/>
        <s v="31/八月/22 2:32 下午"/>
        <s v="29/八月/22 1:32 下午"/>
        <s v="11/八月/22 10:58 上午"/>
        <s v="23/八月/22 4:25 下午"/>
        <s v="29/八月/22 2:24 下午"/>
        <s v="31/八月/22 10:46 上午"/>
        <s v="29/八月/22 2:06 下午"/>
        <s v="29/八月/22 2:14 下午"/>
        <s v="22/七月/22 2:58 下午"/>
        <s v="30/八月/22 3:14 下午"/>
        <s v="30/八月/22 3:11 下午"/>
        <s v="23/五月/22 3:24 下午"/>
        <s v="29/八月/22 9:22 上午"/>
        <s v="08/六月/22 4:14 下午"/>
        <s v="22/七月/22 3:26 下午"/>
        <s v="13/七月/22 4:31 下午"/>
        <s v="20/七月/22 10:02 上午"/>
        <s v="23/九月/22 4:43 下午"/>
        <s v="23/九月/22 3:46 下午"/>
        <s v="22/九月/22 1:45 下午"/>
        <s v="19/九月/22 3:14 下午"/>
        <s v="31/八月/22 2:59 下午"/>
        <s v="31/八月/22 2:40 下午"/>
        <s v="30/八月/22 4:53 下午"/>
        <s v="30/八月/22 3:39 下午"/>
        <s v="16/八月/22 10:15 上午"/>
        <s v="18/一月/22 10:53 上午"/>
        <s v="23/九月/22 2:44 下午"/>
        <s v="23/九月/22 1:09 下午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0"/>
    <x v="0"/>
    <x v="0"/>
    <x v="1"/>
    <x v="0"/>
    <x v="0"/>
    <x v="1"/>
  </r>
  <r>
    <x v="2"/>
    <x v="2"/>
    <x v="0"/>
    <x v="2"/>
    <x v="2"/>
    <x v="2"/>
    <x v="1"/>
    <x v="0"/>
    <x v="0"/>
    <x v="0"/>
    <x v="2"/>
    <x v="0"/>
    <x v="0"/>
    <x v="2"/>
  </r>
  <r>
    <x v="3"/>
    <x v="3"/>
    <x v="0"/>
    <x v="3"/>
    <x v="3"/>
    <x v="3"/>
    <x v="2"/>
    <x v="0"/>
    <x v="0"/>
    <x v="0"/>
    <x v="3"/>
    <x v="0"/>
    <x v="0"/>
    <x v="3"/>
  </r>
  <r>
    <x v="4"/>
    <x v="4"/>
    <x v="0"/>
    <x v="4"/>
    <x v="4"/>
    <x v="3"/>
    <x v="3"/>
    <x v="0"/>
    <x v="0"/>
    <x v="0"/>
    <x v="4"/>
    <x v="0"/>
    <x v="1"/>
    <x v="4"/>
  </r>
  <r>
    <x v="5"/>
    <x v="5"/>
    <x v="0"/>
    <x v="5"/>
    <x v="4"/>
    <x v="3"/>
    <x v="3"/>
    <x v="0"/>
    <x v="0"/>
    <x v="0"/>
    <x v="5"/>
    <x v="0"/>
    <x v="1"/>
    <x v="5"/>
  </r>
  <r>
    <x v="6"/>
    <x v="6"/>
    <x v="0"/>
    <x v="6"/>
    <x v="5"/>
    <x v="3"/>
    <x v="3"/>
    <x v="0"/>
    <x v="0"/>
    <x v="0"/>
    <x v="6"/>
    <x v="0"/>
    <x v="1"/>
    <x v="6"/>
  </r>
  <r>
    <x v="7"/>
    <x v="7"/>
    <x v="0"/>
    <x v="5"/>
    <x v="4"/>
    <x v="3"/>
    <x v="3"/>
    <x v="0"/>
    <x v="0"/>
    <x v="0"/>
    <x v="7"/>
    <x v="0"/>
    <x v="1"/>
    <x v="7"/>
  </r>
  <r>
    <x v="8"/>
    <x v="8"/>
    <x v="0"/>
    <x v="7"/>
    <x v="2"/>
    <x v="4"/>
    <x v="4"/>
    <x v="0"/>
    <x v="0"/>
    <x v="1"/>
    <x v="8"/>
    <x v="0"/>
    <x v="1"/>
    <x v="8"/>
  </r>
  <r>
    <x v="9"/>
    <x v="9"/>
    <x v="0"/>
    <x v="8"/>
    <x v="6"/>
    <x v="1"/>
    <x v="5"/>
    <x v="1"/>
    <x v="0"/>
    <x v="1"/>
    <x v="9"/>
    <x v="1"/>
    <x v="0"/>
    <x v="9"/>
  </r>
  <r>
    <x v="10"/>
    <x v="10"/>
    <x v="0"/>
    <x v="9"/>
    <x v="7"/>
    <x v="5"/>
    <x v="5"/>
    <x v="1"/>
    <x v="0"/>
    <x v="2"/>
    <x v="10"/>
    <x v="1"/>
    <x v="1"/>
    <x v="10"/>
  </r>
  <r>
    <x v="11"/>
    <x v="11"/>
    <x v="0"/>
    <x v="0"/>
    <x v="6"/>
    <x v="0"/>
    <x v="5"/>
    <x v="1"/>
    <x v="0"/>
    <x v="3"/>
    <x v="11"/>
    <x v="1"/>
    <x v="0"/>
    <x v="11"/>
  </r>
  <r>
    <x v="12"/>
    <x v="12"/>
    <x v="0"/>
    <x v="0"/>
    <x v="6"/>
    <x v="0"/>
    <x v="5"/>
    <x v="1"/>
    <x v="0"/>
    <x v="3"/>
    <x v="12"/>
    <x v="1"/>
    <x v="0"/>
    <x v="12"/>
  </r>
  <r>
    <x v="13"/>
    <x v="13"/>
    <x v="0"/>
    <x v="10"/>
    <x v="6"/>
    <x v="0"/>
    <x v="6"/>
    <x v="1"/>
    <x v="0"/>
    <x v="3"/>
    <x v="13"/>
    <x v="1"/>
    <x v="0"/>
    <x v="13"/>
  </r>
  <r>
    <x v="14"/>
    <x v="14"/>
    <x v="0"/>
    <x v="0"/>
    <x v="8"/>
    <x v="0"/>
    <x v="5"/>
    <x v="1"/>
    <x v="0"/>
    <x v="3"/>
    <x v="14"/>
    <x v="1"/>
    <x v="0"/>
    <x v="14"/>
  </r>
  <r>
    <x v="15"/>
    <x v="15"/>
    <x v="0"/>
    <x v="2"/>
    <x v="9"/>
    <x v="2"/>
    <x v="6"/>
    <x v="1"/>
    <x v="0"/>
    <x v="1"/>
    <x v="15"/>
    <x v="0"/>
    <x v="0"/>
    <x v="15"/>
  </r>
  <r>
    <x v="16"/>
    <x v="16"/>
    <x v="0"/>
    <x v="11"/>
    <x v="10"/>
    <x v="1"/>
    <x v="5"/>
    <x v="1"/>
    <x v="0"/>
    <x v="3"/>
    <x v="16"/>
    <x v="1"/>
    <x v="0"/>
    <x v="16"/>
  </r>
  <r>
    <x v="17"/>
    <x v="17"/>
    <x v="0"/>
    <x v="12"/>
    <x v="11"/>
    <x v="0"/>
    <x v="0"/>
    <x v="1"/>
    <x v="0"/>
    <x v="0"/>
    <x v="17"/>
    <x v="0"/>
    <x v="0"/>
    <x v="17"/>
  </r>
  <r>
    <x v="18"/>
    <x v="18"/>
    <x v="0"/>
    <x v="13"/>
    <x v="12"/>
    <x v="6"/>
    <x v="5"/>
    <x v="1"/>
    <x v="0"/>
    <x v="3"/>
    <x v="18"/>
    <x v="1"/>
    <x v="0"/>
    <x v="18"/>
  </r>
  <r>
    <x v="19"/>
    <x v="19"/>
    <x v="0"/>
    <x v="14"/>
    <x v="12"/>
    <x v="6"/>
    <x v="5"/>
    <x v="1"/>
    <x v="0"/>
    <x v="3"/>
    <x v="19"/>
    <x v="1"/>
    <x v="0"/>
    <x v="19"/>
  </r>
  <r>
    <x v="20"/>
    <x v="20"/>
    <x v="0"/>
    <x v="15"/>
    <x v="13"/>
    <x v="7"/>
    <x v="1"/>
    <x v="1"/>
    <x v="0"/>
    <x v="4"/>
    <x v="20"/>
    <x v="1"/>
    <x v="0"/>
    <x v="20"/>
  </r>
  <r>
    <x v="21"/>
    <x v="21"/>
    <x v="0"/>
    <x v="16"/>
    <x v="14"/>
    <x v="8"/>
    <x v="5"/>
    <x v="1"/>
    <x v="0"/>
    <x v="2"/>
    <x v="21"/>
    <x v="1"/>
    <x v="0"/>
    <x v="21"/>
  </r>
  <r>
    <x v="22"/>
    <x v="22"/>
    <x v="0"/>
    <x v="17"/>
    <x v="15"/>
    <x v="9"/>
    <x v="0"/>
    <x v="1"/>
    <x v="0"/>
    <x v="0"/>
    <x v="22"/>
    <x v="0"/>
    <x v="0"/>
    <x v="22"/>
  </r>
  <r>
    <x v="23"/>
    <x v="23"/>
    <x v="0"/>
    <x v="18"/>
    <x v="1"/>
    <x v="10"/>
    <x v="5"/>
    <x v="1"/>
    <x v="0"/>
    <x v="2"/>
    <x v="23"/>
    <x v="1"/>
    <x v="0"/>
    <x v="23"/>
  </r>
  <r>
    <x v="24"/>
    <x v="24"/>
    <x v="0"/>
    <x v="0"/>
    <x v="6"/>
    <x v="0"/>
    <x v="5"/>
    <x v="1"/>
    <x v="0"/>
    <x v="0"/>
    <x v="24"/>
    <x v="1"/>
    <x v="0"/>
    <x v="24"/>
  </r>
  <r>
    <x v="25"/>
    <x v="25"/>
    <x v="0"/>
    <x v="19"/>
    <x v="14"/>
    <x v="8"/>
    <x v="5"/>
    <x v="1"/>
    <x v="0"/>
    <x v="3"/>
    <x v="25"/>
    <x v="1"/>
    <x v="1"/>
    <x v="25"/>
  </r>
  <r>
    <x v="26"/>
    <x v="26"/>
    <x v="0"/>
    <x v="20"/>
    <x v="2"/>
    <x v="11"/>
    <x v="7"/>
    <x v="1"/>
    <x v="0"/>
    <x v="0"/>
    <x v="26"/>
    <x v="0"/>
    <x v="0"/>
    <x v="26"/>
  </r>
  <r>
    <x v="27"/>
    <x v="27"/>
    <x v="0"/>
    <x v="21"/>
    <x v="12"/>
    <x v="12"/>
    <x v="5"/>
    <x v="1"/>
    <x v="0"/>
    <x v="3"/>
    <x v="27"/>
    <x v="1"/>
    <x v="0"/>
    <x v="27"/>
  </r>
  <r>
    <x v="28"/>
    <x v="28"/>
    <x v="0"/>
    <x v="19"/>
    <x v="14"/>
    <x v="8"/>
    <x v="7"/>
    <x v="1"/>
    <x v="0"/>
    <x v="0"/>
    <x v="28"/>
    <x v="0"/>
    <x v="0"/>
    <x v="28"/>
  </r>
  <r>
    <x v="29"/>
    <x v="29"/>
    <x v="0"/>
    <x v="0"/>
    <x v="6"/>
    <x v="0"/>
    <x v="5"/>
    <x v="1"/>
    <x v="0"/>
    <x v="3"/>
    <x v="29"/>
    <x v="1"/>
    <x v="0"/>
    <x v="29"/>
  </r>
  <r>
    <x v="30"/>
    <x v="30"/>
    <x v="0"/>
    <x v="22"/>
    <x v="12"/>
    <x v="6"/>
    <x v="8"/>
    <x v="1"/>
    <x v="0"/>
    <x v="1"/>
    <x v="30"/>
    <x v="1"/>
    <x v="0"/>
    <x v="30"/>
  </r>
  <r>
    <x v="31"/>
    <x v="31"/>
    <x v="0"/>
    <x v="23"/>
    <x v="16"/>
    <x v="9"/>
    <x v="5"/>
    <x v="1"/>
    <x v="0"/>
    <x v="4"/>
    <x v="31"/>
    <x v="1"/>
    <x v="0"/>
    <x v="31"/>
  </r>
  <r>
    <x v="32"/>
    <x v="32"/>
    <x v="0"/>
    <x v="24"/>
    <x v="6"/>
    <x v="13"/>
    <x v="6"/>
    <x v="1"/>
    <x v="0"/>
    <x v="5"/>
    <x v="32"/>
    <x v="1"/>
    <x v="0"/>
    <x v="32"/>
  </r>
  <r>
    <x v="33"/>
    <x v="33"/>
    <x v="0"/>
    <x v="18"/>
    <x v="17"/>
    <x v="10"/>
    <x v="5"/>
    <x v="1"/>
    <x v="0"/>
    <x v="4"/>
    <x v="33"/>
    <x v="1"/>
    <x v="0"/>
    <x v="33"/>
  </r>
  <r>
    <x v="34"/>
    <x v="34"/>
    <x v="0"/>
    <x v="18"/>
    <x v="1"/>
    <x v="10"/>
    <x v="5"/>
    <x v="1"/>
    <x v="0"/>
    <x v="4"/>
    <x v="33"/>
    <x v="1"/>
    <x v="0"/>
    <x v="34"/>
  </r>
  <r>
    <x v="35"/>
    <x v="35"/>
    <x v="0"/>
    <x v="25"/>
    <x v="18"/>
    <x v="14"/>
    <x v="8"/>
    <x v="1"/>
    <x v="0"/>
    <x v="0"/>
    <x v="34"/>
    <x v="0"/>
    <x v="1"/>
    <x v="35"/>
  </r>
  <r>
    <x v="36"/>
    <x v="36"/>
    <x v="0"/>
    <x v="26"/>
    <x v="19"/>
    <x v="11"/>
    <x v="8"/>
    <x v="1"/>
    <x v="0"/>
    <x v="0"/>
    <x v="35"/>
    <x v="0"/>
    <x v="0"/>
    <x v="36"/>
  </r>
  <r>
    <x v="37"/>
    <x v="37"/>
    <x v="0"/>
    <x v="0"/>
    <x v="6"/>
    <x v="0"/>
    <x v="0"/>
    <x v="1"/>
    <x v="0"/>
    <x v="0"/>
    <x v="36"/>
    <x v="0"/>
    <x v="0"/>
    <x v="37"/>
  </r>
  <r>
    <x v="38"/>
    <x v="38"/>
    <x v="0"/>
    <x v="27"/>
    <x v="6"/>
    <x v="7"/>
    <x v="0"/>
    <x v="1"/>
    <x v="0"/>
    <x v="0"/>
    <x v="37"/>
    <x v="0"/>
    <x v="0"/>
    <x v="38"/>
  </r>
  <r>
    <x v="39"/>
    <x v="39"/>
    <x v="0"/>
    <x v="0"/>
    <x v="6"/>
    <x v="0"/>
    <x v="0"/>
    <x v="1"/>
    <x v="0"/>
    <x v="0"/>
    <x v="38"/>
    <x v="0"/>
    <x v="0"/>
    <x v="39"/>
  </r>
  <r>
    <x v="40"/>
    <x v="40"/>
    <x v="0"/>
    <x v="11"/>
    <x v="10"/>
    <x v="1"/>
    <x v="5"/>
    <x v="1"/>
    <x v="0"/>
    <x v="3"/>
    <x v="39"/>
    <x v="1"/>
    <x v="0"/>
    <x v="40"/>
  </r>
  <r>
    <x v="41"/>
    <x v="41"/>
    <x v="0"/>
    <x v="0"/>
    <x v="20"/>
    <x v="15"/>
    <x v="5"/>
    <x v="1"/>
    <x v="0"/>
    <x v="3"/>
    <x v="40"/>
    <x v="1"/>
    <x v="0"/>
    <x v="41"/>
  </r>
  <r>
    <x v="42"/>
    <x v="42"/>
    <x v="0"/>
    <x v="28"/>
    <x v="12"/>
    <x v="6"/>
    <x v="5"/>
    <x v="1"/>
    <x v="0"/>
    <x v="3"/>
    <x v="41"/>
    <x v="1"/>
    <x v="0"/>
    <x v="42"/>
  </r>
  <r>
    <x v="43"/>
    <x v="43"/>
    <x v="0"/>
    <x v="29"/>
    <x v="1"/>
    <x v="10"/>
    <x v="8"/>
    <x v="1"/>
    <x v="0"/>
    <x v="0"/>
    <x v="42"/>
    <x v="1"/>
    <x v="1"/>
    <x v="43"/>
  </r>
  <r>
    <x v="44"/>
    <x v="44"/>
    <x v="0"/>
    <x v="18"/>
    <x v="1"/>
    <x v="10"/>
    <x v="5"/>
    <x v="1"/>
    <x v="0"/>
    <x v="3"/>
    <x v="43"/>
    <x v="1"/>
    <x v="0"/>
    <x v="44"/>
  </r>
  <r>
    <x v="45"/>
    <x v="45"/>
    <x v="0"/>
    <x v="18"/>
    <x v="1"/>
    <x v="10"/>
    <x v="5"/>
    <x v="1"/>
    <x v="0"/>
    <x v="3"/>
    <x v="44"/>
    <x v="1"/>
    <x v="0"/>
    <x v="45"/>
  </r>
  <r>
    <x v="46"/>
    <x v="46"/>
    <x v="0"/>
    <x v="18"/>
    <x v="1"/>
    <x v="10"/>
    <x v="5"/>
    <x v="1"/>
    <x v="0"/>
    <x v="3"/>
    <x v="44"/>
    <x v="1"/>
    <x v="0"/>
    <x v="46"/>
  </r>
  <r>
    <x v="47"/>
    <x v="47"/>
    <x v="0"/>
    <x v="18"/>
    <x v="1"/>
    <x v="10"/>
    <x v="5"/>
    <x v="1"/>
    <x v="0"/>
    <x v="3"/>
    <x v="45"/>
    <x v="1"/>
    <x v="0"/>
    <x v="34"/>
  </r>
  <r>
    <x v="48"/>
    <x v="48"/>
    <x v="0"/>
    <x v="27"/>
    <x v="6"/>
    <x v="7"/>
    <x v="6"/>
    <x v="1"/>
    <x v="0"/>
    <x v="0"/>
    <x v="46"/>
    <x v="0"/>
    <x v="0"/>
    <x v="47"/>
  </r>
  <r>
    <x v="49"/>
    <x v="49"/>
    <x v="0"/>
    <x v="30"/>
    <x v="21"/>
    <x v="16"/>
    <x v="5"/>
    <x v="1"/>
    <x v="0"/>
    <x v="0"/>
    <x v="47"/>
    <x v="1"/>
    <x v="0"/>
    <x v="48"/>
  </r>
  <r>
    <x v="50"/>
    <x v="50"/>
    <x v="0"/>
    <x v="0"/>
    <x v="6"/>
    <x v="0"/>
    <x v="5"/>
    <x v="1"/>
    <x v="0"/>
    <x v="3"/>
    <x v="48"/>
    <x v="1"/>
    <x v="0"/>
    <x v="49"/>
  </r>
  <r>
    <x v="51"/>
    <x v="51"/>
    <x v="0"/>
    <x v="2"/>
    <x v="2"/>
    <x v="2"/>
    <x v="1"/>
    <x v="1"/>
    <x v="0"/>
    <x v="5"/>
    <x v="49"/>
    <x v="1"/>
    <x v="0"/>
    <x v="50"/>
  </r>
  <r>
    <x v="52"/>
    <x v="52"/>
    <x v="0"/>
    <x v="24"/>
    <x v="6"/>
    <x v="13"/>
    <x v="6"/>
    <x v="1"/>
    <x v="0"/>
    <x v="5"/>
    <x v="50"/>
    <x v="1"/>
    <x v="0"/>
    <x v="51"/>
  </r>
  <r>
    <x v="53"/>
    <x v="53"/>
    <x v="0"/>
    <x v="0"/>
    <x v="6"/>
    <x v="0"/>
    <x v="5"/>
    <x v="1"/>
    <x v="0"/>
    <x v="3"/>
    <x v="51"/>
    <x v="1"/>
    <x v="0"/>
    <x v="52"/>
  </r>
  <r>
    <x v="54"/>
    <x v="54"/>
    <x v="0"/>
    <x v="31"/>
    <x v="12"/>
    <x v="2"/>
    <x v="6"/>
    <x v="1"/>
    <x v="0"/>
    <x v="0"/>
    <x v="52"/>
    <x v="0"/>
    <x v="0"/>
    <x v="53"/>
  </r>
  <r>
    <x v="55"/>
    <x v="55"/>
    <x v="0"/>
    <x v="8"/>
    <x v="6"/>
    <x v="1"/>
    <x v="5"/>
    <x v="1"/>
    <x v="0"/>
    <x v="0"/>
    <x v="53"/>
    <x v="0"/>
    <x v="0"/>
    <x v="54"/>
  </r>
  <r>
    <x v="56"/>
    <x v="56"/>
    <x v="0"/>
    <x v="32"/>
    <x v="12"/>
    <x v="17"/>
    <x v="3"/>
    <x v="1"/>
    <x v="0"/>
    <x v="1"/>
    <x v="54"/>
    <x v="1"/>
    <x v="0"/>
    <x v="55"/>
  </r>
  <r>
    <x v="57"/>
    <x v="57"/>
    <x v="0"/>
    <x v="20"/>
    <x v="6"/>
    <x v="18"/>
    <x v="6"/>
    <x v="1"/>
    <x v="0"/>
    <x v="0"/>
    <x v="55"/>
    <x v="1"/>
    <x v="0"/>
    <x v="56"/>
  </r>
  <r>
    <x v="58"/>
    <x v="58"/>
    <x v="0"/>
    <x v="33"/>
    <x v="22"/>
    <x v="19"/>
    <x v="6"/>
    <x v="1"/>
    <x v="0"/>
    <x v="0"/>
    <x v="56"/>
    <x v="1"/>
    <x v="1"/>
    <x v="57"/>
  </r>
  <r>
    <x v="59"/>
    <x v="59"/>
    <x v="0"/>
    <x v="34"/>
    <x v="23"/>
    <x v="7"/>
    <x v="9"/>
    <x v="1"/>
    <x v="0"/>
    <x v="0"/>
    <x v="57"/>
    <x v="1"/>
    <x v="0"/>
    <x v="58"/>
  </r>
  <r>
    <x v="60"/>
    <x v="60"/>
    <x v="0"/>
    <x v="35"/>
    <x v="7"/>
    <x v="5"/>
    <x v="5"/>
    <x v="1"/>
    <x v="0"/>
    <x v="2"/>
    <x v="58"/>
    <x v="1"/>
    <x v="1"/>
    <x v="59"/>
  </r>
  <r>
    <x v="61"/>
    <x v="61"/>
    <x v="0"/>
    <x v="17"/>
    <x v="24"/>
    <x v="9"/>
    <x v="5"/>
    <x v="1"/>
    <x v="0"/>
    <x v="3"/>
    <x v="59"/>
    <x v="1"/>
    <x v="0"/>
    <x v="60"/>
  </r>
  <r>
    <x v="62"/>
    <x v="62"/>
    <x v="0"/>
    <x v="17"/>
    <x v="24"/>
    <x v="9"/>
    <x v="5"/>
    <x v="1"/>
    <x v="0"/>
    <x v="3"/>
    <x v="60"/>
    <x v="1"/>
    <x v="0"/>
    <x v="61"/>
  </r>
  <r>
    <x v="63"/>
    <x v="63"/>
    <x v="0"/>
    <x v="17"/>
    <x v="24"/>
    <x v="9"/>
    <x v="5"/>
    <x v="1"/>
    <x v="0"/>
    <x v="3"/>
    <x v="60"/>
    <x v="1"/>
    <x v="0"/>
    <x v="62"/>
  </r>
  <r>
    <x v="64"/>
    <x v="64"/>
    <x v="0"/>
    <x v="17"/>
    <x v="24"/>
    <x v="9"/>
    <x v="5"/>
    <x v="1"/>
    <x v="0"/>
    <x v="3"/>
    <x v="61"/>
    <x v="1"/>
    <x v="0"/>
    <x v="63"/>
  </r>
  <r>
    <x v="65"/>
    <x v="65"/>
    <x v="0"/>
    <x v="36"/>
    <x v="6"/>
    <x v="1"/>
    <x v="5"/>
    <x v="1"/>
    <x v="0"/>
    <x v="3"/>
    <x v="62"/>
    <x v="1"/>
    <x v="0"/>
    <x v="64"/>
  </r>
  <r>
    <x v="66"/>
    <x v="66"/>
    <x v="0"/>
    <x v="37"/>
    <x v="25"/>
    <x v="2"/>
    <x v="8"/>
    <x v="1"/>
    <x v="0"/>
    <x v="5"/>
    <x v="63"/>
    <x v="1"/>
    <x v="0"/>
    <x v="65"/>
  </r>
  <r>
    <x v="67"/>
    <x v="67"/>
    <x v="0"/>
    <x v="38"/>
    <x v="26"/>
    <x v="20"/>
    <x v="6"/>
    <x v="1"/>
    <x v="0"/>
    <x v="0"/>
    <x v="64"/>
    <x v="0"/>
    <x v="0"/>
    <x v="66"/>
  </r>
  <r>
    <x v="68"/>
    <x v="68"/>
    <x v="0"/>
    <x v="39"/>
    <x v="27"/>
    <x v="9"/>
    <x v="8"/>
    <x v="1"/>
    <x v="0"/>
    <x v="1"/>
    <x v="65"/>
    <x v="1"/>
    <x v="0"/>
    <x v="67"/>
  </r>
  <r>
    <x v="69"/>
    <x v="69"/>
    <x v="0"/>
    <x v="40"/>
    <x v="8"/>
    <x v="13"/>
    <x v="6"/>
    <x v="1"/>
    <x v="0"/>
    <x v="0"/>
    <x v="66"/>
    <x v="0"/>
    <x v="0"/>
    <x v="68"/>
  </r>
  <r>
    <x v="70"/>
    <x v="70"/>
    <x v="0"/>
    <x v="20"/>
    <x v="6"/>
    <x v="11"/>
    <x v="8"/>
    <x v="1"/>
    <x v="0"/>
    <x v="0"/>
    <x v="67"/>
    <x v="1"/>
    <x v="0"/>
    <x v="69"/>
  </r>
  <r>
    <x v="71"/>
    <x v="71"/>
    <x v="0"/>
    <x v="41"/>
    <x v="6"/>
    <x v="11"/>
    <x v="1"/>
    <x v="1"/>
    <x v="0"/>
    <x v="0"/>
    <x v="68"/>
    <x v="0"/>
    <x v="0"/>
    <x v="70"/>
  </r>
  <r>
    <x v="72"/>
    <x v="72"/>
    <x v="0"/>
    <x v="42"/>
    <x v="28"/>
    <x v="21"/>
    <x v="5"/>
    <x v="1"/>
    <x v="0"/>
    <x v="0"/>
    <x v="69"/>
    <x v="0"/>
    <x v="0"/>
    <x v="71"/>
  </r>
  <r>
    <x v="73"/>
    <x v="73"/>
    <x v="0"/>
    <x v="43"/>
    <x v="28"/>
    <x v="21"/>
    <x v="10"/>
    <x v="1"/>
    <x v="0"/>
    <x v="0"/>
    <x v="70"/>
    <x v="0"/>
    <x v="1"/>
    <x v="72"/>
  </r>
  <r>
    <x v="74"/>
    <x v="74"/>
    <x v="0"/>
    <x v="24"/>
    <x v="2"/>
    <x v="13"/>
    <x v="5"/>
    <x v="1"/>
    <x v="0"/>
    <x v="3"/>
    <x v="71"/>
    <x v="1"/>
    <x v="0"/>
    <x v="73"/>
  </r>
  <r>
    <x v="75"/>
    <x v="75"/>
    <x v="0"/>
    <x v="44"/>
    <x v="29"/>
    <x v="13"/>
    <x v="5"/>
    <x v="1"/>
    <x v="0"/>
    <x v="6"/>
    <x v="72"/>
    <x v="1"/>
    <x v="0"/>
    <x v="74"/>
  </r>
  <r>
    <x v="76"/>
    <x v="76"/>
    <x v="0"/>
    <x v="45"/>
    <x v="30"/>
    <x v="22"/>
    <x v="1"/>
    <x v="1"/>
    <x v="0"/>
    <x v="0"/>
    <x v="73"/>
    <x v="0"/>
    <x v="1"/>
    <x v="75"/>
  </r>
  <r>
    <x v="77"/>
    <x v="77"/>
    <x v="0"/>
    <x v="16"/>
    <x v="14"/>
    <x v="8"/>
    <x v="8"/>
    <x v="1"/>
    <x v="0"/>
    <x v="0"/>
    <x v="74"/>
    <x v="0"/>
    <x v="1"/>
    <x v="76"/>
  </r>
  <r>
    <x v="78"/>
    <x v="78"/>
    <x v="0"/>
    <x v="46"/>
    <x v="12"/>
    <x v="9"/>
    <x v="5"/>
    <x v="1"/>
    <x v="0"/>
    <x v="3"/>
    <x v="75"/>
    <x v="1"/>
    <x v="0"/>
    <x v="77"/>
  </r>
  <r>
    <x v="79"/>
    <x v="79"/>
    <x v="0"/>
    <x v="47"/>
    <x v="21"/>
    <x v="0"/>
    <x v="2"/>
    <x v="1"/>
    <x v="0"/>
    <x v="0"/>
    <x v="76"/>
    <x v="0"/>
    <x v="0"/>
    <x v="78"/>
  </r>
  <r>
    <x v="80"/>
    <x v="80"/>
    <x v="0"/>
    <x v="48"/>
    <x v="28"/>
    <x v="23"/>
    <x v="5"/>
    <x v="1"/>
    <x v="0"/>
    <x v="0"/>
    <x v="77"/>
    <x v="0"/>
    <x v="0"/>
    <x v="79"/>
  </r>
  <r>
    <x v="81"/>
    <x v="81"/>
    <x v="0"/>
    <x v="18"/>
    <x v="1"/>
    <x v="24"/>
    <x v="8"/>
    <x v="1"/>
    <x v="0"/>
    <x v="0"/>
    <x v="78"/>
    <x v="1"/>
    <x v="1"/>
    <x v="80"/>
  </r>
  <r>
    <x v="82"/>
    <x v="82"/>
    <x v="0"/>
    <x v="8"/>
    <x v="6"/>
    <x v="1"/>
    <x v="5"/>
    <x v="1"/>
    <x v="0"/>
    <x v="3"/>
    <x v="79"/>
    <x v="1"/>
    <x v="0"/>
    <x v="81"/>
  </r>
  <r>
    <x v="83"/>
    <x v="83"/>
    <x v="0"/>
    <x v="49"/>
    <x v="6"/>
    <x v="2"/>
    <x v="5"/>
    <x v="1"/>
    <x v="0"/>
    <x v="6"/>
    <x v="80"/>
    <x v="1"/>
    <x v="0"/>
    <x v="82"/>
  </r>
  <r>
    <x v="84"/>
    <x v="84"/>
    <x v="0"/>
    <x v="50"/>
    <x v="6"/>
    <x v="7"/>
    <x v="5"/>
    <x v="1"/>
    <x v="0"/>
    <x v="5"/>
    <x v="81"/>
    <x v="1"/>
    <x v="0"/>
    <x v="83"/>
  </r>
  <r>
    <x v="85"/>
    <x v="85"/>
    <x v="0"/>
    <x v="2"/>
    <x v="6"/>
    <x v="2"/>
    <x v="8"/>
    <x v="1"/>
    <x v="0"/>
    <x v="0"/>
    <x v="82"/>
    <x v="0"/>
    <x v="0"/>
    <x v="84"/>
  </r>
  <r>
    <x v="86"/>
    <x v="86"/>
    <x v="0"/>
    <x v="51"/>
    <x v="14"/>
    <x v="13"/>
    <x v="8"/>
    <x v="1"/>
    <x v="0"/>
    <x v="0"/>
    <x v="83"/>
    <x v="0"/>
    <x v="0"/>
    <x v="85"/>
  </r>
  <r>
    <x v="87"/>
    <x v="87"/>
    <x v="0"/>
    <x v="27"/>
    <x v="20"/>
    <x v="7"/>
    <x v="8"/>
    <x v="1"/>
    <x v="0"/>
    <x v="0"/>
    <x v="84"/>
    <x v="0"/>
    <x v="0"/>
    <x v="86"/>
  </r>
  <r>
    <x v="88"/>
    <x v="88"/>
    <x v="0"/>
    <x v="2"/>
    <x v="6"/>
    <x v="2"/>
    <x v="5"/>
    <x v="1"/>
    <x v="0"/>
    <x v="3"/>
    <x v="85"/>
    <x v="1"/>
    <x v="0"/>
    <x v="87"/>
  </r>
  <r>
    <x v="89"/>
    <x v="89"/>
    <x v="0"/>
    <x v="52"/>
    <x v="31"/>
    <x v="7"/>
    <x v="11"/>
    <x v="1"/>
    <x v="0"/>
    <x v="0"/>
    <x v="85"/>
    <x v="0"/>
    <x v="0"/>
    <x v="88"/>
  </r>
  <r>
    <x v="90"/>
    <x v="90"/>
    <x v="0"/>
    <x v="53"/>
    <x v="12"/>
    <x v="2"/>
    <x v="5"/>
    <x v="1"/>
    <x v="0"/>
    <x v="2"/>
    <x v="86"/>
    <x v="1"/>
    <x v="0"/>
    <x v="89"/>
  </r>
  <r>
    <x v="91"/>
    <x v="91"/>
    <x v="0"/>
    <x v="54"/>
    <x v="32"/>
    <x v="13"/>
    <x v="8"/>
    <x v="1"/>
    <x v="0"/>
    <x v="0"/>
    <x v="87"/>
    <x v="0"/>
    <x v="0"/>
    <x v="90"/>
  </r>
  <r>
    <x v="92"/>
    <x v="92"/>
    <x v="0"/>
    <x v="51"/>
    <x v="33"/>
    <x v="13"/>
    <x v="12"/>
    <x v="1"/>
    <x v="0"/>
    <x v="0"/>
    <x v="88"/>
    <x v="0"/>
    <x v="0"/>
    <x v="91"/>
  </r>
  <r>
    <x v="93"/>
    <x v="93"/>
    <x v="0"/>
    <x v="55"/>
    <x v="6"/>
    <x v="13"/>
    <x v="5"/>
    <x v="1"/>
    <x v="0"/>
    <x v="2"/>
    <x v="89"/>
    <x v="1"/>
    <x v="0"/>
    <x v="92"/>
  </r>
  <r>
    <x v="94"/>
    <x v="94"/>
    <x v="0"/>
    <x v="20"/>
    <x v="6"/>
    <x v="0"/>
    <x v="5"/>
    <x v="1"/>
    <x v="0"/>
    <x v="3"/>
    <x v="90"/>
    <x v="1"/>
    <x v="0"/>
    <x v="93"/>
  </r>
  <r>
    <x v="95"/>
    <x v="95"/>
    <x v="0"/>
    <x v="56"/>
    <x v="34"/>
    <x v="25"/>
    <x v="5"/>
    <x v="1"/>
    <x v="0"/>
    <x v="1"/>
    <x v="91"/>
    <x v="1"/>
    <x v="0"/>
    <x v="94"/>
  </r>
  <r>
    <x v="96"/>
    <x v="96"/>
    <x v="0"/>
    <x v="57"/>
    <x v="35"/>
    <x v="2"/>
    <x v="9"/>
    <x v="1"/>
    <x v="0"/>
    <x v="0"/>
    <x v="92"/>
    <x v="0"/>
    <x v="0"/>
    <x v="95"/>
  </r>
  <r>
    <x v="97"/>
    <x v="97"/>
    <x v="0"/>
    <x v="20"/>
    <x v="6"/>
    <x v="11"/>
    <x v="5"/>
    <x v="1"/>
    <x v="0"/>
    <x v="3"/>
    <x v="93"/>
    <x v="1"/>
    <x v="0"/>
    <x v="96"/>
  </r>
  <r>
    <x v="98"/>
    <x v="98"/>
    <x v="0"/>
    <x v="58"/>
    <x v="14"/>
    <x v="26"/>
    <x v="6"/>
    <x v="1"/>
    <x v="0"/>
    <x v="0"/>
    <x v="94"/>
    <x v="0"/>
    <x v="0"/>
    <x v="97"/>
  </r>
  <r>
    <x v="99"/>
    <x v="99"/>
    <x v="0"/>
    <x v="18"/>
    <x v="36"/>
    <x v="24"/>
    <x v="1"/>
    <x v="1"/>
    <x v="0"/>
    <x v="2"/>
    <x v="95"/>
    <x v="1"/>
    <x v="1"/>
    <x v="98"/>
  </r>
  <r>
    <x v="100"/>
    <x v="100"/>
    <x v="0"/>
    <x v="59"/>
    <x v="37"/>
    <x v="27"/>
    <x v="1"/>
    <x v="1"/>
    <x v="0"/>
    <x v="0"/>
    <x v="96"/>
    <x v="0"/>
    <x v="0"/>
    <x v="99"/>
  </r>
  <r>
    <x v="101"/>
    <x v="101"/>
    <x v="0"/>
    <x v="60"/>
    <x v="23"/>
    <x v="27"/>
    <x v="5"/>
    <x v="1"/>
    <x v="0"/>
    <x v="4"/>
    <x v="97"/>
    <x v="1"/>
    <x v="0"/>
    <x v="100"/>
  </r>
  <r>
    <x v="102"/>
    <x v="102"/>
    <x v="0"/>
    <x v="20"/>
    <x v="6"/>
    <x v="0"/>
    <x v="1"/>
    <x v="1"/>
    <x v="0"/>
    <x v="0"/>
    <x v="98"/>
    <x v="0"/>
    <x v="0"/>
    <x v="101"/>
  </r>
  <r>
    <x v="103"/>
    <x v="103"/>
    <x v="0"/>
    <x v="61"/>
    <x v="31"/>
    <x v="9"/>
    <x v="5"/>
    <x v="2"/>
    <x v="0"/>
    <x v="2"/>
    <x v="99"/>
    <x v="1"/>
    <x v="0"/>
    <x v="102"/>
  </r>
  <r>
    <x v="104"/>
    <x v="104"/>
    <x v="0"/>
    <x v="62"/>
    <x v="12"/>
    <x v="7"/>
    <x v="5"/>
    <x v="2"/>
    <x v="0"/>
    <x v="3"/>
    <x v="100"/>
    <x v="1"/>
    <x v="0"/>
    <x v="103"/>
  </r>
  <r>
    <x v="105"/>
    <x v="105"/>
    <x v="0"/>
    <x v="63"/>
    <x v="12"/>
    <x v="9"/>
    <x v="5"/>
    <x v="2"/>
    <x v="0"/>
    <x v="3"/>
    <x v="101"/>
    <x v="1"/>
    <x v="0"/>
    <x v="104"/>
  </r>
  <r>
    <x v="106"/>
    <x v="106"/>
    <x v="0"/>
    <x v="63"/>
    <x v="20"/>
    <x v="9"/>
    <x v="5"/>
    <x v="2"/>
    <x v="0"/>
    <x v="3"/>
    <x v="102"/>
    <x v="1"/>
    <x v="0"/>
    <x v="105"/>
  </r>
  <r>
    <x v="107"/>
    <x v="107"/>
    <x v="0"/>
    <x v="63"/>
    <x v="2"/>
    <x v="9"/>
    <x v="5"/>
    <x v="2"/>
    <x v="0"/>
    <x v="3"/>
    <x v="103"/>
    <x v="1"/>
    <x v="0"/>
    <x v="106"/>
  </r>
  <r>
    <x v="108"/>
    <x v="108"/>
    <x v="0"/>
    <x v="63"/>
    <x v="20"/>
    <x v="9"/>
    <x v="5"/>
    <x v="2"/>
    <x v="0"/>
    <x v="3"/>
    <x v="104"/>
    <x v="1"/>
    <x v="0"/>
    <x v="107"/>
  </r>
  <r>
    <x v="109"/>
    <x v="109"/>
    <x v="0"/>
    <x v="64"/>
    <x v="38"/>
    <x v="28"/>
    <x v="13"/>
    <x v="2"/>
    <x v="0"/>
    <x v="0"/>
    <x v="105"/>
    <x v="0"/>
    <x v="0"/>
    <x v="108"/>
  </r>
  <r>
    <x v="110"/>
    <x v="110"/>
    <x v="0"/>
    <x v="59"/>
    <x v="39"/>
    <x v="27"/>
    <x v="7"/>
    <x v="2"/>
    <x v="0"/>
    <x v="0"/>
    <x v="106"/>
    <x v="1"/>
    <x v="0"/>
    <x v="109"/>
  </r>
  <r>
    <x v="111"/>
    <x v="111"/>
    <x v="0"/>
    <x v="63"/>
    <x v="40"/>
    <x v="9"/>
    <x v="5"/>
    <x v="2"/>
    <x v="0"/>
    <x v="3"/>
    <x v="107"/>
    <x v="1"/>
    <x v="0"/>
    <x v="110"/>
  </r>
  <r>
    <x v="112"/>
    <x v="112"/>
    <x v="0"/>
    <x v="63"/>
    <x v="12"/>
    <x v="9"/>
    <x v="5"/>
    <x v="2"/>
    <x v="0"/>
    <x v="3"/>
    <x v="108"/>
    <x v="1"/>
    <x v="0"/>
    <x v="111"/>
  </r>
  <r>
    <x v="113"/>
    <x v="113"/>
    <x v="0"/>
    <x v="63"/>
    <x v="32"/>
    <x v="9"/>
    <x v="5"/>
    <x v="2"/>
    <x v="0"/>
    <x v="3"/>
    <x v="109"/>
    <x v="1"/>
    <x v="0"/>
    <x v="112"/>
  </r>
  <r>
    <x v="114"/>
    <x v="114"/>
    <x v="0"/>
    <x v="28"/>
    <x v="12"/>
    <x v="6"/>
    <x v="5"/>
    <x v="2"/>
    <x v="0"/>
    <x v="3"/>
    <x v="110"/>
    <x v="1"/>
    <x v="0"/>
    <x v="113"/>
  </r>
  <r>
    <x v="115"/>
    <x v="115"/>
    <x v="0"/>
    <x v="22"/>
    <x v="12"/>
    <x v="6"/>
    <x v="5"/>
    <x v="2"/>
    <x v="0"/>
    <x v="3"/>
    <x v="111"/>
    <x v="1"/>
    <x v="0"/>
    <x v="114"/>
  </r>
  <r>
    <x v="116"/>
    <x v="116"/>
    <x v="0"/>
    <x v="28"/>
    <x v="12"/>
    <x v="6"/>
    <x v="5"/>
    <x v="2"/>
    <x v="0"/>
    <x v="3"/>
    <x v="112"/>
    <x v="1"/>
    <x v="0"/>
    <x v="115"/>
  </r>
  <r>
    <x v="117"/>
    <x v="117"/>
    <x v="0"/>
    <x v="28"/>
    <x v="9"/>
    <x v="6"/>
    <x v="5"/>
    <x v="2"/>
    <x v="0"/>
    <x v="3"/>
    <x v="113"/>
    <x v="1"/>
    <x v="0"/>
    <x v="116"/>
  </r>
  <r>
    <x v="118"/>
    <x v="118"/>
    <x v="0"/>
    <x v="0"/>
    <x v="2"/>
    <x v="29"/>
    <x v="5"/>
    <x v="2"/>
    <x v="0"/>
    <x v="3"/>
    <x v="114"/>
    <x v="1"/>
    <x v="0"/>
    <x v="117"/>
  </r>
  <r>
    <x v="119"/>
    <x v="119"/>
    <x v="0"/>
    <x v="28"/>
    <x v="12"/>
    <x v="6"/>
    <x v="5"/>
    <x v="2"/>
    <x v="0"/>
    <x v="3"/>
    <x v="115"/>
    <x v="1"/>
    <x v="0"/>
    <x v="118"/>
  </r>
  <r>
    <x v="120"/>
    <x v="120"/>
    <x v="0"/>
    <x v="65"/>
    <x v="13"/>
    <x v="30"/>
    <x v="5"/>
    <x v="2"/>
    <x v="0"/>
    <x v="5"/>
    <x v="116"/>
    <x v="1"/>
    <x v="0"/>
    <x v="119"/>
  </r>
  <r>
    <x v="121"/>
    <x v="121"/>
    <x v="0"/>
    <x v="65"/>
    <x v="13"/>
    <x v="30"/>
    <x v="5"/>
    <x v="2"/>
    <x v="0"/>
    <x v="5"/>
    <x v="117"/>
    <x v="1"/>
    <x v="0"/>
    <x v="120"/>
  </r>
  <r>
    <x v="122"/>
    <x v="122"/>
    <x v="0"/>
    <x v="66"/>
    <x v="41"/>
    <x v="7"/>
    <x v="8"/>
    <x v="2"/>
    <x v="0"/>
    <x v="0"/>
    <x v="118"/>
    <x v="0"/>
    <x v="0"/>
    <x v="121"/>
  </r>
  <r>
    <x v="123"/>
    <x v="123"/>
    <x v="0"/>
    <x v="67"/>
    <x v="42"/>
    <x v="7"/>
    <x v="5"/>
    <x v="2"/>
    <x v="0"/>
    <x v="2"/>
    <x v="119"/>
    <x v="1"/>
    <x v="0"/>
    <x v="122"/>
  </r>
  <r>
    <x v="124"/>
    <x v="124"/>
    <x v="0"/>
    <x v="68"/>
    <x v="43"/>
    <x v="31"/>
    <x v="5"/>
    <x v="2"/>
    <x v="0"/>
    <x v="3"/>
    <x v="120"/>
    <x v="1"/>
    <x v="2"/>
    <x v="123"/>
  </r>
  <r>
    <x v="125"/>
    <x v="125"/>
    <x v="0"/>
    <x v="22"/>
    <x v="12"/>
    <x v="6"/>
    <x v="5"/>
    <x v="2"/>
    <x v="0"/>
    <x v="3"/>
    <x v="121"/>
    <x v="1"/>
    <x v="0"/>
    <x v="124"/>
  </r>
  <r>
    <x v="126"/>
    <x v="126"/>
    <x v="0"/>
    <x v="63"/>
    <x v="40"/>
    <x v="9"/>
    <x v="5"/>
    <x v="2"/>
    <x v="0"/>
    <x v="3"/>
    <x v="122"/>
    <x v="1"/>
    <x v="0"/>
    <x v="125"/>
  </r>
  <r>
    <x v="127"/>
    <x v="127"/>
    <x v="0"/>
    <x v="0"/>
    <x v="2"/>
    <x v="29"/>
    <x v="5"/>
    <x v="2"/>
    <x v="0"/>
    <x v="3"/>
    <x v="123"/>
    <x v="1"/>
    <x v="0"/>
    <x v="126"/>
  </r>
  <r>
    <x v="128"/>
    <x v="128"/>
    <x v="0"/>
    <x v="63"/>
    <x v="2"/>
    <x v="9"/>
    <x v="5"/>
    <x v="2"/>
    <x v="0"/>
    <x v="3"/>
    <x v="124"/>
    <x v="1"/>
    <x v="0"/>
    <x v="127"/>
  </r>
  <r>
    <x v="129"/>
    <x v="129"/>
    <x v="0"/>
    <x v="63"/>
    <x v="2"/>
    <x v="9"/>
    <x v="5"/>
    <x v="2"/>
    <x v="0"/>
    <x v="3"/>
    <x v="125"/>
    <x v="1"/>
    <x v="0"/>
    <x v="128"/>
  </r>
  <r>
    <x v="130"/>
    <x v="130"/>
    <x v="0"/>
    <x v="63"/>
    <x v="2"/>
    <x v="9"/>
    <x v="5"/>
    <x v="2"/>
    <x v="0"/>
    <x v="3"/>
    <x v="126"/>
    <x v="1"/>
    <x v="0"/>
    <x v="129"/>
  </r>
  <r>
    <x v="131"/>
    <x v="131"/>
    <x v="0"/>
    <x v="63"/>
    <x v="12"/>
    <x v="9"/>
    <x v="5"/>
    <x v="2"/>
    <x v="0"/>
    <x v="3"/>
    <x v="127"/>
    <x v="1"/>
    <x v="0"/>
    <x v="130"/>
  </r>
  <r>
    <x v="132"/>
    <x v="132"/>
    <x v="0"/>
    <x v="63"/>
    <x v="2"/>
    <x v="9"/>
    <x v="5"/>
    <x v="2"/>
    <x v="0"/>
    <x v="3"/>
    <x v="128"/>
    <x v="1"/>
    <x v="0"/>
    <x v="131"/>
  </r>
  <r>
    <x v="133"/>
    <x v="133"/>
    <x v="0"/>
    <x v="63"/>
    <x v="2"/>
    <x v="9"/>
    <x v="5"/>
    <x v="2"/>
    <x v="0"/>
    <x v="3"/>
    <x v="129"/>
    <x v="1"/>
    <x v="0"/>
    <x v="132"/>
  </r>
  <r>
    <x v="134"/>
    <x v="134"/>
    <x v="0"/>
    <x v="63"/>
    <x v="12"/>
    <x v="9"/>
    <x v="5"/>
    <x v="2"/>
    <x v="0"/>
    <x v="3"/>
    <x v="130"/>
    <x v="1"/>
    <x v="0"/>
    <x v="133"/>
  </r>
  <r>
    <x v="135"/>
    <x v="135"/>
    <x v="0"/>
    <x v="63"/>
    <x v="2"/>
    <x v="9"/>
    <x v="5"/>
    <x v="2"/>
    <x v="0"/>
    <x v="3"/>
    <x v="131"/>
    <x v="1"/>
    <x v="0"/>
    <x v="134"/>
  </r>
  <r>
    <x v="136"/>
    <x v="136"/>
    <x v="0"/>
    <x v="63"/>
    <x v="2"/>
    <x v="9"/>
    <x v="5"/>
    <x v="2"/>
    <x v="0"/>
    <x v="3"/>
    <x v="132"/>
    <x v="1"/>
    <x v="0"/>
    <x v="135"/>
  </r>
  <r>
    <x v="137"/>
    <x v="137"/>
    <x v="0"/>
    <x v="63"/>
    <x v="2"/>
    <x v="9"/>
    <x v="5"/>
    <x v="2"/>
    <x v="0"/>
    <x v="3"/>
    <x v="133"/>
    <x v="1"/>
    <x v="0"/>
    <x v="136"/>
  </r>
  <r>
    <x v="138"/>
    <x v="138"/>
    <x v="0"/>
    <x v="63"/>
    <x v="2"/>
    <x v="9"/>
    <x v="5"/>
    <x v="2"/>
    <x v="0"/>
    <x v="3"/>
    <x v="134"/>
    <x v="1"/>
    <x v="0"/>
    <x v="137"/>
  </r>
  <r>
    <x v="139"/>
    <x v="139"/>
    <x v="0"/>
    <x v="63"/>
    <x v="2"/>
    <x v="9"/>
    <x v="5"/>
    <x v="2"/>
    <x v="0"/>
    <x v="3"/>
    <x v="135"/>
    <x v="1"/>
    <x v="0"/>
    <x v="138"/>
  </r>
  <r>
    <x v="140"/>
    <x v="140"/>
    <x v="0"/>
    <x v="63"/>
    <x v="2"/>
    <x v="9"/>
    <x v="5"/>
    <x v="2"/>
    <x v="0"/>
    <x v="3"/>
    <x v="136"/>
    <x v="1"/>
    <x v="0"/>
    <x v="139"/>
  </r>
  <r>
    <x v="141"/>
    <x v="141"/>
    <x v="0"/>
    <x v="63"/>
    <x v="2"/>
    <x v="9"/>
    <x v="5"/>
    <x v="2"/>
    <x v="0"/>
    <x v="3"/>
    <x v="137"/>
    <x v="1"/>
    <x v="0"/>
    <x v="140"/>
  </r>
  <r>
    <x v="142"/>
    <x v="142"/>
    <x v="0"/>
    <x v="69"/>
    <x v="2"/>
    <x v="7"/>
    <x v="12"/>
    <x v="2"/>
    <x v="0"/>
    <x v="0"/>
    <x v="138"/>
    <x v="0"/>
    <x v="0"/>
    <x v="141"/>
  </r>
  <r>
    <x v="143"/>
    <x v="143"/>
    <x v="0"/>
    <x v="70"/>
    <x v="31"/>
    <x v="6"/>
    <x v="5"/>
    <x v="2"/>
    <x v="0"/>
    <x v="3"/>
    <x v="139"/>
    <x v="1"/>
    <x v="0"/>
    <x v="142"/>
  </r>
  <r>
    <x v="144"/>
    <x v="144"/>
    <x v="0"/>
    <x v="28"/>
    <x v="8"/>
    <x v="6"/>
    <x v="5"/>
    <x v="2"/>
    <x v="0"/>
    <x v="3"/>
    <x v="140"/>
    <x v="1"/>
    <x v="0"/>
    <x v="143"/>
  </r>
  <r>
    <x v="145"/>
    <x v="145"/>
    <x v="0"/>
    <x v="22"/>
    <x v="12"/>
    <x v="6"/>
    <x v="5"/>
    <x v="2"/>
    <x v="0"/>
    <x v="3"/>
    <x v="141"/>
    <x v="1"/>
    <x v="0"/>
    <x v="144"/>
  </r>
  <r>
    <x v="146"/>
    <x v="146"/>
    <x v="0"/>
    <x v="0"/>
    <x v="44"/>
    <x v="32"/>
    <x v="5"/>
    <x v="2"/>
    <x v="0"/>
    <x v="2"/>
    <x v="142"/>
    <x v="1"/>
    <x v="0"/>
    <x v="145"/>
  </r>
  <r>
    <x v="147"/>
    <x v="147"/>
    <x v="0"/>
    <x v="28"/>
    <x v="12"/>
    <x v="6"/>
    <x v="5"/>
    <x v="2"/>
    <x v="0"/>
    <x v="3"/>
    <x v="143"/>
    <x v="1"/>
    <x v="0"/>
    <x v="146"/>
  </r>
  <r>
    <x v="148"/>
    <x v="148"/>
    <x v="0"/>
    <x v="28"/>
    <x v="12"/>
    <x v="6"/>
    <x v="5"/>
    <x v="2"/>
    <x v="0"/>
    <x v="3"/>
    <x v="144"/>
    <x v="1"/>
    <x v="0"/>
    <x v="147"/>
  </r>
  <r>
    <x v="149"/>
    <x v="149"/>
    <x v="0"/>
    <x v="22"/>
    <x v="12"/>
    <x v="6"/>
    <x v="5"/>
    <x v="2"/>
    <x v="0"/>
    <x v="3"/>
    <x v="145"/>
    <x v="1"/>
    <x v="0"/>
    <x v="148"/>
  </r>
  <r>
    <x v="150"/>
    <x v="150"/>
    <x v="0"/>
    <x v="22"/>
    <x v="8"/>
    <x v="6"/>
    <x v="5"/>
    <x v="2"/>
    <x v="0"/>
    <x v="3"/>
    <x v="146"/>
    <x v="1"/>
    <x v="0"/>
    <x v="149"/>
  </r>
  <r>
    <x v="151"/>
    <x v="151"/>
    <x v="0"/>
    <x v="22"/>
    <x v="8"/>
    <x v="6"/>
    <x v="5"/>
    <x v="2"/>
    <x v="0"/>
    <x v="3"/>
    <x v="147"/>
    <x v="1"/>
    <x v="0"/>
    <x v="150"/>
  </r>
  <r>
    <x v="152"/>
    <x v="152"/>
    <x v="0"/>
    <x v="22"/>
    <x v="12"/>
    <x v="6"/>
    <x v="5"/>
    <x v="2"/>
    <x v="0"/>
    <x v="3"/>
    <x v="148"/>
    <x v="1"/>
    <x v="0"/>
    <x v="151"/>
  </r>
  <r>
    <x v="153"/>
    <x v="153"/>
    <x v="0"/>
    <x v="71"/>
    <x v="45"/>
    <x v="6"/>
    <x v="5"/>
    <x v="2"/>
    <x v="0"/>
    <x v="3"/>
    <x v="149"/>
    <x v="1"/>
    <x v="0"/>
    <x v="152"/>
  </r>
  <r>
    <x v="154"/>
    <x v="154"/>
    <x v="0"/>
    <x v="22"/>
    <x v="8"/>
    <x v="6"/>
    <x v="5"/>
    <x v="2"/>
    <x v="0"/>
    <x v="3"/>
    <x v="150"/>
    <x v="1"/>
    <x v="0"/>
    <x v="153"/>
  </r>
  <r>
    <x v="155"/>
    <x v="155"/>
    <x v="0"/>
    <x v="28"/>
    <x v="8"/>
    <x v="6"/>
    <x v="5"/>
    <x v="2"/>
    <x v="0"/>
    <x v="3"/>
    <x v="151"/>
    <x v="1"/>
    <x v="0"/>
    <x v="154"/>
  </r>
  <r>
    <x v="156"/>
    <x v="156"/>
    <x v="0"/>
    <x v="28"/>
    <x v="12"/>
    <x v="6"/>
    <x v="5"/>
    <x v="2"/>
    <x v="0"/>
    <x v="3"/>
    <x v="152"/>
    <x v="1"/>
    <x v="0"/>
    <x v="155"/>
  </r>
  <r>
    <x v="157"/>
    <x v="157"/>
    <x v="0"/>
    <x v="28"/>
    <x v="12"/>
    <x v="6"/>
    <x v="5"/>
    <x v="2"/>
    <x v="0"/>
    <x v="3"/>
    <x v="153"/>
    <x v="1"/>
    <x v="0"/>
    <x v="156"/>
  </r>
  <r>
    <x v="158"/>
    <x v="158"/>
    <x v="0"/>
    <x v="28"/>
    <x v="12"/>
    <x v="6"/>
    <x v="5"/>
    <x v="2"/>
    <x v="0"/>
    <x v="3"/>
    <x v="154"/>
    <x v="1"/>
    <x v="0"/>
    <x v="157"/>
  </r>
  <r>
    <x v="159"/>
    <x v="159"/>
    <x v="0"/>
    <x v="28"/>
    <x v="12"/>
    <x v="6"/>
    <x v="5"/>
    <x v="2"/>
    <x v="0"/>
    <x v="3"/>
    <x v="155"/>
    <x v="1"/>
    <x v="0"/>
    <x v="158"/>
  </r>
  <r>
    <x v="160"/>
    <x v="160"/>
    <x v="0"/>
    <x v="28"/>
    <x v="12"/>
    <x v="6"/>
    <x v="5"/>
    <x v="2"/>
    <x v="0"/>
    <x v="3"/>
    <x v="156"/>
    <x v="1"/>
    <x v="0"/>
    <x v="159"/>
  </r>
  <r>
    <x v="161"/>
    <x v="161"/>
    <x v="0"/>
    <x v="63"/>
    <x v="12"/>
    <x v="9"/>
    <x v="5"/>
    <x v="2"/>
    <x v="0"/>
    <x v="3"/>
    <x v="44"/>
    <x v="1"/>
    <x v="0"/>
    <x v="160"/>
  </r>
  <r>
    <x v="162"/>
    <x v="162"/>
    <x v="0"/>
    <x v="28"/>
    <x v="12"/>
    <x v="6"/>
    <x v="5"/>
    <x v="2"/>
    <x v="0"/>
    <x v="3"/>
    <x v="157"/>
    <x v="1"/>
    <x v="0"/>
    <x v="161"/>
  </r>
  <r>
    <x v="163"/>
    <x v="163"/>
    <x v="0"/>
    <x v="63"/>
    <x v="46"/>
    <x v="9"/>
    <x v="5"/>
    <x v="2"/>
    <x v="0"/>
    <x v="3"/>
    <x v="158"/>
    <x v="1"/>
    <x v="0"/>
    <x v="162"/>
  </r>
  <r>
    <x v="164"/>
    <x v="164"/>
    <x v="0"/>
    <x v="63"/>
    <x v="12"/>
    <x v="9"/>
    <x v="5"/>
    <x v="2"/>
    <x v="0"/>
    <x v="3"/>
    <x v="159"/>
    <x v="1"/>
    <x v="0"/>
    <x v="46"/>
  </r>
  <r>
    <x v="165"/>
    <x v="165"/>
    <x v="0"/>
    <x v="63"/>
    <x v="46"/>
    <x v="9"/>
    <x v="5"/>
    <x v="2"/>
    <x v="0"/>
    <x v="3"/>
    <x v="160"/>
    <x v="1"/>
    <x v="0"/>
    <x v="163"/>
  </r>
  <r>
    <x v="166"/>
    <x v="166"/>
    <x v="0"/>
    <x v="63"/>
    <x v="46"/>
    <x v="9"/>
    <x v="5"/>
    <x v="2"/>
    <x v="0"/>
    <x v="3"/>
    <x v="161"/>
    <x v="1"/>
    <x v="0"/>
    <x v="164"/>
  </r>
  <r>
    <x v="167"/>
    <x v="167"/>
    <x v="0"/>
    <x v="65"/>
    <x v="13"/>
    <x v="30"/>
    <x v="5"/>
    <x v="2"/>
    <x v="0"/>
    <x v="5"/>
    <x v="162"/>
    <x v="1"/>
    <x v="0"/>
    <x v="165"/>
  </r>
  <r>
    <x v="168"/>
    <x v="168"/>
    <x v="0"/>
    <x v="63"/>
    <x v="40"/>
    <x v="9"/>
    <x v="5"/>
    <x v="2"/>
    <x v="0"/>
    <x v="3"/>
    <x v="163"/>
    <x v="1"/>
    <x v="0"/>
    <x v="166"/>
  </r>
  <r>
    <x v="169"/>
    <x v="169"/>
    <x v="0"/>
    <x v="72"/>
    <x v="47"/>
    <x v="1"/>
    <x v="5"/>
    <x v="2"/>
    <x v="0"/>
    <x v="2"/>
    <x v="164"/>
    <x v="1"/>
    <x v="0"/>
    <x v="167"/>
  </r>
  <r>
    <x v="170"/>
    <x v="170"/>
    <x v="0"/>
    <x v="73"/>
    <x v="48"/>
    <x v="33"/>
    <x v="8"/>
    <x v="2"/>
    <x v="0"/>
    <x v="0"/>
    <x v="165"/>
    <x v="0"/>
    <x v="0"/>
    <x v="168"/>
  </r>
  <r>
    <x v="171"/>
    <x v="171"/>
    <x v="0"/>
    <x v="74"/>
    <x v="48"/>
    <x v="33"/>
    <x v="8"/>
    <x v="2"/>
    <x v="0"/>
    <x v="2"/>
    <x v="166"/>
    <x v="0"/>
    <x v="0"/>
    <x v="168"/>
  </r>
  <r>
    <x v="172"/>
    <x v="172"/>
    <x v="0"/>
    <x v="19"/>
    <x v="14"/>
    <x v="8"/>
    <x v="8"/>
    <x v="2"/>
    <x v="0"/>
    <x v="0"/>
    <x v="167"/>
    <x v="0"/>
    <x v="0"/>
    <x v="169"/>
  </r>
  <r>
    <x v="173"/>
    <x v="173"/>
    <x v="0"/>
    <x v="75"/>
    <x v="49"/>
    <x v="7"/>
    <x v="8"/>
    <x v="2"/>
    <x v="0"/>
    <x v="0"/>
    <x v="168"/>
    <x v="0"/>
    <x v="0"/>
    <x v="170"/>
  </r>
  <r>
    <x v="174"/>
    <x v="174"/>
    <x v="0"/>
    <x v="62"/>
    <x v="46"/>
    <x v="7"/>
    <x v="1"/>
    <x v="2"/>
    <x v="0"/>
    <x v="5"/>
    <x v="169"/>
    <x v="0"/>
    <x v="0"/>
    <x v="171"/>
  </r>
  <r>
    <x v="175"/>
    <x v="175"/>
    <x v="0"/>
    <x v="62"/>
    <x v="2"/>
    <x v="7"/>
    <x v="8"/>
    <x v="2"/>
    <x v="0"/>
    <x v="5"/>
    <x v="169"/>
    <x v="1"/>
    <x v="0"/>
    <x v="172"/>
  </r>
  <r>
    <x v="176"/>
    <x v="176"/>
    <x v="0"/>
    <x v="76"/>
    <x v="50"/>
    <x v="7"/>
    <x v="8"/>
    <x v="2"/>
    <x v="0"/>
    <x v="0"/>
    <x v="170"/>
    <x v="0"/>
    <x v="0"/>
    <x v="173"/>
  </r>
  <r>
    <x v="177"/>
    <x v="177"/>
    <x v="0"/>
    <x v="77"/>
    <x v="6"/>
    <x v="7"/>
    <x v="6"/>
    <x v="2"/>
    <x v="0"/>
    <x v="5"/>
    <x v="171"/>
    <x v="0"/>
    <x v="0"/>
    <x v="174"/>
  </r>
  <r>
    <x v="178"/>
    <x v="178"/>
    <x v="0"/>
    <x v="66"/>
    <x v="44"/>
    <x v="7"/>
    <x v="8"/>
    <x v="2"/>
    <x v="0"/>
    <x v="5"/>
    <x v="172"/>
    <x v="0"/>
    <x v="0"/>
    <x v="175"/>
  </r>
  <r>
    <x v="179"/>
    <x v="179"/>
    <x v="0"/>
    <x v="19"/>
    <x v="14"/>
    <x v="8"/>
    <x v="5"/>
    <x v="2"/>
    <x v="0"/>
    <x v="3"/>
    <x v="173"/>
    <x v="1"/>
    <x v="1"/>
    <x v="176"/>
  </r>
  <r>
    <x v="180"/>
    <x v="180"/>
    <x v="0"/>
    <x v="19"/>
    <x v="14"/>
    <x v="8"/>
    <x v="5"/>
    <x v="2"/>
    <x v="0"/>
    <x v="3"/>
    <x v="173"/>
    <x v="1"/>
    <x v="1"/>
    <x v="177"/>
  </r>
  <r>
    <x v="181"/>
    <x v="181"/>
    <x v="0"/>
    <x v="19"/>
    <x v="14"/>
    <x v="8"/>
    <x v="5"/>
    <x v="2"/>
    <x v="0"/>
    <x v="3"/>
    <x v="174"/>
    <x v="1"/>
    <x v="1"/>
    <x v="178"/>
  </r>
  <r>
    <x v="182"/>
    <x v="182"/>
    <x v="0"/>
    <x v="0"/>
    <x v="46"/>
    <x v="29"/>
    <x v="1"/>
    <x v="2"/>
    <x v="0"/>
    <x v="5"/>
    <x v="175"/>
    <x v="1"/>
    <x v="0"/>
    <x v="179"/>
  </r>
  <r>
    <x v="183"/>
    <x v="183"/>
    <x v="0"/>
    <x v="78"/>
    <x v="12"/>
    <x v="2"/>
    <x v="4"/>
    <x v="2"/>
    <x v="0"/>
    <x v="5"/>
    <x v="176"/>
    <x v="1"/>
    <x v="0"/>
    <x v="180"/>
  </r>
  <r>
    <x v="184"/>
    <x v="184"/>
    <x v="0"/>
    <x v="79"/>
    <x v="51"/>
    <x v="2"/>
    <x v="12"/>
    <x v="2"/>
    <x v="0"/>
    <x v="0"/>
    <x v="177"/>
    <x v="0"/>
    <x v="0"/>
    <x v="181"/>
  </r>
  <r>
    <x v="185"/>
    <x v="185"/>
    <x v="0"/>
    <x v="80"/>
    <x v="52"/>
    <x v="7"/>
    <x v="14"/>
    <x v="2"/>
    <x v="0"/>
    <x v="0"/>
    <x v="178"/>
    <x v="0"/>
    <x v="0"/>
    <x v="182"/>
  </r>
  <r>
    <x v="186"/>
    <x v="186"/>
    <x v="0"/>
    <x v="81"/>
    <x v="53"/>
    <x v="2"/>
    <x v="5"/>
    <x v="2"/>
    <x v="0"/>
    <x v="0"/>
    <x v="179"/>
    <x v="0"/>
    <x v="0"/>
    <x v="183"/>
  </r>
  <r>
    <x v="187"/>
    <x v="187"/>
    <x v="0"/>
    <x v="82"/>
    <x v="12"/>
    <x v="34"/>
    <x v="12"/>
    <x v="2"/>
    <x v="0"/>
    <x v="0"/>
    <x v="180"/>
    <x v="0"/>
    <x v="0"/>
    <x v="184"/>
  </r>
  <r>
    <x v="188"/>
    <x v="188"/>
    <x v="0"/>
    <x v="55"/>
    <x v="2"/>
    <x v="13"/>
    <x v="8"/>
    <x v="2"/>
    <x v="0"/>
    <x v="0"/>
    <x v="181"/>
    <x v="0"/>
    <x v="0"/>
    <x v="185"/>
  </r>
  <r>
    <x v="189"/>
    <x v="189"/>
    <x v="0"/>
    <x v="83"/>
    <x v="28"/>
    <x v="35"/>
    <x v="5"/>
    <x v="2"/>
    <x v="0"/>
    <x v="2"/>
    <x v="182"/>
    <x v="1"/>
    <x v="0"/>
    <x v="186"/>
  </r>
  <r>
    <x v="190"/>
    <x v="190"/>
    <x v="0"/>
    <x v="84"/>
    <x v="28"/>
    <x v="35"/>
    <x v="5"/>
    <x v="2"/>
    <x v="0"/>
    <x v="3"/>
    <x v="183"/>
    <x v="1"/>
    <x v="0"/>
    <x v="187"/>
  </r>
  <r>
    <x v="191"/>
    <x v="191"/>
    <x v="0"/>
    <x v="17"/>
    <x v="40"/>
    <x v="9"/>
    <x v="5"/>
    <x v="2"/>
    <x v="0"/>
    <x v="3"/>
    <x v="184"/>
    <x v="1"/>
    <x v="0"/>
    <x v="188"/>
  </r>
  <r>
    <x v="192"/>
    <x v="192"/>
    <x v="0"/>
    <x v="17"/>
    <x v="40"/>
    <x v="9"/>
    <x v="5"/>
    <x v="2"/>
    <x v="0"/>
    <x v="3"/>
    <x v="185"/>
    <x v="1"/>
    <x v="0"/>
    <x v="189"/>
  </r>
  <r>
    <x v="193"/>
    <x v="193"/>
    <x v="0"/>
    <x v="85"/>
    <x v="54"/>
    <x v="2"/>
    <x v="12"/>
    <x v="2"/>
    <x v="0"/>
    <x v="5"/>
    <x v="186"/>
    <x v="1"/>
    <x v="0"/>
    <x v="190"/>
  </r>
  <r>
    <x v="194"/>
    <x v="194"/>
    <x v="0"/>
    <x v="86"/>
    <x v="20"/>
    <x v="7"/>
    <x v="15"/>
    <x v="2"/>
    <x v="0"/>
    <x v="1"/>
    <x v="187"/>
    <x v="1"/>
    <x v="0"/>
    <x v="191"/>
  </r>
  <r>
    <x v="195"/>
    <x v="195"/>
    <x v="0"/>
    <x v="78"/>
    <x v="12"/>
    <x v="7"/>
    <x v="8"/>
    <x v="2"/>
    <x v="0"/>
    <x v="0"/>
    <x v="188"/>
    <x v="0"/>
    <x v="0"/>
    <x v="192"/>
  </r>
  <r>
    <x v="196"/>
    <x v="196"/>
    <x v="0"/>
    <x v="77"/>
    <x v="6"/>
    <x v="7"/>
    <x v="1"/>
    <x v="2"/>
    <x v="0"/>
    <x v="0"/>
    <x v="189"/>
    <x v="0"/>
    <x v="0"/>
    <x v="193"/>
  </r>
  <r>
    <x v="197"/>
    <x v="197"/>
    <x v="0"/>
    <x v="77"/>
    <x v="6"/>
    <x v="7"/>
    <x v="1"/>
    <x v="2"/>
    <x v="0"/>
    <x v="0"/>
    <x v="190"/>
    <x v="0"/>
    <x v="0"/>
    <x v="194"/>
  </r>
  <r>
    <x v="198"/>
    <x v="198"/>
    <x v="0"/>
    <x v="87"/>
    <x v="2"/>
    <x v="7"/>
    <x v="8"/>
    <x v="2"/>
    <x v="0"/>
    <x v="0"/>
    <x v="191"/>
    <x v="0"/>
    <x v="0"/>
    <x v="195"/>
  </r>
  <r>
    <x v="199"/>
    <x v="199"/>
    <x v="0"/>
    <x v="77"/>
    <x v="6"/>
    <x v="7"/>
    <x v="8"/>
    <x v="2"/>
    <x v="0"/>
    <x v="0"/>
    <x v="192"/>
    <x v="0"/>
    <x v="0"/>
    <x v="196"/>
  </r>
  <r>
    <x v="200"/>
    <x v="200"/>
    <x v="0"/>
    <x v="77"/>
    <x v="6"/>
    <x v="7"/>
    <x v="1"/>
    <x v="2"/>
    <x v="0"/>
    <x v="0"/>
    <x v="193"/>
    <x v="0"/>
    <x v="0"/>
    <x v="197"/>
  </r>
  <r>
    <x v="201"/>
    <x v="201"/>
    <x v="0"/>
    <x v="77"/>
    <x v="6"/>
    <x v="7"/>
    <x v="1"/>
    <x v="2"/>
    <x v="0"/>
    <x v="0"/>
    <x v="194"/>
    <x v="0"/>
    <x v="0"/>
    <x v="198"/>
  </r>
  <r>
    <x v="202"/>
    <x v="202"/>
    <x v="0"/>
    <x v="88"/>
    <x v="12"/>
    <x v="7"/>
    <x v="8"/>
    <x v="2"/>
    <x v="0"/>
    <x v="0"/>
    <x v="195"/>
    <x v="1"/>
    <x v="0"/>
    <x v="199"/>
  </r>
  <r>
    <x v="203"/>
    <x v="203"/>
    <x v="0"/>
    <x v="89"/>
    <x v="12"/>
    <x v="7"/>
    <x v="5"/>
    <x v="2"/>
    <x v="0"/>
    <x v="0"/>
    <x v="196"/>
    <x v="0"/>
    <x v="0"/>
    <x v="200"/>
  </r>
  <r>
    <x v="204"/>
    <x v="204"/>
    <x v="0"/>
    <x v="90"/>
    <x v="31"/>
    <x v="2"/>
    <x v="2"/>
    <x v="2"/>
    <x v="0"/>
    <x v="0"/>
    <x v="197"/>
    <x v="0"/>
    <x v="0"/>
    <x v="201"/>
  </r>
  <r>
    <x v="205"/>
    <x v="205"/>
    <x v="0"/>
    <x v="91"/>
    <x v="12"/>
    <x v="7"/>
    <x v="12"/>
    <x v="2"/>
    <x v="0"/>
    <x v="0"/>
    <x v="198"/>
    <x v="0"/>
    <x v="0"/>
    <x v="202"/>
  </r>
  <r>
    <x v="206"/>
    <x v="206"/>
    <x v="0"/>
    <x v="63"/>
    <x v="12"/>
    <x v="9"/>
    <x v="5"/>
    <x v="2"/>
    <x v="0"/>
    <x v="3"/>
    <x v="199"/>
    <x v="1"/>
    <x v="0"/>
    <x v="203"/>
  </r>
  <r>
    <x v="207"/>
    <x v="207"/>
    <x v="0"/>
    <x v="23"/>
    <x v="46"/>
    <x v="9"/>
    <x v="5"/>
    <x v="2"/>
    <x v="0"/>
    <x v="3"/>
    <x v="200"/>
    <x v="1"/>
    <x v="0"/>
    <x v="204"/>
  </r>
  <r>
    <x v="208"/>
    <x v="208"/>
    <x v="0"/>
    <x v="23"/>
    <x v="55"/>
    <x v="9"/>
    <x v="5"/>
    <x v="2"/>
    <x v="0"/>
    <x v="3"/>
    <x v="200"/>
    <x v="1"/>
    <x v="0"/>
    <x v="205"/>
  </r>
  <r>
    <x v="209"/>
    <x v="209"/>
    <x v="0"/>
    <x v="23"/>
    <x v="56"/>
    <x v="9"/>
    <x v="5"/>
    <x v="2"/>
    <x v="0"/>
    <x v="3"/>
    <x v="201"/>
    <x v="1"/>
    <x v="0"/>
    <x v="206"/>
  </r>
  <r>
    <x v="210"/>
    <x v="210"/>
    <x v="0"/>
    <x v="17"/>
    <x v="57"/>
    <x v="9"/>
    <x v="5"/>
    <x v="2"/>
    <x v="0"/>
    <x v="3"/>
    <x v="202"/>
    <x v="1"/>
    <x v="0"/>
    <x v="207"/>
  </r>
  <r>
    <x v="211"/>
    <x v="211"/>
    <x v="0"/>
    <x v="92"/>
    <x v="46"/>
    <x v="9"/>
    <x v="5"/>
    <x v="2"/>
    <x v="0"/>
    <x v="3"/>
    <x v="203"/>
    <x v="1"/>
    <x v="0"/>
    <x v="208"/>
  </r>
  <r>
    <x v="212"/>
    <x v="212"/>
    <x v="0"/>
    <x v="93"/>
    <x v="28"/>
    <x v="21"/>
    <x v="5"/>
    <x v="2"/>
    <x v="0"/>
    <x v="0"/>
    <x v="204"/>
    <x v="0"/>
    <x v="0"/>
    <x v="209"/>
  </r>
  <r>
    <x v="213"/>
    <x v="213"/>
    <x v="0"/>
    <x v="94"/>
    <x v="47"/>
    <x v="9"/>
    <x v="5"/>
    <x v="2"/>
    <x v="0"/>
    <x v="2"/>
    <x v="205"/>
    <x v="1"/>
    <x v="0"/>
    <x v="210"/>
  </r>
  <r>
    <x v="214"/>
    <x v="214"/>
    <x v="0"/>
    <x v="46"/>
    <x v="2"/>
    <x v="9"/>
    <x v="5"/>
    <x v="2"/>
    <x v="0"/>
    <x v="3"/>
    <x v="206"/>
    <x v="1"/>
    <x v="0"/>
    <x v="211"/>
  </r>
  <r>
    <x v="215"/>
    <x v="215"/>
    <x v="0"/>
    <x v="46"/>
    <x v="46"/>
    <x v="9"/>
    <x v="5"/>
    <x v="2"/>
    <x v="0"/>
    <x v="3"/>
    <x v="207"/>
    <x v="1"/>
    <x v="0"/>
    <x v="212"/>
  </r>
  <r>
    <x v="216"/>
    <x v="216"/>
    <x v="0"/>
    <x v="46"/>
    <x v="12"/>
    <x v="9"/>
    <x v="5"/>
    <x v="2"/>
    <x v="0"/>
    <x v="3"/>
    <x v="208"/>
    <x v="1"/>
    <x v="0"/>
    <x v="213"/>
  </r>
  <r>
    <x v="217"/>
    <x v="217"/>
    <x v="0"/>
    <x v="46"/>
    <x v="12"/>
    <x v="9"/>
    <x v="5"/>
    <x v="2"/>
    <x v="0"/>
    <x v="3"/>
    <x v="209"/>
    <x v="1"/>
    <x v="0"/>
    <x v="214"/>
  </r>
  <r>
    <x v="218"/>
    <x v="218"/>
    <x v="0"/>
    <x v="46"/>
    <x v="12"/>
    <x v="9"/>
    <x v="5"/>
    <x v="2"/>
    <x v="0"/>
    <x v="3"/>
    <x v="210"/>
    <x v="1"/>
    <x v="0"/>
    <x v="215"/>
  </r>
  <r>
    <x v="219"/>
    <x v="219"/>
    <x v="0"/>
    <x v="95"/>
    <x v="58"/>
    <x v="1"/>
    <x v="5"/>
    <x v="2"/>
    <x v="0"/>
    <x v="3"/>
    <x v="211"/>
    <x v="1"/>
    <x v="0"/>
    <x v="216"/>
  </r>
  <r>
    <x v="220"/>
    <x v="220"/>
    <x v="0"/>
    <x v="46"/>
    <x v="6"/>
    <x v="9"/>
    <x v="5"/>
    <x v="2"/>
    <x v="0"/>
    <x v="3"/>
    <x v="212"/>
    <x v="1"/>
    <x v="0"/>
    <x v="217"/>
  </r>
  <r>
    <x v="221"/>
    <x v="221"/>
    <x v="0"/>
    <x v="46"/>
    <x v="6"/>
    <x v="9"/>
    <x v="5"/>
    <x v="2"/>
    <x v="0"/>
    <x v="3"/>
    <x v="213"/>
    <x v="1"/>
    <x v="0"/>
    <x v="218"/>
  </r>
  <r>
    <x v="222"/>
    <x v="222"/>
    <x v="0"/>
    <x v="46"/>
    <x v="46"/>
    <x v="9"/>
    <x v="5"/>
    <x v="2"/>
    <x v="0"/>
    <x v="3"/>
    <x v="214"/>
    <x v="1"/>
    <x v="0"/>
    <x v="219"/>
  </r>
  <r>
    <x v="223"/>
    <x v="223"/>
    <x v="0"/>
    <x v="46"/>
    <x v="12"/>
    <x v="9"/>
    <x v="5"/>
    <x v="2"/>
    <x v="0"/>
    <x v="3"/>
    <x v="215"/>
    <x v="1"/>
    <x v="0"/>
    <x v="220"/>
  </r>
  <r>
    <x v="224"/>
    <x v="224"/>
    <x v="0"/>
    <x v="46"/>
    <x v="12"/>
    <x v="9"/>
    <x v="5"/>
    <x v="2"/>
    <x v="0"/>
    <x v="3"/>
    <x v="216"/>
    <x v="1"/>
    <x v="0"/>
    <x v="221"/>
  </r>
  <r>
    <x v="225"/>
    <x v="225"/>
    <x v="0"/>
    <x v="46"/>
    <x v="2"/>
    <x v="9"/>
    <x v="5"/>
    <x v="2"/>
    <x v="0"/>
    <x v="3"/>
    <x v="217"/>
    <x v="1"/>
    <x v="0"/>
    <x v="222"/>
  </r>
  <r>
    <x v="226"/>
    <x v="226"/>
    <x v="0"/>
    <x v="46"/>
    <x v="6"/>
    <x v="9"/>
    <x v="5"/>
    <x v="2"/>
    <x v="0"/>
    <x v="3"/>
    <x v="218"/>
    <x v="1"/>
    <x v="0"/>
    <x v="223"/>
  </r>
  <r>
    <x v="227"/>
    <x v="227"/>
    <x v="0"/>
    <x v="96"/>
    <x v="39"/>
    <x v="27"/>
    <x v="8"/>
    <x v="2"/>
    <x v="0"/>
    <x v="0"/>
    <x v="219"/>
    <x v="0"/>
    <x v="1"/>
    <x v="224"/>
  </r>
  <r>
    <x v="228"/>
    <x v="228"/>
    <x v="0"/>
    <x v="97"/>
    <x v="59"/>
    <x v="13"/>
    <x v="5"/>
    <x v="2"/>
    <x v="0"/>
    <x v="2"/>
    <x v="220"/>
    <x v="1"/>
    <x v="0"/>
    <x v="225"/>
  </r>
  <r>
    <x v="229"/>
    <x v="229"/>
    <x v="0"/>
    <x v="98"/>
    <x v="44"/>
    <x v="2"/>
    <x v="5"/>
    <x v="2"/>
    <x v="0"/>
    <x v="2"/>
    <x v="221"/>
    <x v="1"/>
    <x v="0"/>
    <x v="226"/>
  </r>
  <r>
    <x v="230"/>
    <x v="230"/>
    <x v="0"/>
    <x v="99"/>
    <x v="6"/>
    <x v="36"/>
    <x v="5"/>
    <x v="2"/>
    <x v="0"/>
    <x v="4"/>
    <x v="222"/>
    <x v="1"/>
    <x v="0"/>
    <x v="227"/>
  </r>
  <r>
    <x v="231"/>
    <x v="231"/>
    <x v="0"/>
    <x v="100"/>
    <x v="60"/>
    <x v="9"/>
    <x v="5"/>
    <x v="2"/>
    <x v="0"/>
    <x v="2"/>
    <x v="223"/>
    <x v="1"/>
    <x v="0"/>
    <x v="228"/>
  </r>
  <r>
    <x v="232"/>
    <x v="232"/>
    <x v="0"/>
    <x v="101"/>
    <x v="12"/>
    <x v="7"/>
    <x v="5"/>
    <x v="2"/>
    <x v="0"/>
    <x v="2"/>
    <x v="223"/>
    <x v="1"/>
    <x v="0"/>
    <x v="229"/>
  </r>
  <r>
    <x v="233"/>
    <x v="233"/>
    <x v="0"/>
    <x v="102"/>
    <x v="61"/>
    <x v="2"/>
    <x v="5"/>
    <x v="2"/>
    <x v="0"/>
    <x v="2"/>
    <x v="224"/>
    <x v="1"/>
    <x v="0"/>
    <x v="230"/>
  </r>
  <r>
    <x v="234"/>
    <x v="234"/>
    <x v="0"/>
    <x v="103"/>
    <x v="6"/>
    <x v="2"/>
    <x v="5"/>
    <x v="2"/>
    <x v="0"/>
    <x v="2"/>
    <x v="225"/>
    <x v="1"/>
    <x v="0"/>
    <x v="231"/>
  </r>
  <r>
    <x v="235"/>
    <x v="235"/>
    <x v="0"/>
    <x v="103"/>
    <x v="6"/>
    <x v="2"/>
    <x v="5"/>
    <x v="2"/>
    <x v="0"/>
    <x v="3"/>
    <x v="226"/>
    <x v="1"/>
    <x v="0"/>
    <x v="232"/>
  </r>
  <r>
    <x v="236"/>
    <x v="236"/>
    <x v="0"/>
    <x v="103"/>
    <x v="6"/>
    <x v="2"/>
    <x v="5"/>
    <x v="2"/>
    <x v="0"/>
    <x v="3"/>
    <x v="227"/>
    <x v="1"/>
    <x v="0"/>
    <x v="233"/>
  </r>
  <r>
    <x v="237"/>
    <x v="237"/>
    <x v="0"/>
    <x v="103"/>
    <x v="6"/>
    <x v="2"/>
    <x v="5"/>
    <x v="2"/>
    <x v="0"/>
    <x v="3"/>
    <x v="227"/>
    <x v="1"/>
    <x v="0"/>
    <x v="234"/>
  </r>
  <r>
    <x v="238"/>
    <x v="238"/>
    <x v="0"/>
    <x v="104"/>
    <x v="6"/>
    <x v="2"/>
    <x v="5"/>
    <x v="2"/>
    <x v="0"/>
    <x v="6"/>
    <x v="228"/>
    <x v="1"/>
    <x v="0"/>
    <x v="235"/>
  </r>
  <r>
    <x v="239"/>
    <x v="239"/>
    <x v="0"/>
    <x v="102"/>
    <x v="6"/>
    <x v="2"/>
    <x v="5"/>
    <x v="2"/>
    <x v="0"/>
    <x v="3"/>
    <x v="229"/>
    <x v="1"/>
    <x v="0"/>
    <x v="236"/>
  </r>
  <r>
    <x v="240"/>
    <x v="240"/>
    <x v="0"/>
    <x v="102"/>
    <x v="6"/>
    <x v="2"/>
    <x v="5"/>
    <x v="2"/>
    <x v="0"/>
    <x v="3"/>
    <x v="229"/>
    <x v="1"/>
    <x v="0"/>
    <x v="237"/>
  </r>
  <r>
    <x v="241"/>
    <x v="241"/>
    <x v="0"/>
    <x v="105"/>
    <x v="12"/>
    <x v="2"/>
    <x v="5"/>
    <x v="2"/>
    <x v="0"/>
    <x v="2"/>
    <x v="230"/>
    <x v="1"/>
    <x v="0"/>
    <x v="238"/>
  </r>
  <r>
    <x v="242"/>
    <x v="242"/>
    <x v="0"/>
    <x v="105"/>
    <x v="12"/>
    <x v="2"/>
    <x v="5"/>
    <x v="2"/>
    <x v="0"/>
    <x v="2"/>
    <x v="231"/>
    <x v="1"/>
    <x v="0"/>
    <x v="239"/>
  </r>
  <r>
    <x v="243"/>
    <x v="243"/>
    <x v="0"/>
    <x v="53"/>
    <x v="12"/>
    <x v="2"/>
    <x v="5"/>
    <x v="2"/>
    <x v="0"/>
    <x v="3"/>
    <x v="232"/>
    <x v="1"/>
    <x v="0"/>
    <x v="240"/>
  </r>
  <r>
    <x v="244"/>
    <x v="244"/>
    <x v="0"/>
    <x v="53"/>
    <x v="12"/>
    <x v="2"/>
    <x v="5"/>
    <x v="2"/>
    <x v="0"/>
    <x v="3"/>
    <x v="233"/>
    <x v="1"/>
    <x v="0"/>
    <x v="241"/>
  </r>
  <r>
    <x v="245"/>
    <x v="245"/>
    <x v="0"/>
    <x v="53"/>
    <x v="20"/>
    <x v="2"/>
    <x v="5"/>
    <x v="2"/>
    <x v="0"/>
    <x v="3"/>
    <x v="234"/>
    <x v="1"/>
    <x v="0"/>
    <x v="242"/>
  </r>
  <r>
    <x v="246"/>
    <x v="246"/>
    <x v="0"/>
    <x v="106"/>
    <x v="45"/>
    <x v="1"/>
    <x v="5"/>
    <x v="2"/>
    <x v="0"/>
    <x v="3"/>
    <x v="235"/>
    <x v="1"/>
    <x v="0"/>
    <x v="243"/>
  </r>
  <r>
    <x v="247"/>
    <x v="247"/>
    <x v="0"/>
    <x v="77"/>
    <x v="6"/>
    <x v="7"/>
    <x v="5"/>
    <x v="2"/>
    <x v="0"/>
    <x v="3"/>
    <x v="236"/>
    <x v="1"/>
    <x v="0"/>
    <x v="244"/>
  </r>
  <r>
    <x v="248"/>
    <x v="248"/>
    <x v="0"/>
    <x v="107"/>
    <x v="2"/>
    <x v="7"/>
    <x v="5"/>
    <x v="2"/>
    <x v="0"/>
    <x v="5"/>
    <x v="237"/>
    <x v="1"/>
    <x v="0"/>
    <x v="245"/>
  </r>
  <r>
    <x v="249"/>
    <x v="249"/>
    <x v="0"/>
    <x v="8"/>
    <x v="6"/>
    <x v="1"/>
    <x v="5"/>
    <x v="2"/>
    <x v="0"/>
    <x v="3"/>
    <x v="238"/>
    <x v="1"/>
    <x v="0"/>
    <x v="246"/>
  </r>
  <r>
    <x v="250"/>
    <x v="250"/>
    <x v="0"/>
    <x v="8"/>
    <x v="6"/>
    <x v="1"/>
    <x v="5"/>
    <x v="2"/>
    <x v="0"/>
    <x v="3"/>
    <x v="239"/>
    <x v="1"/>
    <x v="0"/>
    <x v="247"/>
  </r>
  <r>
    <x v="251"/>
    <x v="251"/>
    <x v="0"/>
    <x v="8"/>
    <x v="6"/>
    <x v="1"/>
    <x v="5"/>
    <x v="2"/>
    <x v="0"/>
    <x v="3"/>
    <x v="240"/>
    <x v="1"/>
    <x v="0"/>
    <x v="248"/>
  </r>
  <r>
    <x v="252"/>
    <x v="252"/>
    <x v="0"/>
    <x v="55"/>
    <x v="6"/>
    <x v="13"/>
    <x v="5"/>
    <x v="2"/>
    <x v="0"/>
    <x v="3"/>
    <x v="241"/>
    <x v="1"/>
    <x v="0"/>
    <x v="249"/>
  </r>
  <r>
    <x v="253"/>
    <x v="253"/>
    <x v="0"/>
    <x v="108"/>
    <x v="6"/>
    <x v="1"/>
    <x v="5"/>
    <x v="2"/>
    <x v="0"/>
    <x v="3"/>
    <x v="242"/>
    <x v="1"/>
    <x v="0"/>
    <x v="250"/>
  </r>
  <r>
    <x v="254"/>
    <x v="254"/>
    <x v="0"/>
    <x v="109"/>
    <x v="6"/>
    <x v="7"/>
    <x v="12"/>
    <x v="2"/>
    <x v="0"/>
    <x v="4"/>
    <x v="84"/>
    <x v="1"/>
    <x v="0"/>
    <x v="251"/>
  </r>
  <r>
    <x v="255"/>
    <x v="255"/>
    <x v="0"/>
    <x v="62"/>
    <x v="6"/>
    <x v="7"/>
    <x v="5"/>
    <x v="2"/>
    <x v="0"/>
    <x v="3"/>
    <x v="84"/>
    <x v="1"/>
    <x v="0"/>
    <x v="53"/>
  </r>
  <r>
    <x v="256"/>
    <x v="256"/>
    <x v="0"/>
    <x v="53"/>
    <x v="6"/>
    <x v="2"/>
    <x v="5"/>
    <x v="2"/>
    <x v="0"/>
    <x v="3"/>
    <x v="84"/>
    <x v="1"/>
    <x v="0"/>
    <x v="252"/>
  </r>
  <r>
    <x v="257"/>
    <x v="257"/>
    <x v="0"/>
    <x v="110"/>
    <x v="31"/>
    <x v="7"/>
    <x v="5"/>
    <x v="2"/>
    <x v="0"/>
    <x v="3"/>
    <x v="84"/>
    <x v="1"/>
    <x v="0"/>
    <x v="253"/>
  </r>
  <r>
    <x v="258"/>
    <x v="258"/>
    <x v="0"/>
    <x v="53"/>
    <x v="6"/>
    <x v="2"/>
    <x v="5"/>
    <x v="2"/>
    <x v="0"/>
    <x v="3"/>
    <x v="84"/>
    <x v="1"/>
    <x v="0"/>
    <x v="254"/>
  </r>
  <r>
    <x v="259"/>
    <x v="259"/>
    <x v="0"/>
    <x v="111"/>
    <x v="6"/>
    <x v="7"/>
    <x v="5"/>
    <x v="2"/>
    <x v="0"/>
    <x v="3"/>
    <x v="85"/>
    <x v="1"/>
    <x v="0"/>
    <x v="255"/>
  </r>
  <r>
    <x v="260"/>
    <x v="260"/>
    <x v="0"/>
    <x v="112"/>
    <x v="6"/>
    <x v="2"/>
    <x v="5"/>
    <x v="2"/>
    <x v="0"/>
    <x v="3"/>
    <x v="85"/>
    <x v="1"/>
    <x v="0"/>
    <x v="256"/>
  </r>
  <r>
    <x v="261"/>
    <x v="261"/>
    <x v="0"/>
    <x v="111"/>
    <x v="6"/>
    <x v="7"/>
    <x v="5"/>
    <x v="2"/>
    <x v="0"/>
    <x v="3"/>
    <x v="85"/>
    <x v="1"/>
    <x v="0"/>
    <x v="257"/>
  </r>
  <r>
    <x v="262"/>
    <x v="262"/>
    <x v="0"/>
    <x v="102"/>
    <x v="6"/>
    <x v="2"/>
    <x v="1"/>
    <x v="2"/>
    <x v="0"/>
    <x v="0"/>
    <x v="85"/>
    <x v="0"/>
    <x v="0"/>
    <x v="258"/>
  </r>
  <r>
    <x v="263"/>
    <x v="263"/>
    <x v="0"/>
    <x v="111"/>
    <x v="6"/>
    <x v="7"/>
    <x v="5"/>
    <x v="2"/>
    <x v="0"/>
    <x v="3"/>
    <x v="85"/>
    <x v="1"/>
    <x v="0"/>
    <x v="259"/>
  </r>
  <r>
    <x v="264"/>
    <x v="264"/>
    <x v="0"/>
    <x v="113"/>
    <x v="12"/>
    <x v="2"/>
    <x v="5"/>
    <x v="2"/>
    <x v="0"/>
    <x v="3"/>
    <x v="85"/>
    <x v="1"/>
    <x v="0"/>
    <x v="260"/>
  </r>
  <r>
    <x v="265"/>
    <x v="265"/>
    <x v="0"/>
    <x v="77"/>
    <x v="6"/>
    <x v="7"/>
    <x v="1"/>
    <x v="2"/>
    <x v="0"/>
    <x v="0"/>
    <x v="85"/>
    <x v="0"/>
    <x v="0"/>
    <x v="261"/>
  </r>
  <r>
    <x v="266"/>
    <x v="266"/>
    <x v="0"/>
    <x v="111"/>
    <x v="6"/>
    <x v="7"/>
    <x v="5"/>
    <x v="2"/>
    <x v="0"/>
    <x v="3"/>
    <x v="86"/>
    <x v="1"/>
    <x v="0"/>
    <x v="262"/>
  </r>
  <r>
    <x v="267"/>
    <x v="267"/>
    <x v="0"/>
    <x v="53"/>
    <x v="12"/>
    <x v="2"/>
    <x v="5"/>
    <x v="2"/>
    <x v="0"/>
    <x v="3"/>
    <x v="86"/>
    <x v="1"/>
    <x v="0"/>
    <x v="263"/>
  </r>
  <r>
    <x v="268"/>
    <x v="268"/>
    <x v="0"/>
    <x v="39"/>
    <x v="27"/>
    <x v="9"/>
    <x v="1"/>
    <x v="2"/>
    <x v="0"/>
    <x v="0"/>
    <x v="86"/>
    <x v="0"/>
    <x v="0"/>
    <x v="264"/>
  </r>
  <r>
    <x v="269"/>
    <x v="269"/>
    <x v="0"/>
    <x v="39"/>
    <x v="27"/>
    <x v="9"/>
    <x v="1"/>
    <x v="2"/>
    <x v="0"/>
    <x v="0"/>
    <x v="243"/>
    <x v="0"/>
    <x v="0"/>
    <x v="265"/>
  </r>
  <r>
    <x v="270"/>
    <x v="270"/>
    <x v="0"/>
    <x v="51"/>
    <x v="33"/>
    <x v="13"/>
    <x v="8"/>
    <x v="2"/>
    <x v="0"/>
    <x v="0"/>
    <x v="243"/>
    <x v="0"/>
    <x v="0"/>
    <x v="266"/>
  </r>
  <r>
    <x v="271"/>
    <x v="271"/>
    <x v="0"/>
    <x v="114"/>
    <x v="6"/>
    <x v="13"/>
    <x v="5"/>
    <x v="2"/>
    <x v="0"/>
    <x v="3"/>
    <x v="243"/>
    <x v="1"/>
    <x v="0"/>
    <x v="267"/>
  </r>
  <r>
    <x v="272"/>
    <x v="272"/>
    <x v="0"/>
    <x v="115"/>
    <x v="12"/>
    <x v="13"/>
    <x v="5"/>
    <x v="2"/>
    <x v="0"/>
    <x v="3"/>
    <x v="243"/>
    <x v="1"/>
    <x v="0"/>
    <x v="268"/>
  </r>
  <r>
    <x v="273"/>
    <x v="273"/>
    <x v="0"/>
    <x v="115"/>
    <x v="12"/>
    <x v="13"/>
    <x v="5"/>
    <x v="2"/>
    <x v="0"/>
    <x v="3"/>
    <x v="243"/>
    <x v="1"/>
    <x v="0"/>
    <x v="269"/>
  </r>
  <r>
    <x v="274"/>
    <x v="274"/>
    <x v="0"/>
    <x v="115"/>
    <x v="2"/>
    <x v="13"/>
    <x v="5"/>
    <x v="2"/>
    <x v="0"/>
    <x v="3"/>
    <x v="87"/>
    <x v="1"/>
    <x v="0"/>
    <x v="270"/>
  </r>
  <r>
    <x v="275"/>
    <x v="275"/>
    <x v="0"/>
    <x v="106"/>
    <x v="45"/>
    <x v="1"/>
    <x v="5"/>
    <x v="2"/>
    <x v="0"/>
    <x v="3"/>
    <x v="87"/>
    <x v="1"/>
    <x v="0"/>
    <x v="271"/>
  </r>
  <r>
    <x v="276"/>
    <x v="276"/>
    <x v="0"/>
    <x v="116"/>
    <x v="12"/>
    <x v="1"/>
    <x v="5"/>
    <x v="2"/>
    <x v="0"/>
    <x v="3"/>
    <x v="244"/>
    <x v="1"/>
    <x v="0"/>
    <x v="272"/>
  </r>
  <r>
    <x v="277"/>
    <x v="277"/>
    <x v="0"/>
    <x v="115"/>
    <x v="12"/>
    <x v="13"/>
    <x v="5"/>
    <x v="2"/>
    <x v="0"/>
    <x v="3"/>
    <x v="244"/>
    <x v="1"/>
    <x v="0"/>
    <x v="273"/>
  </r>
  <r>
    <x v="278"/>
    <x v="278"/>
    <x v="0"/>
    <x v="115"/>
    <x v="6"/>
    <x v="13"/>
    <x v="5"/>
    <x v="2"/>
    <x v="0"/>
    <x v="3"/>
    <x v="244"/>
    <x v="1"/>
    <x v="0"/>
    <x v="274"/>
  </r>
  <r>
    <x v="279"/>
    <x v="279"/>
    <x v="0"/>
    <x v="117"/>
    <x v="16"/>
    <x v="13"/>
    <x v="8"/>
    <x v="2"/>
    <x v="0"/>
    <x v="0"/>
    <x v="245"/>
    <x v="0"/>
    <x v="0"/>
    <x v="275"/>
  </r>
  <r>
    <x v="280"/>
    <x v="280"/>
    <x v="0"/>
    <x v="115"/>
    <x v="12"/>
    <x v="13"/>
    <x v="5"/>
    <x v="2"/>
    <x v="0"/>
    <x v="3"/>
    <x v="88"/>
    <x v="1"/>
    <x v="0"/>
    <x v="276"/>
  </r>
  <r>
    <x v="281"/>
    <x v="281"/>
    <x v="0"/>
    <x v="118"/>
    <x v="28"/>
    <x v="35"/>
    <x v="5"/>
    <x v="2"/>
    <x v="0"/>
    <x v="3"/>
    <x v="246"/>
    <x v="1"/>
    <x v="0"/>
    <x v="277"/>
  </r>
  <r>
    <x v="282"/>
    <x v="282"/>
    <x v="0"/>
    <x v="55"/>
    <x v="6"/>
    <x v="13"/>
    <x v="5"/>
    <x v="2"/>
    <x v="0"/>
    <x v="3"/>
    <x v="247"/>
    <x v="1"/>
    <x v="0"/>
    <x v="278"/>
  </r>
  <r>
    <x v="283"/>
    <x v="283"/>
    <x v="0"/>
    <x v="55"/>
    <x v="6"/>
    <x v="13"/>
    <x v="5"/>
    <x v="2"/>
    <x v="0"/>
    <x v="3"/>
    <x v="248"/>
    <x v="1"/>
    <x v="0"/>
    <x v="279"/>
  </r>
  <r>
    <x v="284"/>
    <x v="284"/>
    <x v="0"/>
    <x v="119"/>
    <x v="62"/>
    <x v="37"/>
    <x v="5"/>
    <x v="2"/>
    <x v="0"/>
    <x v="3"/>
    <x v="249"/>
    <x v="1"/>
    <x v="1"/>
    <x v="280"/>
  </r>
  <r>
    <x v="285"/>
    <x v="285"/>
    <x v="0"/>
    <x v="55"/>
    <x v="6"/>
    <x v="13"/>
    <x v="5"/>
    <x v="2"/>
    <x v="0"/>
    <x v="3"/>
    <x v="250"/>
    <x v="1"/>
    <x v="0"/>
    <x v="281"/>
  </r>
  <r>
    <x v="286"/>
    <x v="286"/>
    <x v="0"/>
    <x v="120"/>
    <x v="28"/>
    <x v="17"/>
    <x v="5"/>
    <x v="2"/>
    <x v="0"/>
    <x v="6"/>
    <x v="251"/>
    <x v="1"/>
    <x v="1"/>
    <x v="282"/>
  </r>
  <r>
    <x v="287"/>
    <x v="287"/>
    <x v="0"/>
    <x v="121"/>
    <x v="28"/>
    <x v="35"/>
    <x v="5"/>
    <x v="2"/>
    <x v="0"/>
    <x v="3"/>
    <x v="251"/>
    <x v="1"/>
    <x v="0"/>
    <x v="283"/>
  </r>
  <r>
    <x v="288"/>
    <x v="288"/>
    <x v="0"/>
    <x v="122"/>
    <x v="63"/>
    <x v="35"/>
    <x v="5"/>
    <x v="2"/>
    <x v="0"/>
    <x v="2"/>
    <x v="252"/>
    <x v="1"/>
    <x v="0"/>
    <x v="284"/>
  </r>
  <r>
    <x v="289"/>
    <x v="289"/>
    <x v="0"/>
    <x v="123"/>
    <x v="6"/>
    <x v="11"/>
    <x v="5"/>
    <x v="2"/>
    <x v="0"/>
    <x v="3"/>
    <x v="253"/>
    <x v="1"/>
    <x v="0"/>
    <x v="285"/>
  </r>
  <r>
    <x v="290"/>
    <x v="290"/>
    <x v="0"/>
    <x v="28"/>
    <x v="9"/>
    <x v="6"/>
    <x v="5"/>
    <x v="3"/>
    <x v="0"/>
    <x v="3"/>
    <x v="254"/>
    <x v="1"/>
    <x v="0"/>
    <x v="286"/>
  </r>
  <r>
    <x v="291"/>
    <x v="291"/>
    <x v="0"/>
    <x v="22"/>
    <x v="12"/>
    <x v="6"/>
    <x v="5"/>
    <x v="3"/>
    <x v="0"/>
    <x v="3"/>
    <x v="255"/>
    <x v="1"/>
    <x v="0"/>
    <x v="287"/>
  </r>
  <r>
    <x v="292"/>
    <x v="292"/>
    <x v="0"/>
    <x v="124"/>
    <x v="64"/>
    <x v="29"/>
    <x v="5"/>
    <x v="3"/>
    <x v="0"/>
    <x v="3"/>
    <x v="256"/>
    <x v="1"/>
    <x v="0"/>
    <x v="288"/>
  </r>
  <r>
    <x v="293"/>
    <x v="293"/>
    <x v="0"/>
    <x v="17"/>
    <x v="56"/>
    <x v="9"/>
    <x v="5"/>
    <x v="3"/>
    <x v="0"/>
    <x v="3"/>
    <x v="257"/>
    <x v="1"/>
    <x v="0"/>
    <x v="289"/>
  </r>
  <r>
    <x v="294"/>
    <x v="294"/>
    <x v="0"/>
    <x v="115"/>
    <x v="6"/>
    <x v="13"/>
    <x v="5"/>
    <x v="3"/>
    <x v="0"/>
    <x v="3"/>
    <x v="258"/>
    <x v="1"/>
    <x v="0"/>
    <x v="290"/>
  </r>
  <r>
    <x v="295"/>
    <x v="295"/>
    <x v="0"/>
    <x v="115"/>
    <x v="20"/>
    <x v="13"/>
    <x v="5"/>
    <x v="3"/>
    <x v="0"/>
    <x v="3"/>
    <x v="259"/>
    <x v="1"/>
    <x v="0"/>
    <x v="291"/>
  </r>
  <r>
    <x v="296"/>
    <x v="296"/>
    <x v="0"/>
    <x v="55"/>
    <x v="12"/>
    <x v="13"/>
    <x v="5"/>
    <x v="3"/>
    <x v="0"/>
    <x v="3"/>
    <x v="260"/>
    <x v="1"/>
    <x v="0"/>
    <x v="292"/>
  </r>
  <r>
    <x v="297"/>
    <x v="297"/>
    <x v="0"/>
    <x v="55"/>
    <x v="6"/>
    <x v="13"/>
    <x v="5"/>
    <x v="3"/>
    <x v="0"/>
    <x v="3"/>
    <x v="261"/>
    <x v="1"/>
    <x v="0"/>
    <x v="293"/>
  </r>
  <r>
    <x v="298"/>
    <x v="298"/>
    <x v="0"/>
    <x v="65"/>
    <x v="13"/>
    <x v="30"/>
    <x v="8"/>
    <x v="4"/>
    <x v="0"/>
    <x v="1"/>
    <x v="262"/>
    <x v="1"/>
    <x v="0"/>
    <x v="294"/>
  </r>
  <r>
    <x v="299"/>
    <x v="299"/>
    <x v="0"/>
    <x v="125"/>
    <x v="65"/>
    <x v="30"/>
    <x v="8"/>
    <x v="4"/>
    <x v="0"/>
    <x v="5"/>
    <x v="263"/>
    <x v="1"/>
    <x v="1"/>
    <x v="295"/>
  </r>
  <r>
    <x v="300"/>
    <x v="300"/>
    <x v="0"/>
    <x v="126"/>
    <x v="66"/>
    <x v="6"/>
    <x v="5"/>
    <x v="5"/>
    <x v="0"/>
    <x v="3"/>
    <x v="264"/>
    <x v="1"/>
    <x v="0"/>
    <x v="296"/>
  </r>
  <r>
    <x v="301"/>
    <x v="301"/>
    <x v="0"/>
    <x v="71"/>
    <x v="45"/>
    <x v="6"/>
    <x v="5"/>
    <x v="5"/>
    <x v="0"/>
    <x v="3"/>
    <x v="265"/>
    <x v="1"/>
    <x v="0"/>
    <x v="297"/>
  </r>
  <r>
    <x v="302"/>
    <x v="302"/>
    <x v="1"/>
    <x v="127"/>
    <x v="64"/>
    <x v="38"/>
    <x v="5"/>
    <x v="6"/>
    <x v="0"/>
    <x v="7"/>
    <x v="266"/>
    <x v="2"/>
    <x v="0"/>
    <x v="298"/>
  </r>
  <r>
    <x v="303"/>
    <x v="302"/>
    <x v="1"/>
    <x v="127"/>
    <x v="64"/>
    <x v="38"/>
    <x v="5"/>
    <x v="6"/>
    <x v="0"/>
    <x v="7"/>
    <x v="266"/>
    <x v="2"/>
    <x v="0"/>
    <x v="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I13" firstHeaderRow="1" firstDataRow="2" firstDataCol="1"/>
  <pivotFields count="14">
    <pivotField compact="0" showAll="0">
      <items count="305">
        <item x="4"/>
        <item x="263"/>
        <item x="261"/>
        <item x="76"/>
        <item x="185"/>
        <item x="259"/>
        <item x="171"/>
        <item x="170"/>
        <item x="7"/>
        <item x="265"/>
        <item x="194"/>
        <item x="195"/>
        <item x="142"/>
        <item x="196"/>
        <item x="197"/>
        <item x="254"/>
        <item x="198"/>
        <item x="177"/>
        <item x="247"/>
        <item x="266"/>
        <item x="176"/>
        <item x="248"/>
        <item x="178"/>
        <item x="199"/>
        <item x="200"/>
        <item x="122"/>
        <item x="201"/>
        <item x="173"/>
        <item x="230"/>
        <item x="231"/>
        <item x="68"/>
        <item x="268"/>
        <item x="269"/>
        <item x="202"/>
        <item x="232"/>
        <item x="203"/>
        <item x="205"/>
        <item x="193"/>
        <item x="8"/>
        <item x="227"/>
        <item x="56"/>
        <item x="79"/>
        <item x="284"/>
        <item x="183"/>
        <item x="233"/>
        <item x="234"/>
        <item x="235"/>
        <item x="236"/>
        <item x="237"/>
        <item x="262"/>
        <item x="238"/>
        <item x="239"/>
        <item x="240"/>
        <item x="184"/>
        <item x="57"/>
        <item x="96"/>
        <item x="43"/>
        <item x="286"/>
        <item x="99"/>
        <item x="81"/>
        <item x="182"/>
        <item x="186"/>
        <item x="6"/>
        <item x="187"/>
        <item x="260"/>
        <item x="241"/>
        <item x="242"/>
        <item x="66"/>
        <item x="243"/>
        <item x="26"/>
        <item x="91"/>
        <item x="288"/>
        <item x="95"/>
        <item x="49"/>
        <item x="204"/>
        <item x="244"/>
        <item x="70"/>
        <item x="3"/>
        <item x="101"/>
        <item x="71"/>
        <item x="36"/>
        <item x="289"/>
        <item x="97"/>
        <item x="281"/>
        <item x="287"/>
        <item x="13"/>
        <item x="102"/>
        <item x="190"/>
        <item x="110"/>
        <item x="100"/>
        <item x="77"/>
        <item x="181"/>
        <item x="180"/>
        <item x="179"/>
        <item x="72"/>
        <item x="212"/>
        <item x="80"/>
        <item x="35"/>
        <item x="25"/>
        <item x="229"/>
        <item x="245"/>
        <item x="60"/>
        <item x="89"/>
        <item x="123"/>
        <item x="73"/>
        <item x="94"/>
        <item x="246"/>
        <item x="275"/>
        <item x="87"/>
        <item x="174"/>
        <item x="59"/>
        <item x="264"/>
        <item x="169"/>
        <item x="1"/>
        <item x="48"/>
        <item x="38"/>
        <item x="2"/>
        <item x="90"/>
        <item x="88"/>
        <item x="255"/>
        <item x="54"/>
        <item x="83"/>
        <item x="85"/>
        <item x="258"/>
        <item x="267"/>
        <item x="257"/>
        <item x="175"/>
        <item x="20"/>
        <item x="51"/>
        <item x="98"/>
        <item x="256"/>
        <item x="15"/>
        <item x="104"/>
        <item x="84"/>
        <item x="167"/>
        <item x="298"/>
        <item x="120"/>
        <item x="28"/>
        <item x="121"/>
        <item x="271"/>
        <item x="172"/>
        <item x="219"/>
        <item x="276"/>
        <item x="299"/>
        <item x="67"/>
        <item x="189"/>
        <item x="69"/>
        <item x="270"/>
        <item x="92"/>
        <item x="86"/>
        <item x="228"/>
        <item x="252"/>
        <item x="285"/>
        <item x="188"/>
        <item x="274"/>
        <item x="272"/>
        <item x="279"/>
        <item x="280"/>
        <item x="277"/>
        <item x="283"/>
        <item x="282"/>
        <item x="93"/>
        <item x="297"/>
        <item x="296"/>
        <item x="75"/>
        <item x="278"/>
        <item x="273"/>
        <item x="295"/>
        <item x="124"/>
        <item x="294"/>
        <item x="253"/>
        <item x="74"/>
        <item x="52"/>
        <item x="32"/>
        <item x="109"/>
        <item x="251"/>
        <item x="82"/>
        <item x="250"/>
        <item x="65"/>
        <item x="249"/>
        <item x="55"/>
        <item x="9"/>
        <item x="226"/>
        <item x="225"/>
        <item x="224"/>
        <item x="223"/>
        <item x="222"/>
        <item x="213"/>
        <item x="221"/>
        <item x="220"/>
        <item x="22"/>
        <item x="64"/>
        <item x="63"/>
        <item x="62"/>
        <item x="61"/>
        <item x="218"/>
        <item x="217"/>
        <item x="78"/>
        <item x="216"/>
        <item x="215"/>
        <item x="214"/>
        <item x="0"/>
        <item x="12"/>
        <item x="14"/>
        <item x="191"/>
        <item x="192"/>
        <item x="210"/>
        <item x="293"/>
        <item x="209"/>
        <item x="208"/>
        <item x="207"/>
        <item x="17"/>
        <item x="24"/>
        <item x="211"/>
        <item x="206"/>
        <item x="31"/>
        <item x="53"/>
        <item x="292"/>
        <item x="11"/>
        <item x="50"/>
        <item x="10"/>
        <item x="37"/>
        <item x="21"/>
        <item x="168"/>
        <item x="166"/>
        <item x="165"/>
        <item x="45"/>
        <item x="44"/>
        <item x="23"/>
        <item x="33"/>
        <item x="47"/>
        <item x="34"/>
        <item x="46"/>
        <item x="164"/>
        <item x="146"/>
        <item x="163"/>
        <item x="162"/>
        <item x="161"/>
        <item x="160"/>
        <item x="159"/>
        <item x="39"/>
        <item x="158"/>
        <item x="42"/>
        <item x="301"/>
        <item x="157"/>
        <item x="156"/>
        <item x="125"/>
        <item x="19"/>
        <item x="145"/>
        <item x="155"/>
        <item x="144"/>
        <item x="154"/>
        <item x="153"/>
        <item x="58"/>
        <item x="152"/>
        <item x="151"/>
        <item x="300"/>
        <item x="30"/>
        <item x="150"/>
        <item x="143"/>
        <item x="291"/>
        <item x="18"/>
        <item x="149"/>
        <item x="148"/>
        <item x="147"/>
        <item x="116"/>
        <item x="115"/>
        <item x="114"/>
        <item x="117"/>
        <item x="290"/>
        <item x="119"/>
        <item x="41"/>
        <item x="141"/>
        <item x="140"/>
        <item x="139"/>
        <item x="40"/>
        <item x="138"/>
        <item x="16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03"/>
        <item x="27"/>
        <item x="29"/>
        <item x="118"/>
        <item x="113"/>
        <item x="112"/>
        <item x="111"/>
        <item x="108"/>
        <item x="107"/>
        <item x="106"/>
        <item x="105"/>
        <item x="5"/>
        <item x="302"/>
        <item x="303"/>
        <item t="default"/>
      </items>
    </pivotField>
    <pivotField compact="0" showAll="0">
      <items count="304">
        <item x="58"/>
        <item x="124"/>
        <item x="182"/>
        <item x="81"/>
        <item x="99"/>
        <item x="43"/>
        <item x="44"/>
        <item x="45"/>
        <item x="47"/>
        <item x="33"/>
        <item x="34"/>
        <item x="46"/>
        <item x="23"/>
        <item x="171"/>
        <item x="170"/>
        <item x="57"/>
        <item x="27"/>
        <item x="127"/>
        <item x="118"/>
        <item x="10"/>
        <item x="80"/>
        <item x="212"/>
        <item x="72"/>
        <item x="73"/>
        <item x="95"/>
        <item x="3"/>
        <item x="6"/>
        <item x="5"/>
        <item x="7"/>
        <item x="4"/>
        <item x="68"/>
        <item x="269"/>
        <item x="221"/>
        <item x="166"/>
        <item x="220"/>
        <item x="224"/>
        <item x="226"/>
        <item x="113"/>
        <item x="223"/>
        <item x="103"/>
        <item x="165"/>
        <item x="168"/>
        <item x="231"/>
        <item x="268"/>
        <item x="225"/>
        <item x="253"/>
        <item x="275"/>
        <item x="82"/>
        <item x="251"/>
        <item x="250"/>
        <item x="139"/>
        <item x="132"/>
        <item x="128"/>
        <item x="133"/>
        <item x="105"/>
        <item x="164"/>
        <item x="217"/>
        <item x="213"/>
        <item x="207"/>
        <item x="22"/>
        <item x="108"/>
        <item x="208"/>
        <item x="63"/>
        <item x="209"/>
        <item x="293"/>
        <item x="111"/>
        <item x="78"/>
        <item x="163"/>
        <item x="131"/>
        <item x="135"/>
        <item x="130"/>
        <item x="129"/>
        <item x="62"/>
        <item x="61"/>
        <item x="140"/>
        <item x="161"/>
        <item x="246"/>
        <item x="67"/>
        <item x="219"/>
        <item x="16"/>
        <item x="249"/>
        <item x="169"/>
        <item x="1"/>
        <item x="65"/>
        <item x="40"/>
        <item x="134"/>
        <item x="137"/>
        <item x="136"/>
        <item x="138"/>
        <item x="141"/>
        <item x="106"/>
        <item x="206"/>
        <item x="210"/>
        <item x="126"/>
        <item x="107"/>
        <item x="215"/>
        <item x="214"/>
        <item x="192"/>
        <item x="191"/>
        <item x="222"/>
        <item x="64"/>
        <item x="31"/>
        <item x="211"/>
        <item x="112"/>
        <item x="216"/>
        <item x="218"/>
        <item x="49"/>
        <item x="60"/>
        <item x="109"/>
        <item x="189"/>
        <item x="190"/>
        <item x="281"/>
        <item x="287"/>
        <item x="121"/>
        <item x="167"/>
        <item x="298"/>
        <item x="120"/>
        <item x="299"/>
        <item x="288"/>
        <item x="227"/>
        <item x="101"/>
        <item x="100"/>
        <item x="110"/>
        <item x="180"/>
        <item x="172"/>
        <item x="21"/>
        <item x="179"/>
        <item x="181"/>
        <item x="28"/>
        <item x="25"/>
        <item x="77"/>
        <item x="76"/>
        <item x="98"/>
        <item x="69"/>
        <item x="86"/>
        <item x="271"/>
        <item x="91"/>
        <item x="295"/>
        <item x="52"/>
        <item x="272"/>
        <item x="278"/>
        <item x="294"/>
        <item x="277"/>
        <item x="74"/>
        <item x="273"/>
        <item x="92"/>
        <item x="284"/>
        <item x="270"/>
        <item x="296"/>
        <item x="75"/>
        <item x="282"/>
        <item x="188"/>
        <item x="32"/>
        <item x="93"/>
        <item x="297"/>
        <item x="280"/>
        <item x="252"/>
        <item x="285"/>
        <item x="283"/>
        <item x="274"/>
        <item x="279"/>
        <item x="228"/>
        <item x="276"/>
        <item x="55"/>
        <item x="9"/>
        <item x="144"/>
        <item x="119"/>
        <item x="290"/>
        <item x="117"/>
        <item x="162"/>
        <item x="116"/>
        <item x="114"/>
        <item x="160"/>
        <item x="115"/>
        <item x="159"/>
        <item x="158"/>
        <item x="153"/>
        <item x="154"/>
        <item x="152"/>
        <item x="155"/>
        <item x="150"/>
        <item x="87"/>
        <item x="255"/>
        <item x="48"/>
        <item x="38"/>
        <item x="123"/>
        <item x="29"/>
        <item x="11"/>
        <item x="200"/>
        <item x="199"/>
        <item x="39"/>
        <item x="20"/>
        <item x="178"/>
        <item x="257"/>
        <item x="89"/>
        <item x="175"/>
        <item x="248"/>
        <item x="59"/>
        <item x="230"/>
        <item x="174"/>
        <item x="146"/>
        <item x="36"/>
        <item x="0"/>
        <item x="173"/>
        <item x="245"/>
        <item x="41"/>
        <item x="97"/>
        <item x="197"/>
        <item x="260"/>
        <item x="240"/>
        <item x="239"/>
        <item x="17"/>
        <item x="196"/>
        <item x="263"/>
        <item x="261"/>
        <item x="102"/>
        <item x="13"/>
        <item x="265"/>
        <item x="177"/>
        <item x="24"/>
        <item x="12"/>
        <item x="88"/>
        <item x="259"/>
        <item x="266"/>
        <item x="256"/>
        <item x="289"/>
        <item x="53"/>
        <item x="235"/>
        <item x="238"/>
        <item x="237"/>
        <item x="262"/>
        <item x="234"/>
        <item x="201"/>
        <item x="37"/>
        <item x="232"/>
        <item x="229"/>
        <item x="184"/>
        <item x="204"/>
        <item x="186"/>
        <item x="176"/>
        <item x="51"/>
        <item x="193"/>
        <item x="185"/>
        <item x="264"/>
        <item x="54"/>
        <item x="83"/>
        <item x="195"/>
        <item x="183"/>
        <item x="205"/>
        <item x="203"/>
        <item x="202"/>
        <item x="243"/>
        <item x="14"/>
        <item x="254"/>
        <item x="198"/>
        <item x="301"/>
        <item x="70"/>
        <item x="26"/>
        <item x="35"/>
        <item x="79"/>
        <item x="292"/>
        <item x="122"/>
        <item x="66"/>
        <item x="194"/>
        <item x="247"/>
        <item x="84"/>
        <item x="85"/>
        <item x="258"/>
        <item x="94"/>
        <item x="71"/>
        <item x="236"/>
        <item x="15"/>
        <item x="96"/>
        <item x="2"/>
        <item x="142"/>
        <item x="104"/>
        <item x="90"/>
        <item x="267"/>
        <item x="242"/>
        <item x="241"/>
        <item x="244"/>
        <item x="233"/>
        <item x="50"/>
        <item x="143"/>
        <item x="151"/>
        <item x="145"/>
        <item x="56"/>
        <item x="125"/>
        <item x="42"/>
        <item x="18"/>
        <item x="149"/>
        <item x="157"/>
        <item x="148"/>
        <item x="30"/>
        <item x="19"/>
        <item x="156"/>
        <item x="300"/>
        <item x="187"/>
        <item x="286"/>
        <item x="8"/>
        <item x="291"/>
        <item x="147"/>
        <item x="30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9">
        <item x="16"/>
        <item x="58"/>
        <item x="19"/>
        <item x="4"/>
        <item x="96"/>
        <item x="56"/>
        <item x="7"/>
        <item x="125"/>
        <item x="121"/>
        <item x="123"/>
        <item x="119"/>
        <item x="84"/>
        <item x="118"/>
        <item x="122"/>
        <item x="71"/>
        <item x="76"/>
        <item x="111"/>
        <item x="102"/>
        <item x="91"/>
        <item x="88"/>
        <item x="87"/>
        <item x="107"/>
        <item x="99"/>
        <item x="77"/>
        <item x="69"/>
        <item x="89"/>
        <item x="86"/>
        <item x="103"/>
        <item x="78"/>
        <item x="80"/>
        <item x="104"/>
        <item x="64"/>
        <item x="33"/>
        <item x="79"/>
        <item x="12"/>
        <item x="28"/>
        <item x="14"/>
        <item x="73"/>
        <item x="35"/>
        <item x="0"/>
        <item x="26"/>
        <item x="20"/>
        <item x="32"/>
        <item x="120"/>
        <item x="66"/>
        <item x="109"/>
        <item x="101"/>
        <item x="85"/>
        <item x="75"/>
        <item x="93"/>
        <item x="42"/>
        <item x="65"/>
        <item x="68"/>
        <item x="59"/>
        <item x="126"/>
        <item x="43"/>
        <item x="82"/>
        <item x="70"/>
        <item x="41"/>
        <item x="25"/>
        <item x="47"/>
        <item x="81"/>
        <item x="22"/>
        <item x="13"/>
        <item x="57"/>
        <item x="10"/>
        <item x="112"/>
        <item x="105"/>
        <item x="74"/>
        <item x="60"/>
        <item x="45"/>
        <item x="18"/>
        <item x="29"/>
        <item x="9"/>
        <item x="48"/>
        <item x="124"/>
        <item x="21"/>
        <item x="67"/>
        <item x="34"/>
        <item x="62"/>
        <item x="27"/>
        <item x="50"/>
        <item x="90"/>
        <item x="83"/>
        <item x="15"/>
        <item x="110"/>
        <item x="52"/>
        <item x="53"/>
        <item x="2"/>
        <item x="49"/>
        <item x="37"/>
        <item x="31"/>
        <item x="98"/>
        <item x="97"/>
        <item x="63"/>
        <item x="1"/>
        <item x="39"/>
        <item x="5"/>
        <item x="6"/>
        <item x="114"/>
        <item x="116"/>
        <item x="115"/>
        <item x="55"/>
        <item x="108"/>
        <item x="46"/>
        <item x="8"/>
        <item x="54"/>
        <item x="106"/>
        <item x="72"/>
        <item x="23"/>
        <item x="51"/>
        <item x="61"/>
        <item x="113"/>
        <item x="92"/>
        <item x="40"/>
        <item x="11"/>
        <item x="38"/>
        <item x="100"/>
        <item x="30"/>
        <item x="44"/>
        <item x="17"/>
        <item x="3"/>
        <item x="94"/>
        <item x="36"/>
        <item x="24"/>
        <item x="117"/>
        <item x="95"/>
        <item x="127"/>
        <item t="default"/>
      </items>
    </pivotField>
    <pivotField compact="0" showAll="0">
      <items count="68">
        <item x="22"/>
        <item x="29"/>
        <item x="15"/>
        <item x="26"/>
        <item x="58"/>
        <item x="14"/>
        <item x="30"/>
        <item x="44"/>
        <item x="51"/>
        <item x="60"/>
        <item x="19"/>
        <item x="50"/>
        <item x="37"/>
        <item x="39"/>
        <item x="3"/>
        <item x="4"/>
        <item x="34"/>
        <item x="5"/>
        <item x="43"/>
        <item x="66"/>
        <item x="13"/>
        <item x="38"/>
        <item x="49"/>
        <item x="21"/>
        <item x="62"/>
        <item x="45"/>
        <item x="27"/>
        <item x="8"/>
        <item x="18"/>
        <item x="59"/>
        <item x="23"/>
        <item x="33"/>
        <item x="53"/>
        <item x="35"/>
        <item x="1"/>
        <item x="36"/>
        <item x="48"/>
        <item x="47"/>
        <item x="31"/>
        <item x="61"/>
        <item x="54"/>
        <item x="17"/>
        <item x="11"/>
        <item x="25"/>
        <item x="7"/>
        <item x="28"/>
        <item x="63"/>
        <item x="16"/>
        <item x="46"/>
        <item x="52"/>
        <item x="9"/>
        <item x="6"/>
        <item x="10"/>
        <item x="57"/>
        <item x="32"/>
        <item x="55"/>
        <item x="20"/>
        <item x="2"/>
        <item x="0"/>
        <item x="40"/>
        <item x="65"/>
        <item x="12"/>
        <item x="42"/>
        <item x="24"/>
        <item x="56"/>
        <item x="41"/>
        <item x="64"/>
        <item t="default"/>
      </items>
    </pivotField>
    <pivotField compact="0" showAll="0">
      <items count="40">
        <item x="22"/>
        <item x="19"/>
        <item x="34"/>
        <item x="0"/>
        <item x="24"/>
        <item x="10"/>
        <item x="1"/>
        <item x="35"/>
        <item x="3"/>
        <item x="29"/>
        <item x="26"/>
        <item x="27"/>
        <item x="13"/>
        <item x="15"/>
        <item x="23"/>
        <item x="9"/>
        <item x="25"/>
        <item x="11"/>
        <item x="20"/>
        <item x="17"/>
        <item x="36"/>
        <item x="4"/>
        <item x="2"/>
        <item x="33"/>
        <item x="14"/>
        <item x="31"/>
        <item x="28"/>
        <item x="6"/>
        <item x="12"/>
        <item x="21"/>
        <item x="18"/>
        <item x="37"/>
        <item x="30"/>
        <item x="7"/>
        <item x="8"/>
        <item x="16"/>
        <item x="32"/>
        <item x="5"/>
        <item x="38"/>
        <item t="default"/>
      </items>
    </pivotField>
    <pivotField compact="0" showAll="0">
      <items count="17">
        <item x="13"/>
        <item x="14"/>
        <item x="15"/>
        <item x="3"/>
        <item x="11"/>
        <item x="9"/>
        <item x="4"/>
        <item x="12"/>
        <item x="2"/>
        <item x="7"/>
        <item x="1"/>
        <item x="6"/>
        <item x="8"/>
        <item x="0"/>
        <item x="10"/>
        <item x="5"/>
        <item t="default"/>
      </items>
    </pivotField>
    <pivotField axis="axisCol" compact="0" showAll="0">
      <items count="8">
        <item x="1"/>
        <item x="2"/>
        <item x="0"/>
        <item x="4"/>
        <item x="3"/>
        <item x="5"/>
        <item x="6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9">
        <item x="2"/>
        <item x="6"/>
        <item x="5"/>
        <item x="4"/>
        <item x="3"/>
        <item x="1"/>
        <item x="0"/>
        <item x="7"/>
        <item t="default"/>
      </items>
    </pivotField>
    <pivotField compact="0" showAll="0">
      <items count="268">
        <item x="7"/>
        <item x="6"/>
        <item x="91"/>
        <item x="90"/>
        <item x="246"/>
        <item x="89"/>
        <item x="88"/>
        <item x="245"/>
        <item x="244"/>
        <item x="87"/>
        <item x="243"/>
        <item x="259"/>
        <item x="86"/>
        <item x="85"/>
        <item x="84"/>
        <item x="83"/>
        <item x="5"/>
        <item x="82"/>
        <item x="81"/>
        <item x="242"/>
        <item x="258"/>
        <item x="241"/>
        <item x="240"/>
        <item x="239"/>
        <item x="238"/>
        <item x="252"/>
        <item x="4"/>
        <item x="98"/>
        <item x="80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79"/>
        <item x="78"/>
        <item x="263"/>
        <item x="77"/>
        <item x="220"/>
        <item x="219"/>
        <item x="3"/>
        <item x="217"/>
        <item x="216"/>
        <item x="215"/>
        <item x="214"/>
        <item x="213"/>
        <item x="212"/>
        <item x="211"/>
        <item x="218"/>
        <item x="76"/>
        <item x="210"/>
        <item x="209"/>
        <item x="75"/>
        <item x="208"/>
        <item x="207"/>
        <item x="206"/>
        <item x="74"/>
        <item x="73"/>
        <item x="205"/>
        <item x="8"/>
        <item x="97"/>
        <item x="72"/>
        <item x="71"/>
        <item x="204"/>
        <item x="70"/>
        <item x="69"/>
        <item x="196"/>
        <item x="66"/>
        <item x="195"/>
        <item x="65"/>
        <item x="199"/>
        <item x="68"/>
        <item x="67"/>
        <item x="198"/>
        <item x="197"/>
        <item x="194"/>
        <item x="193"/>
        <item x="192"/>
        <item x="64"/>
        <item x="191"/>
        <item x="190"/>
        <item x="189"/>
        <item x="188"/>
        <item x="63"/>
        <item x="187"/>
        <item x="186"/>
        <item x="62"/>
        <item x="61"/>
        <item x="60"/>
        <item x="59"/>
        <item x="185"/>
        <item x="184"/>
        <item x="183"/>
        <item x="203"/>
        <item x="202"/>
        <item x="257"/>
        <item x="201"/>
        <item x="200"/>
        <item x="253"/>
        <item x="178"/>
        <item x="180"/>
        <item x="179"/>
        <item x="58"/>
        <item x="57"/>
        <item x="56"/>
        <item x="55"/>
        <item x="177"/>
        <item x="54"/>
        <item x="53"/>
        <item x="176"/>
        <item x="52"/>
        <item x="2"/>
        <item x="182"/>
        <item x="181"/>
        <item x="96"/>
        <item x="251"/>
        <item x="256"/>
        <item x="164"/>
        <item x="172"/>
        <item x="171"/>
        <item x="262"/>
        <item x="1"/>
        <item x="170"/>
        <item x="51"/>
        <item x="50"/>
        <item x="49"/>
        <item x="169"/>
        <item x="48"/>
        <item x="168"/>
        <item x="167"/>
        <item x="47"/>
        <item x="166"/>
        <item x="165"/>
        <item x="175"/>
        <item x="174"/>
        <item x="173"/>
        <item x="265"/>
        <item x="153"/>
        <item x="152"/>
        <item x="46"/>
        <item x="158"/>
        <item x="157"/>
        <item x="45"/>
        <item x="44"/>
        <item x="43"/>
        <item x="156"/>
        <item x="42"/>
        <item x="155"/>
        <item x="154"/>
        <item x="41"/>
        <item x="151"/>
        <item x="150"/>
        <item x="149"/>
        <item x="148"/>
        <item x="147"/>
        <item x="146"/>
        <item x="145"/>
        <item x="144"/>
        <item x="143"/>
        <item x="142"/>
        <item x="163"/>
        <item x="162"/>
        <item x="161"/>
        <item x="160"/>
        <item x="159"/>
        <item x="95"/>
        <item x="40"/>
        <item x="141"/>
        <item x="140"/>
        <item x="255"/>
        <item x="139"/>
        <item x="138"/>
        <item x="94"/>
        <item x="130"/>
        <item x="129"/>
        <item x="128"/>
        <item x="127"/>
        <item x="126"/>
        <item x="125"/>
        <item x="124"/>
        <item x="123"/>
        <item x="38"/>
        <item x="37"/>
        <item x="36"/>
        <item x="122"/>
        <item x="35"/>
        <item x="121"/>
        <item x="34"/>
        <item x="120"/>
        <item x="33"/>
        <item x="119"/>
        <item x="32"/>
        <item x="118"/>
        <item x="137"/>
        <item x="136"/>
        <item x="135"/>
        <item x="39"/>
        <item x="134"/>
        <item x="133"/>
        <item x="132"/>
        <item x="131"/>
        <item x="28"/>
        <item x="115"/>
        <item x="254"/>
        <item x="264"/>
        <item x="116"/>
        <item x="31"/>
        <item x="30"/>
        <item x="29"/>
        <item x="27"/>
        <item x="114"/>
        <item x="26"/>
        <item x="0"/>
        <item x="25"/>
        <item x="24"/>
        <item x="23"/>
        <item x="113"/>
        <item x="112"/>
        <item x="111"/>
        <item x="110"/>
        <item x="22"/>
        <item x="109"/>
        <item x="108"/>
        <item x="107"/>
        <item x="21"/>
        <item x="20"/>
        <item x="19"/>
        <item x="18"/>
        <item x="106"/>
        <item x="17"/>
        <item x="16"/>
        <item x="105"/>
        <item x="117"/>
        <item x="12"/>
        <item x="11"/>
        <item x="10"/>
        <item x="100"/>
        <item x="99"/>
        <item x="101"/>
        <item x="15"/>
        <item x="14"/>
        <item x="13"/>
        <item x="9"/>
        <item x="104"/>
        <item x="103"/>
        <item x="102"/>
        <item x="93"/>
        <item x="249"/>
        <item x="250"/>
        <item x="248"/>
        <item x="247"/>
        <item x="261"/>
        <item x="260"/>
        <item x="92"/>
        <item x="266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00">
        <item x="194"/>
        <item x="251"/>
        <item x="25"/>
        <item x="184"/>
        <item x="250"/>
        <item x="195"/>
        <item x="174"/>
        <item x="43"/>
        <item x="244"/>
        <item x="190"/>
        <item x="226"/>
        <item x="242"/>
        <item x="73"/>
        <item x="51"/>
        <item x="32"/>
        <item x="108"/>
        <item x="282"/>
        <item x="256"/>
        <item x="238"/>
        <item x="239"/>
        <item x="259"/>
        <item x="257"/>
        <item x="59"/>
        <item x="248"/>
        <item x="81"/>
        <item x="247"/>
        <item x="64"/>
        <item x="246"/>
        <item x="98"/>
        <item x="80"/>
        <item x="75"/>
        <item x="182"/>
        <item x="88"/>
        <item x="122"/>
        <item x="72"/>
        <item x="4"/>
        <item x="255"/>
        <item x="167"/>
        <item x="1"/>
        <item x="93"/>
        <item x="243"/>
        <item x="271"/>
        <item x="86"/>
        <item x="171"/>
        <item x="58"/>
        <item x="260"/>
        <item x="47"/>
        <item x="38"/>
        <item x="2"/>
        <item x="89"/>
        <item x="87"/>
        <item x="53"/>
        <item x="82"/>
        <item x="84"/>
        <item x="65"/>
        <item x="240"/>
        <item x="262"/>
        <item x="173"/>
        <item x="57"/>
        <item x="54"/>
        <item x="9"/>
        <item x="90"/>
        <item x="26"/>
        <item x="284"/>
        <item x="168"/>
        <item x="94"/>
        <item x="254"/>
        <item x="263"/>
        <item x="253"/>
        <item x="172"/>
        <item x="20"/>
        <item x="50"/>
        <item x="97"/>
        <item x="222"/>
        <item x="221"/>
        <item x="220"/>
        <item x="219"/>
        <item x="210"/>
        <item x="218"/>
        <item x="217"/>
        <item x="22"/>
        <item x="223"/>
        <item x="48"/>
        <item x="123"/>
        <item x="201"/>
        <item x="241"/>
        <item x="165"/>
        <item x="294"/>
        <item x="252"/>
        <item x="15"/>
        <item x="103"/>
        <item x="83"/>
        <item x="215"/>
        <item x="214"/>
        <item x="77"/>
        <item x="213"/>
        <item x="212"/>
        <item x="211"/>
        <item x="63"/>
        <item x="62"/>
        <item x="61"/>
        <item x="60"/>
        <item x="179"/>
        <item x="183"/>
        <item x="28"/>
        <item x="120"/>
        <item x="119"/>
        <item x="69"/>
        <item x="245"/>
        <item x="175"/>
        <item x="196"/>
        <item x="197"/>
        <item x="121"/>
        <item x="295"/>
        <item x="35"/>
        <item x="267"/>
        <item x="169"/>
        <item x="12"/>
        <item x="14"/>
        <item x="0"/>
        <item x="188"/>
        <item x="189"/>
        <item x="207"/>
        <item x="289"/>
        <item x="206"/>
        <item x="205"/>
        <item x="204"/>
        <item x="17"/>
        <item x="24"/>
        <item x="36"/>
        <item x="100"/>
        <item x="70"/>
        <item x="224"/>
        <item x="55"/>
        <item x="203"/>
        <item x="208"/>
        <item x="285"/>
        <item x="96"/>
        <item x="198"/>
        <item x="170"/>
        <item x="78"/>
        <item x="31"/>
        <item x="227"/>
        <item x="288"/>
        <item x="52"/>
        <item x="11"/>
        <item x="49"/>
        <item x="10"/>
        <item x="37"/>
        <item x="21"/>
        <item x="277"/>
        <item x="283"/>
        <item x="265"/>
        <item x="228"/>
        <item x="67"/>
        <item x="264"/>
        <item x="199"/>
        <item x="216"/>
        <item x="272"/>
        <item x="297"/>
        <item x="156"/>
        <item x="155"/>
        <item x="124"/>
        <item x="19"/>
        <item x="144"/>
        <item x="145"/>
        <item x="162"/>
        <item x="161"/>
        <item x="160"/>
        <item x="159"/>
        <item x="158"/>
        <item x="39"/>
        <item x="157"/>
        <item x="42"/>
        <item x="154"/>
        <item x="143"/>
        <item x="153"/>
        <item x="152"/>
        <item x="151"/>
        <item x="150"/>
        <item x="296"/>
        <item x="30"/>
        <item x="149"/>
        <item x="142"/>
        <item x="287"/>
        <item x="18"/>
        <item x="148"/>
        <item x="147"/>
        <item x="146"/>
        <item x="115"/>
        <item x="114"/>
        <item x="113"/>
        <item x="116"/>
        <item x="286"/>
        <item x="118"/>
        <item x="41"/>
        <item x="166"/>
        <item x="164"/>
        <item x="163"/>
        <item x="45"/>
        <item x="44"/>
        <item x="23"/>
        <item x="33"/>
        <item x="34"/>
        <item x="46"/>
        <item x="261"/>
        <item x="280"/>
        <item x="180"/>
        <item x="66"/>
        <item x="13"/>
        <item x="101"/>
        <item x="191"/>
        <item x="229"/>
        <item x="230"/>
        <item x="231"/>
        <item x="232"/>
        <item x="233"/>
        <item x="234"/>
        <item x="258"/>
        <item x="235"/>
        <item x="186"/>
        <item x="187"/>
        <item x="192"/>
        <item x="91"/>
        <item x="85"/>
        <item x="225"/>
        <item x="68"/>
        <item x="266"/>
        <item x="133"/>
        <item x="132"/>
        <item x="131"/>
        <item x="130"/>
        <item x="129"/>
        <item x="128"/>
        <item x="127"/>
        <item x="126"/>
        <item x="125"/>
        <item x="102"/>
        <item x="27"/>
        <item x="140"/>
        <item x="139"/>
        <item x="138"/>
        <item x="40"/>
        <item x="137"/>
        <item x="16"/>
        <item x="136"/>
        <item x="135"/>
        <item x="134"/>
        <item x="109"/>
        <item x="200"/>
        <item x="202"/>
        <item x="181"/>
        <item x="56"/>
        <item x="236"/>
        <item x="237"/>
        <item x="29"/>
        <item x="117"/>
        <item x="112"/>
        <item x="111"/>
        <item x="110"/>
        <item x="99"/>
        <item x="8"/>
        <item x="104"/>
        <item x="107"/>
        <item x="106"/>
        <item x="105"/>
        <item x="76"/>
        <item x="178"/>
        <item x="177"/>
        <item x="176"/>
        <item x="7"/>
        <item x="6"/>
        <item x="5"/>
        <item x="3"/>
        <item x="270"/>
        <item x="268"/>
        <item x="185"/>
        <item x="275"/>
        <item x="276"/>
        <item x="273"/>
        <item x="249"/>
        <item x="281"/>
        <item x="79"/>
        <item x="71"/>
        <item x="209"/>
        <item x="279"/>
        <item x="278"/>
        <item x="92"/>
        <item x="293"/>
        <item x="292"/>
        <item x="74"/>
        <item x="141"/>
        <item x="193"/>
        <item x="95"/>
        <item x="274"/>
        <item x="269"/>
        <item x="291"/>
        <item x="290"/>
        <item x="298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经办人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jira.ford.com/browse/AW2-5142" TargetMode="External"/><Relationship Id="rId98" Type="http://schemas.openxmlformats.org/officeDocument/2006/relationships/hyperlink" Target="https://www.jira.ford.com/browse/AW2-3124" TargetMode="External"/><Relationship Id="rId97" Type="http://schemas.openxmlformats.org/officeDocument/2006/relationships/hyperlink" Target="https://www.jira.ford.com/browse/AW2-4218" TargetMode="External"/><Relationship Id="rId96" Type="http://schemas.openxmlformats.org/officeDocument/2006/relationships/hyperlink" Target="https://www.jira.ford.com/browse/AW2-5873" TargetMode="External"/><Relationship Id="rId95" Type="http://schemas.openxmlformats.org/officeDocument/2006/relationships/hyperlink" Target="https://www.jira.ford.com/browse/AW2-6418" TargetMode="External"/><Relationship Id="rId94" Type="http://schemas.openxmlformats.org/officeDocument/2006/relationships/hyperlink" Target="https://www.jira.ford.com/browse/AW2-6336" TargetMode="External"/><Relationship Id="rId93" Type="http://schemas.openxmlformats.org/officeDocument/2006/relationships/hyperlink" Target="https://www.jira.ford.com/browse/AW2-4150" TargetMode="External"/><Relationship Id="rId92" Type="http://schemas.openxmlformats.org/officeDocument/2006/relationships/hyperlink" Target="https://www.jira.ford.com/browse/AW2-5916" TargetMode="External"/><Relationship Id="rId91" Type="http://schemas.openxmlformats.org/officeDocument/2006/relationships/hyperlink" Target="https://www.jira.ford.com/browse/AW2-5851" TargetMode="External"/><Relationship Id="rId90" Type="http://schemas.openxmlformats.org/officeDocument/2006/relationships/hyperlink" Target="https://www.jira.ford.com/browse/AW2-5917" TargetMode="External"/><Relationship Id="rId9" Type="http://schemas.openxmlformats.org/officeDocument/2006/relationships/hyperlink" Target="https://www.jira.ford.com/browse/AW2-143" TargetMode="External"/><Relationship Id="rId89" Type="http://schemas.openxmlformats.org/officeDocument/2006/relationships/hyperlink" Target="https://www.jira.ford.com/browse/AW2-5880" TargetMode="External"/><Relationship Id="rId88" Type="http://schemas.openxmlformats.org/officeDocument/2006/relationships/hyperlink" Target="https://www.jira.ford.com/browse/AW2-6337" TargetMode="External"/><Relationship Id="rId87" Type="http://schemas.openxmlformats.org/officeDocument/2006/relationships/hyperlink" Target="https://www.jira.ford.com/browse/AW2-5922" TargetMode="External"/><Relationship Id="rId86" Type="http://schemas.openxmlformats.org/officeDocument/2006/relationships/hyperlink" Target="https://www.jira.ford.com/browse/AW2-5990" TargetMode="External"/><Relationship Id="rId85" Type="http://schemas.openxmlformats.org/officeDocument/2006/relationships/hyperlink" Target="https://www.jira.ford.com/browse/AW2-5920" TargetMode="External"/><Relationship Id="rId84" Type="http://schemas.openxmlformats.org/officeDocument/2006/relationships/hyperlink" Target="https://www.jira.ford.com/browse/AW2-6735" TargetMode="External"/><Relationship Id="rId83" Type="http://schemas.openxmlformats.org/officeDocument/2006/relationships/hyperlink" Target="https://www.jira.ford.com/browse/AW2-3522" TargetMode="External"/><Relationship Id="rId82" Type="http://schemas.openxmlformats.org/officeDocument/2006/relationships/hyperlink" Target="https://www.jira.ford.com/browse/AW2-5564" TargetMode="External"/><Relationship Id="rId81" Type="http://schemas.openxmlformats.org/officeDocument/2006/relationships/hyperlink" Target="https://www.jira.ford.com/browse/AW2-2852" TargetMode="External"/><Relationship Id="rId80" Type="http://schemas.openxmlformats.org/officeDocument/2006/relationships/hyperlink" Target="https://www.jira.ford.com/browse/AW2-6890" TargetMode="External"/><Relationship Id="rId8" Type="http://schemas.openxmlformats.org/officeDocument/2006/relationships/hyperlink" Target="https://www.jira.ford.com/browse/AW2-378" TargetMode="External"/><Relationship Id="rId79" Type="http://schemas.openxmlformats.org/officeDocument/2006/relationships/hyperlink" Target="https://www.jira.ford.com/browse/AW2-5523" TargetMode="External"/><Relationship Id="rId78" Type="http://schemas.openxmlformats.org/officeDocument/2006/relationships/hyperlink" Target="https://www.jira.ford.com/browse/AW2-1260" TargetMode="External"/><Relationship Id="rId77" Type="http://schemas.openxmlformats.org/officeDocument/2006/relationships/hyperlink" Target="https://www.jira.ford.com/browse/AW2-6435" TargetMode="External"/><Relationship Id="rId76" Type="http://schemas.openxmlformats.org/officeDocument/2006/relationships/hyperlink" Target="https://www.jira.ford.com/browse/AW2-6687" TargetMode="External"/><Relationship Id="rId75" Type="http://schemas.openxmlformats.org/officeDocument/2006/relationships/hyperlink" Target="https://www.jira.ford.com/browse/AW2-5855" TargetMode="External"/><Relationship Id="rId74" Type="http://schemas.openxmlformats.org/officeDocument/2006/relationships/hyperlink" Target="https://www.jira.ford.com/browse/AW2-5537" TargetMode="External"/><Relationship Id="rId73" Type="http://schemas.openxmlformats.org/officeDocument/2006/relationships/hyperlink" Target="https://www.jira.ford.com/browse/AW2-5068" TargetMode="External"/><Relationship Id="rId72" Type="http://schemas.openxmlformats.org/officeDocument/2006/relationships/hyperlink" Target="https://www.jira.ford.com/browse/AW2-4349" TargetMode="External"/><Relationship Id="rId71" Type="http://schemas.openxmlformats.org/officeDocument/2006/relationships/hyperlink" Target="https://www.jira.ford.com/browse/AW2-6334" TargetMode="External"/><Relationship Id="rId70" Type="http://schemas.openxmlformats.org/officeDocument/2006/relationships/hyperlink" Target="https://www.jira.ford.com/browse/AW2-2310" TargetMode="External"/><Relationship Id="rId7" Type="http://schemas.openxmlformats.org/officeDocument/2006/relationships/hyperlink" Target="https://www.jira.ford.com/browse/AW2-89" TargetMode="External"/><Relationship Id="rId69" Type="http://schemas.openxmlformats.org/officeDocument/2006/relationships/hyperlink" Target="https://www.jira.ford.com/browse/AW2-6301" TargetMode="External"/><Relationship Id="rId68" Type="http://schemas.openxmlformats.org/officeDocument/2006/relationships/hyperlink" Target="https://www.jira.ford.com/browse/AW2-4128" TargetMode="External"/><Relationship Id="rId67" Type="http://schemas.openxmlformats.org/officeDocument/2006/relationships/hyperlink" Target="https://www.jira.ford.com/browse/AW2-6739" TargetMode="External"/><Relationship Id="rId66" Type="http://schemas.openxmlformats.org/officeDocument/2006/relationships/hyperlink" Target="https://www.jira.ford.com/browse/AW2-6866" TargetMode="External"/><Relationship Id="rId65" Type="http://schemas.openxmlformats.org/officeDocument/2006/relationships/hyperlink" Target="https://www.jira.ford.com/browse/AW2-6868" TargetMode="External"/><Relationship Id="rId64" Type="http://schemas.openxmlformats.org/officeDocument/2006/relationships/hyperlink" Target="https://www.jira.ford.com/browse/AW2-6869" TargetMode="External"/><Relationship Id="rId63" Type="http://schemas.openxmlformats.org/officeDocument/2006/relationships/hyperlink" Target="https://www.jira.ford.com/browse/AW2-6870" TargetMode="External"/><Relationship Id="rId62" Type="http://schemas.openxmlformats.org/officeDocument/2006/relationships/hyperlink" Target="https://www.jira.ford.com/browse/AW2-5821" TargetMode="External"/><Relationship Id="rId61" Type="http://schemas.openxmlformats.org/officeDocument/2006/relationships/hyperlink" Target="https://www.jira.ford.com/browse/AW2-5890" TargetMode="External"/><Relationship Id="rId60" Type="http://schemas.openxmlformats.org/officeDocument/2006/relationships/hyperlink" Target="https://www.jira.ford.com/browse/AW2-715" TargetMode="External"/><Relationship Id="rId6" Type="http://schemas.openxmlformats.org/officeDocument/2006/relationships/hyperlink" Target="https://www.jira.ford.com/browse/AW2-109" TargetMode="External"/><Relationship Id="rId59" Type="http://schemas.openxmlformats.org/officeDocument/2006/relationships/hyperlink" Target="https://www.jira.ford.com/browse/AW2-3031" TargetMode="External"/><Relationship Id="rId58" Type="http://schemas.openxmlformats.org/officeDocument/2006/relationships/hyperlink" Target="https://www.jira.ford.com/browse/AW2-2823" TargetMode="External"/><Relationship Id="rId57" Type="http://schemas.openxmlformats.org/officeDocument/2006/relationships/hyperlink" Target="https://www.jira.ford.com/browse/AW2-6757" TargetMode="External"/><Relationship Id="rId56" Type="http://schemas.openxmlformats.org/officeDocument/2006/relationships/hyperlink" Target="https://www.jira.ford.com/browse/AW2-5919" TargetMode="External"/><Relationship Id="rId55" Type="http://schemas.openxmlformats.org/officeDocument/2006/relationships/hyperlink" Target="https://www.jira.ford.com/browse/AW2-7054" TargetMode="External"/><Relationship Id="rId54" Type="http://schemas.openxmlformats.org/officeDocument/2006/relationships/hyperlink" Target="https://www.jira.ford.com/browse/AW2-6688" TargetMode="External"/><Relationship Id="rId53" Type="http://schemas.openxmlformats.org/officeDocument/2006/relationships/hyperlink" Target="https://www.jira.ford.com/browse/AW2-5971" TargetMode="External"/><Relationship Id="rId52" Type="http://schemas.openxmlformats.org/officeDocument/2006/relationships/hyperlink" Target="https://www.jira.ford.com/browse/AW2-7066" TargetMode="External"/><Relationship Id="rId51" Type="http://schemas.openxmlformats.org/officeDocument/2006/relationships/hyperlink" Target="https://www.jira.ford.com/browse/AW2-4267" TargetMode="External"/><Relationship Id="rId50" Type="http://schemas.openxmlformats.org/officeDocument/2006/relationships/hyperlink" Target="https://www.jira.ford.com/browse/AW2-5907" TargetMode="External"/><Relationship Id="rId5" Type="http://schemas.openxmlformats.org/officeDocument/2006/relationships/hyperlink" Target="https://www.jira.ford.com/browse/AW2-464" TargetMode="External"/><Relationship Id="rId49" Type="http://schemas.openxmlformats.org/officeDocument/2006/relationships/hyperlink" Target="https://www.jira.ford.com/browse/AW2-7104" TargetMode="External"/><Relationship Id="rId48" Type="http://schemas.openxmlformats.org/officeDocument/2006/relationships/hyperlink" Target="https://www.jira.ford.com/browse/AW2-7106" TargetMode="External"/><Relationship Id="rId47" Type="http://schemas.openxmlformats.org/officeDocument/2006/relationships/hyperlink" Target="https://www.jira.ford.com/browse/AW2-7097" TargetMode="External"/><Relationship Id="rId46" Type="http://schemas.openxmlformats.org/officeDocument/2006/relationships/hyperlink" Target="https://www.jira.ford.com/browse/AW2-7099" TargetMode="External"/><Relationship Id="rId45" Type="http://schemas.openxmlformats.org/officeDocument/2006/relationships/hyperlink" Target="https://www.jira.ford.com/browse/AW2-3376" TargetMode="External"/><Relationship Id="rId44" Type="http://schemas.openxmlformats.org/officeDocument/2006/relationships/hyperlink" Target="https://www.jira.ford.com/browse/AW2-7128" TargetMode="External"/><Relationship Id="rId43" Type="http://schemas.openxmlformats.org/officeDocument/2006/relationships/hyperlink" Target="https://www.jira.ford.com/browse/AW2-7190" TargetMode="External"/><Relationship Id="rId42" Type="http://schemas.openxmlformats.org/officeDocument/2006/relationships/hyperlink" Target="https://www.jira.ford.com/browse/AW2-7213" TargetMode="External"/><Relationship Id="rId41" Type="http://schemas.openxmlformats.org/officeDocument/2006/relationships/hyperlink" Target="https://www.jira.ford.com/browse/AW2-7125" TargetMode="External"/><Relationship Id="rId40" Type="http://schemas.openxmlformats.org/officeDocument/2006/relationships/hyperlink" Target="https://www.jira.ford.com/browse/AW2-5908" TargetMode="External"/><Relationship Id="rId4" Type="http://schemas.openxmlformats.org/officeDocument/2006/relationships/hyperlink" Target="https://www.jira.ford.com/browse/AW2-5915" TargetMode="External"/><Relationship Id="rId39" Type="http://schemas.openxmlformats.org/officeDocument/2006/relationships/hyperlink" Target="https://www.jira.ford.com/browse/AW2-7074" TargetMode="External"/><Relationship Id="rId38" Type="http://schemas.openxmlformats.org/officeDocument/2006/relationships/hyperlink" Target="https://www.jira.ford.com/browse/AW2-5112" TargetMode="External"/><Relationship Id="rId37" Type="http://schemas.openxmlformats.org/officeDocument/2006/relationships/hyperlink" Target="https://www.jira.ford.com/browse/AW2-566" TargetMode="External"/><Relationship Id="rId36" Type="http://schemas.openxmlformats.org/officeDocument/2006/relationships/hyperlink" Target="https://www.jira.ford.com/browse/AW2-7105" TargetMode="External"/><Relationship Id="rId35" Type="http://schemas.openxmlformats.org/officeDocument/2006/relationships/hyperlink" Target="https://www.jira.ford.com/browse/AW2-7102" TargetMode="External"/><Relationship Id="rId34" Type="http://schemas.openxmlformats.org/officeDocument/2006/relationships/hyperlink" Target="https://www.jira.ford.com/browse/AW2-6691" TargetMode="External"/><Relationship Id="rId33" Type="http://schemas.openxmlformats.org/officeDocument/2006/relationships/hyperlink" Target="https://www.jira.ford.com/browse/AW2-7032" TargetMode="External"/><Relationship Id="rId32" Type="http://schemas.openxmlformats.org/officeDocument/2006/relationships/hyperlink" Target="https://www.jira.ford.com/browse/AW2-7159" TargetMode="External"/><Relationship Id="rId31" Type="http://schemas.openxmlformats.org/officeDocument/2006/relationships/hyperlink" Target="https://www.jira.ford.com/browse/AW2-7270" TargetMode="External"/><Relationship Id="rId303" Type="http://schemas.openxmlformats.org/officeDocument/2006/relationships/hyperlink" Target="https://www.jira.ford.com/browse/AW2-7132" TargetMode="External"/><Relationship Id="rId302" Type="http://schemas.openxmlformats.org/officeDocument/2006/relationships/hyperlink" Target="https://www.jira.ford.com/browse/AW2-7153" TargetMode="External"/><Relationship Id="rId301" Type="http://schemas.openxmlformats.org/officeDocument/2006/relationships/hyperlink" Target="https://www.jira.ford.com/browse/AW2-630" TargetMode="External"/><Relationship Id="rId300" Type="http://schemas.openxmlformats.org/officeDocument/2006/relationships/hyperlink" Target="https://www.jira.ford.com/browse/AW2-5998" TargetMode="External"/><Relationship Id="rId30" Type="http://schemas.openxmlformats.org/officeDocument/2006/relationships/hyperlink" Target="https://www.jira.ford.com/browse/AW2-6085" TargetMode="External"/><Relationship Id="rId3" Type="http://schemas.openxmlformats.org/officeDocument/2006/relationships/hyperlink" Target="https://www.jira.ford.com/browse/AW2-5897" TargetMode="External"/><Relationship Id="rId299" Type="http://schemas.openxmlformats.org/officeDocument/2006/relationships/hyperlink" Target="https://www.jira.ford.com/browse/AW2-6419" TargetMode="External"/><Relationship Id="rId298" Type="http://schemas.openxmlformats.org/officeDocument/2006/relationships/hyperlink" Target="https://www.jira.ford.com/browse/AW2-6431" TargetMode="External"/><Relationship Id="rId297" Type="http://schemas.openxmlformats.org/officeDocument/2006/relationships/hyperlink" Target="https://www.jira.ford.com/browse/AW2-6465" TargetMode="External"/><Relationship Id="rId296" Type="http://schemas.openxmlformats.org/officeDocument/2006/relationships/hyperlink" Target="https://www.jira.ford.com/browse/AW2-6470" TargetMode="External"/><Relationship Id="rId295" Type="http://schemas.openxmlformats.org/officeDocument/2006/relationships/hyperlink" Target="https://www.jira.ford.com/browse/AW2-6932" TargetMode="External"/><Relationship Id="rId294" Type="http://schemas.openxmlformats.org/officeDocument/2006/relationships/hyperlink" Target="https://www.jira.ford.com/browse/AW2-7059" TargetMode="External"/><Relationship Id="rId293" Type="http://schemas.openxmlformats.org/officeDocument/2006/relationships/hyperlink" Target="https://www.jira.ford.com/browse/AW2-7165" TargetMode="External"/><Relationship Id="rId292" Type="http://schemas.openxmlformats.org/officeDocument/2006/relationships/hyperlink" Target="https://www.jira.ford.com/browse/AW2-7187" TargetMode="External"/><Relationship Id="rId291" Type="http://schemas.openxmlformats.org/officeDocument/2006/relationships/hyperlink" Target="https://www.jira.ford.com/browse/AW2-5134" TargetMode="External"/><Relationship Id="rId290" Type="http://schemas.openxmlformats.org/officeDocument/2006/relationships/hyperlink" Target="https://www.jira.ford.com/browse/AW2-4170" TargetMode="External"/><Relationship Id="rId29" Type="http://schemas.openxmlformats.org/officeDocument/2006/relationships/hyperlink" Target="https://www.jira.ford.com/browse/AW2-7246" TargetMode="External"/><Relationship Id="rId289" Type="http://schemas.openxmlformats.org/officeDocument/2006/relationships/hyperlink" Target="https://www.jira.ford.com/browse/AW2-5300" TargetMode="External"/><Relationship Id="rId288" Type="http://schemas.openxmlformats.org/officeDocument/2006/relationships/hyperlink" Target="https://www.jira.ford.com/browse/AW2-3459" TargetMode="External"/><Relationship Id="rId287" Type="http://schemas.openxmlformats.org/officeDocument/2006/relationships/hyperlink" Target="https://www.jira.ford.com/browse/AW2-6369" TargetMode="External"/><Relationship Id="rId286" Type="http://schemas.openxmlformats.org/officeDocument/2006/relationships/hyperlink" Target="https://www.jira.ford.com/browse/AW2-2877" TargetMode="External"/><Relationship Id="rId285" Type="http://schemas.openxmlformats.org/officeDocument/2006/relationships/hyperlink" Target="https://www.jira.ford.com/browse/AW2-6411" TargetMode="External"/><Relationship Id="rId284" Type="http://schemas.openxmlformats.org/officeDocument/2006/relationships/hyperlink" Target="https://www.jira.ford.com/browse/AW2-6412" TargetMode="External"/><Relationship Id="rId283" Type="http://schemas.openxmlformats.org/officeDocument/2006/relationships/hyperlink" Target="https://www.jira.ford.com/browse/AW2-5296" TargetMode="External"/><Relationship Id="rId282" Type="http://schemas.openxmlformats.org/officeDocument/2006/relationships/hyperlink" Target="https://www.jira.ford.com/browse/AW2-6393" TargetMode="External"/><Relationship Id="rId281" Type="http://schemas.openxmlformats.org/officeDocument/2006/relationships/hyperlink" Target="https://www.jira.ford.com/browse/AW2-6391" TargetMode="External"/><Relationship Id="rId280" Type="http://schemas.openxmlformats.org/officeDocument/2006/relationships/hyperlink" Target="https://www.jira.ford.com/browse/AW2-6452" TargetMode="External"/><Relationship Id="rId28" Type="http://schemas.openxmlformats.org/officeDocument/2006/relationships/hyperlink" Target="https://www.jira.ford.com/browse/AW2-4144" TargetMode="External"/><Relationship Id="rId279" Type="http://schemas.openxmlformats.org/officeDocument/2006/relationships/hyperlink" Target="https://www.jira.ford.com/browse/AW2-6394" TargetMode="External"/><Relationship Id="rId278" Type="http://schemas.openxmlformats.org/officeDocument/2006/relationships/hyperlink" Target="https://www.jira.ford.com/browse/AW2-6244" TargetMode="External"/><Relationship Id="rId277" Type="http://schemas.openxmlformats.org/officeDocument/2006/relationships/hyperlink" Target="https://www.jira.ford.com/browse/AW2-5877" TargetMode="External"/><Relationship Id="rId276" Type="http://schemas.openxmlformats.org/officeDocument/2006/relationships/hyperlink" Target="https://www.jira.ford.com/browse/AW2-6386" TargetMode="External"/><Relationship Id="rId275" Type="http://schemas.openxmlformats.org/officeDocument/2006/relationships/hyperlink" Target="https://www.jira.ford.com/browse/AW2-6461" TargetMode="External"/><Relationship Id="rId274" Type="http://schemas.openxmlformats.org/officeDocument/2006/relationships/hyperlink" Target="https://www.jira.ford.com/browse/AW2-6387" TargetMode="External"/><Relationship Id="rId273" Type="http://schemas.openxmlformats.org/officeDocument/2006/relationships/hyperlink" Target="https://www.jira.ford.com/browse/AW2-6153" TargetMode="External"/><Relationship Id="rId272" Type="http://schemas.openxmlformats.org/officeDocument/2006/relationships/hyperlink" Target="https://www.jira.ford.com/browse/AW2-6335" TargetMode="External"/><Relationship Id="rId271" Type="http://schemas.openxmlformats.org/officeDocument/2006/relationships/hyperlink" Target="https://www.jira.ford.com/browse/AW2-2313" TargetMode="External"/><Relationship Id="rId270" Type="http://schemas.openxmlformats.org/officeDocument/2006/relationships/hyperlink" Target="https://www.jira.ford.com/browse/AW2-2311" TargetMode="External"/><Relationship Id="rId27" Type="http://schemas.openxmlformats.org/officeDocument/2006/relationships/hyperlink" Target="https://www.jira.ford.com/browse/AW2-5718" TargetMode="External"/><Relationship Id="rId269" Type="http://schemas.openxmlformats.org/officeDocument/2006/relationships/hyperlink" Target="https://www.jira.ford.com/browse/AW2-5959" TargetMode="External"/><Relationship Id="rId268" Type="http://schemas.openxmlformats.org/officeDocument/2006/relationships/hyperlink" Target="https://www.jira.ford.com/browse/AW2-2093" TargetMode="External"/><Relationship Id="rId267" Type="http://schemas.openxmlformats.org/officeDocument/2006/relationships/hyperlink" Target="https://www.jira.ford.com/browse/AW2-1768" TargetMode="External"/><Relationship Id="rId266" Type="http://schemas.openxmlformats.org/officeDocument/2006/relationships/hyperlink" Target="https://www.jira.ford.com/browse/AW2-5893" TargetMode="External"/><Relationship Id="rId265" Type="http://schemas.openxmlformats.org/officeDocument/2006/relationships/hyperlink" Target="https://www.jira.ford.com/browse/AW2-1241" TargetMode="External"/><Relationship Id="rId264" Type="http://schemas.openxmlformats.org/officeDocument/2006/relationships/hyperlink" Target="https://www.jira.ford.com/browse/AW2-2920" TargetMode="External"/><Relationship Id="rId263" Type="http://schemas.openxmlformats.org/officeDocument/2006/relationships/hyperlink" Target="https://www.jira.ford.com/browse/AW2-1242" TargetMode="External"/><Relationship Id="rId262" Type="http://schemas.openxmlformats.org/officeDocument/2006/relationships/hyperlink" Target="https://www.jira.ford.com/browse/AW2-4051" TargetMode="External"/><Relationship Id="rId261" Type="http://schemas.openxmlformats.org/officeDocument/2006/relationships/hyperlink" Target="https://www.jira.ford.com/browse/AW2-1305" TargetMode="External"/><Relationship Id="rId260" Type="http://schemas.openxmlformats.org/officeDocument/2006/relationships/hyperlink" Target="https://www.jira.ford.com/browse/AW2-5957" TargetMode="External"/><Relationship Id="rId26" Type="http://schemas.openxmlformats.org/officeDocument/2006/relationships/hyperlink" Target="https://www.jira.ford.com/browse/AW2-6948" TargetMode="External"/><Relationship Id="rId259" Type="http://schemas.openxmlformats.org/officeDocument/2006/relationships/hyperlink" Target="https://www.jira.ford.com/browse/AW2-5962" TargetMode="External"/><Relationship Id="rId258" Type="http://schemas.openxmlformats.org/officeDocument/2006/relationships/hyperlink" Target="https://www.jira.ford.com/browse/AW2-5980" TargetMode="External"/><Relationship Id="rId257" Type="http://schemas.openxmlformats.org/officeDocument/2006/relationships/hyperlink" Target="https://www.jira.ford.com/browse/AW2-5918" TargetMode="External"/><Relationship Id="rId256" Type="http://schemas.openxmlformats.org/officeDocument/2006/relationships/hyperlink" Target="https://www.jira.ford.com/browse/AW2-1946" TargetMode="External"/><Relationship Id="rId255" Type="http://schemas.openxmlformats.org/officeDocument/2006/relationships/hyperlink" Target="https://www.jira.ford.com/browse/AW2-6529" TargetMode="External"/><Relationship Id="rId254" Type="http://schemas.openxmlformats.org/officeDocument/2006/relationships/hyperlink" Target="https://www.jira.ford.com/browse/AW2-6368" TargetMode="External"/><Relationship Id="rId253" Type="http://schemas.openxmlformats.org/officeDocument/2006/relationships/hyperlink" Target="https://www.jira.ford.com/browse/AW2-6734" TargetMode="External"/><Relationship Id="rId252" Type="http://schemas.openxmlformats.org/officeDocument/2006/relationships/hyperlink" Target="https://www.jira.ford.com/browse/AW2-6738" TargetMode="External"/><Relationship Id="rId251" Type="http://schemas.openxmlformats.org/officeDocument/2006/relationships/hyperlink" Target="https://www.jira.ford.com/browse/AW2-6743" TargetMode="External"/><Relationship Id="rId250" Type="http://schemas.openxmlformats.org/officeDocument/2006/relationships/hyperlink" Target="https://www.jira.ford.com/browse/AW2-2190" TargetMode="External"/><Relationship Id="rId25" Type="http://schemas.openxmlformats.org/officeDocument/2006/relationships/hyperlink" Target="https://www.jira.ford.com/browse/AW2-7101" TargetMode="External"/><Relationship Id="rId249" Type="http://schemas.openxmlformats.org/officeDocument/2006/relationships/hyperlink" Target="https://www.jira.ford.com/browse/AW2-2037" TargetMode="External"/><Relationship Id="rId248" Type="http://schemas.openxmlformats.org/officeDocument/2006/relationships/hyperlink" Target="https://www.jira.ford.com/browse/AW2-5876" TargetMode="External"/><Relationship Id="rId247" Type="http://schemas.openxmlformats.org/officeDocument/2006/relationships/hyperlink" Target="https://www.jira.ford.com/browse/AW2-5800" TargetMode="External"/><Relationship Id="rId246" Type="http://schemas.openxmlformats.org/officeDocument/2006/relationships/hyperlink" Target="https://www.jira.ford.com/browse/AW2-4273" TargetMode="External"/><Relationship Id="rId245" Type="http://schemas.openxmlformats.org/officeDocument/2006/relationships/hyperlink" Target="https://www.jira.ford.com/browse/AW2-4129" TargetMode="External"/><Relationship Id="rId244" Type="http://schemas.openxmlformats.org/officeDocument/2006/relationships/hyperlink" Target="https://www.jira.ford.com/browse/AW2-4053" TargetMode="External"/><Relationship Id="rId243" Type="http://schemas.openxmlformats.org/officeDocument/2006/relationships/hyperlink" Target="https://www.jira.ford.com/browse/AW2-4052" TargetMode="External"/><Relationship Id="rId242" Type="http://schemas.openxmlformats.org/officeDocument/2006/relationships/hyperlink" Target="https://www.jira.ford.com/browse/AW2-3028" TargetMode="External"/><Relationship Id="rId241" Type="http://schemas.openxmlformats.org/officeDocument/2006/relationships/hyperlink" Target="https://www.jira.ford.com/browse/AW2-3027" TargetMode="External"/><Relationship Id="rId240" Type="http://schemas.openxmlformats.org/officeDocument/2006/relationships/hyperlink" Target="https://www.jira.ford.com/browse/AW2-2922" TargetMode="External"/><Relationship Id="rId24" Type="http://schemas.openxmlformats.org/officeDocument/2006/relationships/hyperlink" Target="https://www.jira.ford.com/browse/AW2-6864" TargetMode="External"/><Relationship Id="rId239" Type="http://schemas.openxmlformats.org/officeDocument/2006/relationships/hyperlink" Target="https://www.jira.ford.com/browse/AW2-2918" TargetMode="External"/><Relationship Id="rId238" Type="http://schemas.openxmlformats.org/officeDocument/2006/relationships/hyperlink" Target="https://www.jira.ford.com/browse/AW2-2917" TargetMode="External"/><Relationship Id="rId237" Type="http://schemas.openxmlformats.org/officeDocument/2006/relationships/hyperlink" Target="https://www.jira.ford.com/browse/AW2-2915" TargetMode="External"/><Relationship Id="rId236" Type="http://schemas.openxmlformats.org/officeDocument/2006/relationships/hyperlink" Target="https://www.jira.ford.com/browse/AW2-2905" TargetMode="External"/><Relationship Id="rId235" Type="http://schemas.openxmlformats.org/officeDocument/2006/relationships/hyperlink" Target="https://www.jira.ford.com/browse/AW2-2903" TargetMode="External"/><Relationship Id="rId234" Type="http://schemas.openxmlformats.org/officeDocument/2006/relationships/hyperlink" Target="https://www.jira.ford.com/browse/AW2-2373" TargetMode="External"/><Relationship Id="rId233" Type="http://schemas.openxmlformats.org/officeDocument/2006/relationships/hyperlink" Target="https://www.jira.ford.com/browse/AW2-2306" TargetMode="External"/><Relationship Id="rId232" Type="http://schemas.openxmlformats.org/officeDocument/2006/relationships/hyperlink" Target="https://www.jira.ford.com/browse/AW2-2297" TargetMode="External"/><Relationship Id="rId231" Type="http://schemas.openxmlformats.org/officeDocument/2006/relationships/hyperlink" Target="https://www.jira.ford.com/browse/AW2-5798" TargetMode="External"/><Relationship Id="rId230" Type="http://schemas.openxmlformats.org/officeDocument/2006/relationships/hyperlink" Target="https://www.jira.ford.com/browse/AW2-6361" TargetMode="External"/><Relationship Id="rId23" Type="http://schemas.openxmlformats.org/officeDocument/2006/relationships/hyperlink" Target="https://www.jira.ford.com/browse/AW2-7087" TargetMode="External"/><Relationship Id="rId229" Type="http://schemas.openxmlformats.org/officeDocument/2006/relationships/hyperlink" Target="https://www.jira.ford.com/browse/AW2-2822" TargetMode="External"/><Relationship Id="rId228" Type="http://schemas.openxmlformats.org/officeDocument/2006/relationships/hyperlink" Target="https://www.jira.ford.com/browse/AW2-6833" TargetMode="External"/><Relationship Id="rId227" Type="http://schemas.openxmlformats.org/officeDocument/2006/relationships/hyperlink" Target="https://www.jira.ford.com/browse/AW2-6834" TargetMode="External"/><Relationship Id="rId226" Type="http://schemas.openxmlformats.org/officeDocument/2006/relationships/hyperlink" Target="https://www.jira.ford.com/browse/AW2-6835" TargetMode="External"/><Relationship Id="rId225" Type="http://schemas.openxmlformats.org/officeDocument/2006/relationships/hyperlink" Target="https://www.jira.ford.com/browse/AW2-6838" TargetMode="External"/><Relationship Id="rId224" Type="http://schemas.openxmlformats.org/officeDocument/2006/relationships/hyperlink" Target="https://www.jira.ford.com/browse/AW2-6841" TargetMode="External"/><Relationship Id="rId223" Type="http://schemas.openxmlformats.org/officeDocument/2006/relationships/hyperlink" Target="https://www.jira.ford.com/browse/AW2-6843" TargetMode="External"/><Relationship Id="rId222" Type="http://schemas.openxmlformats.org/officeDocument/2006/relationships/hyperlink" Target="https://www.jira.ford.com/browse/AW2-6844" TargetMode="External"/><Relationship Id="rId221" Type="http://schemas.openxmlformats.org/officeDocument/2006/relationships/hyperlink" Target="https://www.jira.ford.com/browse/AW2-6243" TargetMode="External"/><Relationship Id="rId220" Type="http://schemas.openxmlformats.org/officeDocument/2006/relationships/hyperlink" Target="https://www.jira.ford.com/browse/AW2-6888" TargetMode="External"/><Relationship Id="rId22" Type="http://schemas.openxmlformats.org/officeDocument/2006/relationships/hyperlink" Target="https://www.jira.ford.com/browse/AW2-5969" TargetMode="External"/><Relationship Id="rId219" Type="http://schemas.openxmlformats.org/officeDocument/2006/relationships/hyperlink" Target="https://www.jira.ford.com/browse/AW2-6889" TargetMode="External"/><Relationship Id="rId218" Type="http://schemas.openxmlformats.org/officeDocument/2006/relationships/hyperlink" Target="https://www.jira.ford.com/browse/AW2-6894" TargetMode="External"/><Relationship Id="rId217" Type="http://schemas.openxmlformats.org/officeDocument/2006/relationships/hyperlink" Target="https://www.jira.ford.com/browse/AW2-6900" TargetMode="External"/><Relationship Id="rId216" Type="http://schemas.openxmlformats.org/officeDocument/2006/relationships/hyperlink" Target="https://www.jira.ford.com/browse/AW2-6901" TargetMode="External"/><Relationship Id="rId215" Type="http://schemas.openxmlformats.org/officeDocument/2006/relationships/hyperlink" Target="https://www.jira.ford.com/browse/AW2-6842" TargetMode="External"/><Relationship Id="rId214" Type="http://schemas.openxmlformats.org/officeDocument/2006/relationships/hyperlink" Target="https://www.jira.ford.com/browse/AW2-5538" TargetMode="External"/><Relationship Id="rId213" Type="http://schemas.openxmlformats.org/officeDocument/2006/relationships/hyperlink" Target="https://www.jira.ford.com/browse/AW2-6952" TargetMode="External"/><Relationship Id="rId212" Type="http://schemas.openxmlformats.org/officeDocument/2006/relationships/hyperlink" Target="https://www.jira.ford.com/browse/AW2-6931" TargetMode="External"/><Relationship Id="rId211" Type="http://schemas.openxmlformats.org/officeDocument/2006/relationships/hyperlink" Target="https://www.jira.ford.com/browse/AW2-6934" TargetMode="External"/><Relationship Id="rId210" Type="http://schemas.openxmlformats.org/officeDocument/2006/relationships/hyperlink" Target="https://www.jira.ford.com/browse/AW2-6936" TargetMode="External"/><Relationship Id="rId21" Type="http://schemas.openxmlformats.org/officeDocument/2006/relationships/hyperlink" Target="https://www.jira.ford.com/browse/AW2-7137" TargetMode="External"/><Relationship Id="rId209" Type="http://schemas.openxmlformats.org/officeDocument/2006/relationships/hyperlink" Target="https://www.jira.ford.com/browse/AW2-6937" TargetMode="External"/><Relationship Id="rId208" Type="http://schemas.openxmlformats.org/officeDocument/2006/relationships/hyperlink" Target="https://www.jira.ford.com/browse/AW2-6960" TargetMode="External"/><Relationship Id="rId207" Type="http://schemas.openxmlformats.org/officeDocument/2006/relationships/hyperlink" Target="https://www.jira.ford.com/browse/AW2-2430" TargetMode="External"/><Relationship Id="rId206" Type="http://schemas.openxmlformats.org/officeDocument/2006/relationships/hyperlink" Target="https://www.jira.ford.com/browse/AW2-4272" TargetMode="External"/><Relationship Id="rId205" Type="http://schemas.openxmlformats.org/officeDocument/2006/relationships/hyperlink" Target="https://www.jira.ford.com/browse/AW2-2423" TargetMode="External"/><Relationship Id="rId204" Type="http://schemas.openxmlformats.org/officeDocument/2006/relationships/hyperlink" Target="https://www.jira.ford.com/browse/AW2-2316" TargetMode="External"/><Relationship Id="rId203" Type="http://schemas.openxmlformats.org/officeDocument/2006/relationships/hyperlink" Target="https://www.jira.ford.com/browse/AW2-2262" TargetMode="External"/><Relationship Id="rId202" Type="http://schemas.openxmlformats.org/officeDocument/2006/relationships/hyperlink" Target="https://www.jira.ford.com/browse/AW2-2211" TargetMode="External"/><Relationship Id="rId201" Type="http://schemas.openxmlformats.org/officeDocument/2006/relationships/hyperlink" Target="https://www.jira.ford.com/browse/AW2-2210" TargetMode="External"/><Relationship Id="rId200" Type="http://schemas.openxmlformats.org/officeDocument/2006/relationships/hyperlink" Target="https://www.jira.ford.com/browse/AW2-2006" TargetMode="External"/><Relationship Id="rId20" Type="http://schemas.openxmlformats.org/officeDocument/2006/relationships/hyperlink" Target="https://www.jira.ford.com/browse/AW2-7173" TargetMode="External"/><Relationship Id="rId2" Type="http://schemas.openxmlformats.org/officeDocument/2006/relationships/hyperlink" Target="https://www.jira.ford.com/browse/AW2-6925" TargetMode="External"/><Relationship Id="rId199" Type="http://schemas.openxmlformats.org/officeDocument/2006/relationships/hyperlink" Target="https://www.jira.ford.com/browse/AW2-1941" TargetMode="External"/><Relationship Id="rId198" Type="http://schemas.openxmlformats.org/officeDocument/2006/relationships/hyperlink" Target="https://www.jira.ford.com/browse/AW2-1891" TargetMode="External"/><Relationship Id="rId197" Type="http://schemas.openxmlformats.org/officeDocument/2006/relationships/hyperlink" Target="https://www.jira.ford.com/browse/AW2-1833" TargetMode="External"/><Relationship Id="rId196" Type="http://schemas.openxmlformats.org/officeDocument/2006/relationships/hyperlink" Target="https://www.jira.ford.com/browse/AW2-1790" TargetMode="External"/><Relationship Id="rId195" Type="http://schemas.openxmlformats.org/officeDocument/2006/relationships/hyperlink" Target="https://www.jira.ford.com/browse/AW2-2561" TargetMode="External"/><Relationship Id="rId194" Type="http://schemas.openxmlformats.org/officeDocument/2006/relationships/hyperlink" Target="https://www.jira.ford.com/browse/AW2-6930" TargetMode="External"/><Relationship Id="rId193" Type="http://schemas.openxmlformats.org/officeDocument/2006/relationships/hyperlink" Target="https://www.jira.ford.com/browse/AW2-6929" TargetMode="External"/><Relationship Id="rId192" Type="http://schemas.openxmlformats.org/officeDocument/2006/relationships/hyperlink" Target="https://www.jira.ford.com/browse/AW2-5358" TargetMode="External"/><Relationship Id="rId191" Type="http://schemas.openxmlformats.org/officeDocument/2006/relationships/hyperlink" Target="https://www.jira.ford.com/browse/AW2-6328" TargetMode="External"/><Relationship Id="rId190" Type="http://schemas.openxmlformats.org/officeDocument/2006/relationships/hyperlink" Target="https://www.jira.ford.com/browse/AW2-6373" TargetMode="External"/><Relationship Id="rId19" Type="http://schemas.openxmlformats.org/officeDocument/2006/relationships/hyperlink" Target="https://www.jira.ford.com/browse/AW2-6944" TargetMode="External"/><Relationship Id="rId189" Type="http://schemas.openxmlformats.org/officeDocument/2006/relationships/hyperlink" Target="https://www.jira.ford.com/browse/AW2-3952" TargetMode="External"/><Relationship Id="rId188" Type="http://schemas.openxmlformats.org/officeDocument/2006/relationships/hyperlink" Target="https://www.jira.ford.com/browse/AW2-3694" TargetMode="External"/><Relationship Id="rId187" Type="http://schemas.openxmlformats.org/officeDocument/2006/relationships/hyperlink" Target="https://www.jira.ford.com/browse/AW2-1275" TargetMode="External"/><Relationship Id="rId186" Type="http://schemas.openxmlformats.org/officeDocument/2006/relationships/hyperlink" Target="https://www.jira.ford.com/browse/AW2-3030" TargetMode="External"/><Relationship Id="rId185" Type="http://schemas.openxmlformats.org/officeDocument/2006/relationships/hyperlink" Target="https://www.jira.ford.com/browse/AW2-2900" TargetMode="External"/><Relationship Id="rId184" Type="http://schemas.openxmlformats.org/officeDocument/2006/relationships/hyperlink" Target="https://www.jira.ford.com/browse/AW2-3684" TargetMode="External"/><Relationship Id="rId183" Type="http://schemas.openxmlformats.org/officeDocument/2006/relationships/hyperlink" Target="https://www.jira.ford.com/browse/AW2-5527" TargetMode="External"/><Relationship Id="rId182" Type="http://schemas.openxmlformats.org/officeDocument/2006/relationships/hyperlink" Target="https://www.jira.ford.com/browse/AW2-5528" TargetMode="External"/><Relationship Id="rId181" Type="http://schemas.openxmlformats.org/officeDocument/2006/relationships/hyperlink" Target="https://www.jira.ford.com/browse/AW2-5529" TargetMode="External"/><Relationship Id="rId180" Type="http://schemas.openxmlformats.org/officeDocument/2006/relationships/hyperlink" Target="https://www.jira.ford.com/browse/AW2-2192" TargetMode="External"/><Relationship Id="rId18" Type="http://schemas.openxmlformats.org/officeDocument/2006/relationships/hyperlink" Target="https://www.jira.ford.com/browse/AW2-7215" TargetMode="External"/><Relationship Id="rId179" Type="http://schemas.openxmlformats.org/officeDocument/2006/relationships/hyperlink" Target="https://www.jira.ford.com/browse/AW2-2010" TargetMode="External"/><Relationship Id="rId178" Type="http://schemas.openxmlformats.org/officeDocument/2006/relationships/hyperlink" Target="https://www.jira.ford.com/browse/AW2-2096" TargetMode="External"/><Relationship Id="rId177" Type="http://schemas.openxmlformats.org/officeDocument/2006/relationships/hyperlink" Target="https://www.jira.ford.com/browse/AW2-5965" TargetMode="External"/><Relationship Id="rId176" Type="http://schemas.openxmlformats.org/officeDocument/2006/relationships/hyperlink" Target="https://www.jira.ford.com/browse/AW2-5882" TargetMode="External"/><Relationship Id="rId175" Type="http://schemas.openxmlformats.org/officeDocument/2006/relationships/hyperlink" Target="https://www.jira.ford.com/browse/AW2-2263" TargetMode="External"/><Relationship Id="rId174" Type="http://schemas.openxmlformats.org/officeDocument/2006/relationships/hyperlink" Target="https://www.jira.ford.com/browse/AW2-6168" TargetMode="External"/><Relationship Id="rId173" Type="http://schemas.openxmlformats.org/officeDocument/2006/relationships/hyperlink" Target="https://www.jira.ford.com/browse/AW2-1367" TargetMode="External"/><Relationship Id="rId172" Type="http://schemas.openxmlformats.org/officeDocument/2006/relationships/hyperlink" Target="https://www.jira.ford.com/browse/AW2-1369" TargetMode="External"/><Relationship Id="rId171" Type="http://schemas.openxmlformats.org/officeDocument/2006/relationships/hyperlink" Target="https://www.jira.ford.com/browse/AW2-5896" TargetMode="External"/><Relationship Id="rId170" Type="http://schemas.openxmlformats.org/officeDocument/2006/relationships/hyperlink" Target="https://www.jira.ford.com/browse/AW2-7089" TargetMode="External"/><Relationship Id="rId17" Type="http://schemas.openxmlformats.org/officeDocument/2006/relationships/hyperlink" Target="https://www.jira.ford.com/browse/AW2-5981" TargetMode="External"/><Relationship Id="rId169" Type="http://schemas.openxmlformats.org/officeDocument/2006/relationships/hyperlink" Target="https://www.jira.ford.com/browse/AW2-5997" TargetMode="External"/><Relationship Id="rId168" Type="http://schemas.openxmlformats.org/officeDocument/2006/relationships/hyperlink" Target="https://www.jira.ford.com/browse/AW2-7090" TargetMode="External"/><Relationship Id="rId167" Type="http://schemas.openxmlformats.org/officeDocument/2006/relationships/hyperlink" Target="https://www.jira.ford.com/browse/AW2-7093" TargetMode="External"/><Relationship Id="rId166" Type="http://schemas.openxmlformats.org/officeDocument/2006/relationships/hyperlink" Target="https://www.jira.ford.com/browse/AW2-7109" TargetMode="External"/><Relationship Id="rId165" Type="http://schemas.openxmlformats.org/officeDocument/2006/relationships/hyperlink" Target="https://www.jira.ford.com/browse/AW2-7116" TargetMode="External"/><Relationship Id="rId164" Type="http://schemas.openxmlformats.org/officeDocument/2006/relationships/hyperlink" Target="https://www.jira.ford.com/browse/AW2-7118" TargetMode="External"/><Relationship Id="rId163" Type="http://schemas.openxmlformats.org/officeDocument/2006/relationships/hyperlink" Target="https://www.jira.ford.com/browse/AW2-7120" TargetMode="External"/><Relationship Id="rId162" Type="http://schemas.openxmlformats.org/officeDocument/2006/relationships/hyperlink" Target="https://www.jira.ford.com/browse/AW2-7121" TargetMode="External"/><Relationship Id="rId161" Type="http://schemas.openxmlformats.org/officeDocument/2006/relationships/hyperlink" Target="https://www.jira.ford.com/browse/AW2-7124" TargetMode="External"/><Relationship Id="rId160" Type="http://schemas.openxmlformats.org/officeDocument/2006/relationships/hyperlink" Target="https://www.jira.ford.com/browse/AW2-7126" TargetMode="External"/><Relationship Id="rId16" Type="http://schemas.openxmlformats.org/officeDocument/2006/relationships/hyperlink" Target="https://www.jira.ford.com/browse/AW2-6927" TargetMode="External"/><Relationship Id="rId159" Type="http://schemas.openxmlformats.org/officeDocument/2006/relationships/hyperlink" Target="https://www.jira.ford.com/browse/AW2-7133" TargetMode="External"/><Relationship Id="rId158" Type="http://schemas.openxmlformats.org/officeDocument/2006/relationships/hyperlink" Target="https://www.jira.ford.com/browse/AW2-7134" TargetMode="External"/><Relationship Id="rId157" Type="http://schemas.openxmlformats.org/officeDocument/2006/relationships/hyperlink" Target="https://www.jira.ford.com/browse/AW2-7144" TargetMode="External"/><Relationship Id="rId156" Type="http://schemas.openxmlformats.org/officeDocument/2006/relationships/hyperlink" Target="https://www.jira.ford.com/browse/AW2-7147" TargetMode="External"/><Relationship Id="rId155" Type="http://schemas.openxmlformats.org/officeDocument/2006/relationships/hyperlink" Target="https://www.jira.ford.com/browse/AW2-7149" TargetMode="External"/><Relationship Id="rId154" Type="http://schemas.openxmlformats.org/officeDocument/2006/relationships/hyperlink" Target="https://www.jira.ford.com/browse/AW2-7150" TargetMode="External"/><Relationship Id="rId153" Type="http://schemas.openxmlformats.org/officeDocument/2006/relationships/hyperlink" Target="https://www.jira.ford.com/browse/AW2-7152" TargetMode="External"/><Relationship Id="rId152" Type="http://schemas.openxmlformats.org/officeDocument/2006/relationships/hyperlink" Target="https://www.jira.ford.com/browse/AW2-7160" TargetMode="External"/><Relationship Id="rId151" Type="http://schemas.openxmlformats.org/officeDocument/2006/relationships/hyperlink" Target="https://www.jira.ford.com/browse/AW2-7175" TargetMode="External"/><Relationship Id="rId150" Type="http://schemas.openxmlformats.org/officeDocument/2006/relationships/hyperlink" Target="https://www.jira.ford.com/browse/AW2-7176" TargetMode="External"/><Relationship Id="rId15" Type="http://schemas.openxmlformats.org/officeDocument/2006/relationships/hyperlink" Target="https://www.jira.ford.com/browse/AW2-5323" TargetMode="External"/><Relationship Id="rId149" Type="http://schemas.openxmlformats.org/officeDocument/2006/relationships/hyperlink" Target="https://www.jira.ford.com/browse/AW2-7180" TargetMode="External"/><Relationship Id="rId148" Type="http://schemas.openxmlformats.org/officeDocument/2006/relationships/hyperlink" Target="https://www.jira.ford.com/browse/AW2-7115" TargetMode="External"/><Relationship Id="rId147" Type="http://schemas.openxmlformats.org/officeDocument/2006/relationships/hyperlink" Target="https://www.jira.ford.com/browse/AW2-7141" TargetMode="External"/><Relationship Id="rId146" Type="http://schemas.openxmlformats.org/officeDocument/2006/relationships/hyperlink" Target="https://www.jira.ford.com/browse/AW2-7145" TargetMode="External"/><Relationship Id="rId145" Type="http://schemas.openxmlformats.org/officeDocument/2006/relationships/hyperlink" Target="https://www.jira.ford.com/browse/AW2-7161" TargetMode="External"/><Relationship Id="rId144" Type="http://schemas.openxmlformats.org/officeDocument/2006/relationships/hyperlink" Target="https://www.jira.ford.com/browse/AW2-1883" TargetMode="External"/><Relationship Id="rId143" Type="http://schemas.openxmlformats.org/officeDocument/2006/relationships/hyperlink" Target="https://www.jira.ford.com/browse/AW2-7209" TargetMode="External"/><Relationship Id="rId142" Type="http://schemas.openxmlformats.org/officeDocument/2006/relationships/hyperlink" Target="https://www.jira.ford.com/browse/AW2-7210" TargetMode="External"/><Relationship Id="rId141" Type="http://schemas.openxmlformats.org/officeDocument/2006/relationships/hyperlink" Target="https://www.jira.ford.com/browse/AW2-7211" TargetMode="External"/><Relationship Id="rId140" Type="http://schemas.openxmlformats.org/officeDocument/2006/relationships/hyperlink" Target="https://www.jira.ford.com/browse/AW2-7214" TargetMode="External"/><Relationship Id="rId14" Type="http://schemas.openxmlformats.org/officeDocument/2006/relationships/hyperlink" Target="https://www.jira.ford.com/browse/AW2-6926" TargetMode="External"/><Relationship Id="rId139" Type="http://schemas.openxmlformats.org/officeDocument/2006/relationships/hyperlink" Target="https://www.jira.ford.com/browse/AW2-7216" TargetMode="External"/><Relationship Id="rId138" Type="http://schemas.openxmlformats.org/officeDocument/2006/relationships/hyperlink" Target="https://www.jira.ford.com/browse/AW2-7217" TargetMode="External"/><Relationship Id="rId137" Type="http://schemas.openxmlformats.org/officeDocument/2006/relationships/hyperlink" Target="https://www.jira.ford.com/browse/AW2-7218" TargetMode="External"/><Relationship Id="rId136" Type="http://schemas.openxmlformats.org/officeDocument/2006/relationships/hyperlink" Target="https://www.jira.ford.com/browse/AW2-7219" TargetMode="External"/><Relationship Id="rId135" Type="http://schemas.openxmlformats.org/officeDocument/2006/relationships/hyperlink" Target="https://www.jira.ford.com/browse/AW2-7222" TargetMode="External"/><Relationship Id="rId134" Type="http://schemas.openxmlformats.org/officeDocument/2006/relationships/hyperlink" Target="https://www.jira.ford.com/browse/AW2-7223" TargetMode="External"/><Relationship Id="rId133" Type="http://schemas.openxmlformats.org/officeDocument/2006/relationships/hyperlink" Target="https://www.jira.ford.com/browse/AW2-7225" TargetMode="External"/><Relationship Id="rId132" Type="http://schemas.openxmlformats.org/officeDocument/2006/relationships/hyperlink" Target="https://www.jira.ford.com/browse/AW2-7226" TargetMode="External"/><Relationship Id="rId131" Type="http://schemas.openxmlformats.org/officeDocument/2006/relationships/hyperlink" Target="https://www.jira.ford.com/browse/AW2-7228" TargetMode="External"/><Relationship Id="rId130" Type="http://schemas.openxmlformats.org/officeDocument/2006/relationships/hyperlink" Target="https://www.jira.ford.com/browse/AW2-7231" TargetMode="External"/><Relationship Id="rId13" Type="http://schemas.openxmlformats.org/officeDocument/2006/relationships/hyperlink" Target="https://www.jira.ford.com/browse/AW2-7061" TargetMode="External"/><Relationship Id="rId129" Type="http://schemas.openxmlformats.org/officeDocument/2006/relationships/hyperlink" Target="https://www.jira.ford.com/browse/AW2-7238" TargetMode="External"/><Relationship Id="rId128" Type="http://schemas.openxmlformats.org/officeDocument/2006/relationships/hyperlink" Target="https://www.jira.ford.com/browse/AW2-7239" TargetMode="External"/><Relationship Id="rId127" Type="http://schemas.openxmlformats.org/officeDocument/2006/relationships/hyperlink" Target="https://www.jira.ford.com/browse/AW2-7136" TargetMode="External"/><Relationship Id="rId126" Type="http://schemas.openxmlformats.org/officeDocument/2006/relationships/hyperlink" Target="https://www.jira.ford.com/browse/AW2-6469" TargetMode="External"/><Relationship Id="rId125" Type="http://schemas.openxmlformats.org/officeDocument/2006/relationships/hyperlink" Target="https://www.jira.ford.com/browse/AW2-5853" TargetMode="External"/><Relationship Id="rId124" Type="http://schemas.openxmlformats.org/officeDocument/2006/relationships/hyperlink" Target="https://www.jira.ford.com/browse/AW2-2213" TargetMode="External"/><Relationship Id="rId123" Type="http://schemas.openxmlformats.org/officeDocument/2006/relationships/hyperlink" Target="https://www.jira.ford.com/browse/AW2-6086" TargetMode="External"/><Relationship Id="rId122" Type="http://schemas.openxmlformats.org/officeDocument/2006/relationships/hyperlink" Target="https://www.jira.ford.com/browse/AW2-6078" TargetMode="External"/><Relationship Id="rId121" Type="http://schemas.openxmlformats.org/officeDocument/2006/relationships/hyperlink" Target="https://www.jira.ford.com/browse/AW2-7189" TargetMode="External"/><Relationship Id="rId120" Type="http://schemas.openxmlformats.org/officeDocument/2006/relationships/hyperlink" Target="https://www.jira.ford.com/browse/AW2-7275" TargetMode="External"/><Relationship Id="rId12" Type="http://schemas.openxmlformats.org/officeDocument/2006/relationships/hyperlink" Target="https://www.jira.ford.com/browse/AW2-7068" TargetMode="External"/><Relationship Id="rId119" Type="http://schemas.openxmlformats.org/officeDocument/2006/relationships/hyperlink" Target="https://www.jira.ford.com/browse/AW2-7186" TargetMode="External"/><Relationship Id="rId118" Type="http://schemas.openxmlformats.org/officeDocument/2006/relationships/hyperlink" Target="https://www.jira.ford.com/browse/AW2-7183" TargetMode="External"/><Relationship Id="rId117" Type="http://schemas.openxmlformats.org/officeDocument/2006/relationships/hyperlink" Target="https://www.jira.ford.com/browse/AW2-7184" TargetMode="External"/><Relationship Id="rId116" Type="http://schemas.openxmlformats.org/officeDocument/2006/relationships/hyperlink" Target="https://www.jira.ford.com/browse/AW2-7185" TargetMode="External"/><Relationship Id="rId115" Type="http://schemas.openxmlformats.org/officeDocument/2006/relationships/hyperlink" Target="https://www.jira.ford.com/browse/AW2-7303" TargetMode="External"/><Relationship Id="rId114" Type="http://schemas.openxmlformats.org/officeDocument/2006/relationships/hyperlink" Target="https://www.jira.ford.com/browse/AW2-7304" TargetMode="External"/><Relationship Id="rId113" Type="http://schemas.openxmlformats.org/officeDocument/2006/relationships/hyperlink" Target="https://www.jira.ford.com/browse/AW2-7305" TargetMode="External"/><Relationship Id="rId112" Type="http://schemas.openxmlformats.org/officeDocument/2006/relationships/hyperlink" Target="https://www.jira.ford.com/browse/AW2-5439" TargetMode="External"/><Relationship Id="rId111" Type="http://schemas.openxmlformats.org/officeDocument/2006/relationships/hyperlink" Target="https://www.jira.ford.com/browse/AW2-6702" TargetMode="External"/><Relationship Id="rId110" Type="http://schemas.openxmlformats.org/officeDocument/2006/relationships/hyperlink" Target="https://www.jira.ford.com/browse/AW2-7313" TargetMode="External"/><Relationship Id="rId11" Type="http://schemas.openxmlformats.org/officeDocument/2006/relationships/hyperlink" Target="https://www.jira.ford.com/browse/AW2-6759" TargetMode="External"/><Relationship Id="rId109" Type="http://schemas.openxmlformats.org/officeDocument/2006/relationships/hyperlink" Target="https://www.jira.ford.com/browse/AW2-7314" TargetMode="External"/><Relationship Id="rId108" Type="http://schemas.openxmlformats.org/officeDocument/2006/relationships/hyperlink" Target="https://www.jira.ford.com/browse/AW2-7315" TargetMode="External"/><Relationship Id="rId107" Type="http://schemas.openxmlformats.org/officeDocument/2006/relationships/hyperlink" Target="https://www.jira.ford.com/browse/AW2-7324" TargetMode="External"/><Relationship Id="rId106" Type="http://schemas.openxmlformats.org/officeDocument/2006/relationships/hyperlink" Target="https://www.jira.ford.com/browse/AW2-5988" TargetMode="External"/><Relationship Id="rId105" Type="http://schemas.openxmlformats.org/officeDocument/2006/relationships/hyperlink" Target="https://www.jira.ford.com/browse/AW2-7240" TargetMode="External"/><Relationship Id="rId104" Type="http://schemas.openxmlformats.org/officeDocument/2006/relationships/hyperlink" Target="https://www.jira.ford.com/browse/AW2-5324" TargetMode="External"/><Relationship Id="rId103" Type="http://schemas.openxmlformats.org/officeDocument/2006/relationships/hyperlink" Target="https://www.jira.ford.com/browse/AW2-5066" TargetMode="External"/><Relationship Id="rId102" Type="http://schemas.openxmlformats.org/officeDocument/2006/relationships/hyperlink" Target="https://www.jira.ford.com/browse/AW2-5454" TargetMode="External"/><Relationship Id="rId101" Type="http://schemas.openxmlformats.org/officeDocument/2006/relationships/hyperlink" Target="https://www.jira.ford.com/browse/AW2-3521" TargetMode="External"/><Relationship Id="rId100" Type="http://schemas.openxmlformats.org/officeDocument/2006/relationships/hyperlink" Target="https://www.jira.ford.com/browse/AW2-5974" TargetMode="External"/><Relationship Id="rId10" Type="http://schemas.openxmlformats.org/officeDocument/2006/relationships/hyperlink" Target="https://www.jira.ford.com/browse/AW2-262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5"/>
  <sheetViews>
    <sheetView zoomScale="120" zoomScaleNormal="120" workbookViewId="0">
      <selection activeCell="B11" sqref="B11:E11"/>
    </sheetView>
  </sheetViews>
  <sheetFormatPr defaultColWidth="11" defaultRowHeight="13.2"/>
  <cols>
    <col min="1" max="2" width="10.8333333333333" style="174" customWidth="1"/>
    <col min="3" max="3" width="17.8333333333333" style="174" customWidth="1"/>
    <col min="4" max="4" width="35.1833333333333" style="174" customWidth="1"/>
    <col min="5" max="5" width="11.3333333333333" style="174" customWidth="1"/>
    <col min="6" max="6" width="23" style="174" customWidth="1"/>
    <col min="7" max="7" width="17.6666666666667" style="174" customWidth="1"/>
    <col min="8" max="9" width="10.8333333333333" style="174" customWidth="1"/>
    <col min="10" max="10" width="11.8333333333333" style="174" customWidth="1"/>
    <col min="11" max="11" width="26.8333333333333" style="174" customWidth="1"/>
    <col min="12" max="18" width="10.8333333333333" style="174" customWidth="1"/>
    <col min="19" max="16384" width="10.8333333333333" style="174"/>
  </cols>
  <sheetData>
    <row r="1" ht="17.55" spans="1:18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203"/>
      <c r="M1" s="203"/>
      <c r="N1" s="203"/>
      <c r="O1" s="203"/>
      <c r="P1" s="203"/>
      <c r="Q1" s="203"/>
      <c r="R1" s="203"/>
    </row>
    <row r="2" ht="17.55" spans="1:18">
      <c r="A2" s="176" t="s">
        <v>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203"/>
      <c r="M2" s="203"/>
      <c r="N2" s="203"/>
      <c r="O2" s="203"/>
      <c r="P2" s="203"/>
      <c r="Q2" s="203"/>
      <c r="R2" s="203"/>
    </row>
    <row r="3" ht="17.75" spans="1:18">
      <c r="A3" s="177" t="s">
        <v>2</v>
      </c>
      <c r="B3" s="178" t="s">
        <v>3</v>
      </c>
      <c r="C3" s="178" t="s">
        <v>4</v>
      </c>
      <c r="D3" s="178" t="s">
        <v>5</v>
      </c>
      <c r="E3" s="178" t="s">
        <v>6</v>
      </c>
      <c r="F3" s="197"/>
      <c r="G3" s="197"/>
      <c r="H3" s="197"/>
      <c r="I3" s="197"/>
      <c r="J3" s="197"/>
      <c r="K3" s="204"/>
      <c r="L3" s="203"/>
      <c r="M3" s="203"/>
      <c r="N3" s="203"/>
      <c r="O3" s="203"/>
      <c r="P3" s="203"/>
      <c r="Q3" s="203"/>
      <c r="R3" s="203"/>
    </row>
    <row r="4" ht="51.75" spans="1:18">
      <c r="A4" s="179" t="s">
        <v>7</v>
      </c>
      <c r="B4" s="180" t="s">
        <v>8</v>
      </c>
      <c r="C4" s="181">
        <v>1</v>
      </c>
      <c r="D4" s="181">
        <v>1</v>
      </c>
      <c r="E4" s="198" t="s">
        <v>9</v>
      </c>
      <c r="F4" s="197"/>
      <c r="G4" s="197"/>
      <c r="H4" s="197"/>
      <c r="I4" s="197"/>
      <c r="J4" s="197"/>
      <c r="K4" s="204"/>
      <c r="L4" s="203"/>
      <c r="M4" s="203"/>
      <c r="N4" s="203"/>
      <c r="O4" s="203"/>
      <c r="P4" s="203"/>
      <c r="Q4" s="203"/>
      <c r="R4" s="203"/>
    </row>
    <row r="5" ht="34.75" spans="1:18">
      <c r="A5" s="179" t="s">
        <v>10</v>
      </c>
      <c r="B5" s="180" t="s">
        <v>11</v>
      </c>
      <c r="C5" s="182" t="s">
        <v>12</v>
      </c>
      <c r="D5" s="180" t="s">
        <v>13</v>
      </c>
      <c r="E5" s="199" t="s">
        <v>14</v>
      </c>
      <c r="F5" s="197"/>
      <c r="G5" s="197"/>
      <c r="H5" s="197"/>
      <c r="I5" s="197"/>
      <c r="J5" s="197"/>
      <c r="K5" s="204"/>
      <c r="L5" s="203"/>
      <c r="M5" s="203"/>
      <c r="N5" s="203"/>
      <c r="O5" s="203"/>
      <c r="P5" s="203"/>
      <c r="Q5" s="203"/>
      <c r="R5" s="203"/>
    </row>
    <row r="6" ht="16.8" spans="1:18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203"/>
      <c r="M6" s="203"/>
      <c r="N6" s="203"/>
      <c r="O6" s="203"/>
      <c r="P6" s="203"/>
      <c r="Q6" s="203"/>
      <c r="R6" s="203"/>
    </row>
    <row r="7" ht="17.55" spans="1:18">
      <c r="A7" s="184" t="s">
        <v>15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203"/>
      <c r="M7" s="203"/>
      <c r="N7" s="203"/>
      <c r="O7" s="203"/>
      <c r="P7" s="203"/>
      <c r="Q7" s="203"/>
      <c r="R7" s="203"/>
    </row>
    <row r="8" ht="34.75" spans="1:18">
      <c r="A8" s="177" t="s">
        <v>16</v>
      </c>
      <c r="B8" s="178" t="s">
        <v>3</v>
      </c>
      <c r="C8" s="178" t="s">
        <v>4</v>
      </c>
      <c r="D8" s="178" t="s">
        <v>5</v>
      </c>
      <c r="E8" s="178" t="s">
        <v>6</v>
      </c>
      <c r="F8" s="197"/>
      <c r="G8" s="197"/>
      <c r="H8" s="197"/>
      <c r="I8" s="197"/>
      <c r="J8" s="197"/>
      <c r="K8" s="204"/>
      <c r="L8" s="203"/>
      <c r="M8" s="203"/>
      <c r="N8" s="203"/>
      <c r="O8" s="203"/>
      <c r="P8" s="203"/>
      <c r="Q8" s="203"/>
      <c r="R8" s="203"/>
    </row>
    <row r="9" ht="51.75" spans="1:18">
      <c r="A9" s="179" t="s">
        <v>17</v>
      </c>
      <c r="B9" s="180" t="s">
        <v>18</v>
      </c>
      <c r="C9" s="180" t="s">
        <v>19</v>
      </c>
      <c r="D9" s="180" t="s">
        <v>20</v>
      </c>
      <c r="E9" s="200" t="s">
        <v>21</v>
      </c>
      <c r="F9" s="197"/>
      <c r="G9" s="197"/>
      <c r="H9" s="197"/>
      <c r="I9" s="197"/>
      <c r="J9" s="197"/>
      <c r="K9" s="204"/>
      <c r="L9" s="203"/>
      <c r="M9" s="203"/>
      <c r="N9" s="203"/>
      <c r="O9" s="203"/>
      <c r="P9" s="203"/>
      <c r="Q9" s="203"/>
      <c r="R9" s="203"/>
    </row>
    <row r="10" ht="34.75" spans="1:18">
      <c r="A10" s="179"/>
      <c r="B10" s="180" t="s">
        <v>22</v>
      </c>
      <c r="C10" s="180" t="s">
        <v>23</v>
      </c>
      <c r="D10" s="180" t="s">
        <v>24</v>
      </c>
      <c r="E10" s="180" t="s">
        <v>21</v>
      </c>
      <c r="F10" s="197"/>
      <c r="G10" s="197"/>
      <c r="H10" s="197"/>
      <c r="I10" s="197"/>
      <c r="J10" s="197"/>
      <c r="K10" s="204"/>
      <c r="L10" s="203"/>
      <c r="M10" s="203"/>
      <c r="N10" s="203"/>
      <c r="O10" s="203"/>
      <c r="P10" s="203"/>
      <c r="Q10" s="203"/>
      <c r="R10" s="203"/>
    </row>
    <row r="11" ht="17.75" spans="1:18">
      <c r="A11" s="179" t="s">
        <v>25</v>
      </c>
      <c r="B11" s="180" t="s">
        <v>26</v>
      </c>
      <c r="C11" s="180" t="s">
        <v>27</v>
      </c>
      <c r="D11" s="180" t="s">
        <v>28</v>
      </c>
      <c r="E11" s="180" t="s">
        <v>29</v>
      </c>
      <c r="F11" s="197"/>
      <c r="G11" s="197"/>
      <c r="H11" s="197"/>
      <c r="I11" s="197"/>
      <c r="J11" s="197"/>
      <c r="K11" s="204"/>
      <c r="L11" s="203"/>
      <c r="M11" s="203"/>
      <c r="N11" s="203"/>
      <c r="O11" s="203"/>
      <c r="P11" s="203"/>
      <c r="Q11" s="203"/>
      <c r="R11" s="203"/>
    </row>
    <row r="12" ht="17.75" spans="1:18">
      <c r="A12" s="179"/>
      <c r="B12" s="180" t="s">
        <v>30</v>
      </c>
      <c r="C12" s="180" t="s">
        <v>21</v>
      </c>
      <c r="D12" s="180" t="s">
        <v>31</v>
      </c>
      <c r="E12" s="180" t="s">
        <v>21</v>
      </c>
      <c r="F12" s="197"/>
      <c r="G12" s="197"/>
      <c r="H12" s="197"/>
      <c r="I12" s="197"/>
      <c r="J12" s="197"/>
      <c r="K12" s="204"/>
      <c r="L12" s="203"/>
      <c r="M12" s="203"/>
      <c r="N12" s="203"/>
      <c r="O12" s="203"/>
      <c r="P12" s="203"/>
      <c r="Q12" s="203"/>
      <c r="R12" s="203"/>
    </row>
    <row r="13" ht="34.75" spans="1:18">
      <c r="A13" s="179"/>
      <c r="B13" s="180" t="s">
        <v>32</v>
      </c>
      <c r="C13" s="180" t="s">
        <v>21</v>
      </c>
      <c r="D13" s="180" t="s">
        <v>33</v>
      </c>
      <c r="E13" s="180" t="s">
        <v>21</v>
      </c>
      <c r="F13" s="197"/>
      <c r="G13" s="197"/>
      <c r="H13" s="197"/>
      <c r="I13" s="197"/>
      <c r="J13" s="197"/>
      <c r="K13" s="204"/>
      <c r="L13" s="203"/>
      <c r="M13" s="203"/>
      <c r="N13" s="203"/>
      <c r="O13" s="203"/>
      <c r="P13" s="203"/>
      <c r="Q13" s="203"/>
      <c r="R13" s="203"/>
    </row>
    <row r="14" ht="17.75" spans="1:18">
      <c r="A14" s="179"/>
      <c r="B14" s="180" t="s">
        <v>34</v>
      </c>
      <c r="C14" s="180" t="s">
        <v>21</v>
      </c>
      <c r="D14" s="180" t="s">
        <v>35</v>
      </c>
      <c r="E14" s="180" t="s">
        <v>21</v>
      </c>
      <c r="F14" s="197"/>
      <c r="G14" s="197"/>
      <c r="H14" s="197"/>
      <c r="I14" s="197"/>
      <c r="J14" s="197"/>
      <c r="K14" s="204"/>
      <c r="L14" s="203"/>
      <c r="M14" s="203"/>
      <c r="N14" s="203"/>
      <c r="O14" s="203"/>
      <c r="P14" s="203"/>
      <c r="Q14" s="203"/>
      <c r="R14" s="203"/>
    </row>
    <row r="15" ht="17.75" spans="1:18">
      <c r="A15" s="179"/>
      <c r="B15" s="180" t="s">
        <v>36</v>
      </c>
      <c r="C15" s="180" t="s">
        <v>21</v>
      </c>
      <c r="D15" s="180" t="s">
        <v>37</v>
      </c>
      <c r="E15" s="180" t="s">
        <v>38</v>
      </c>
      <c r="F15" s="197"/>
      <c r="G15" s="197"/>
      <c r="H15" s="197"/>
      <c r="I15" s="197"/>
      <c r="J15" s="197"/>
      <c r="K15" s="204"/>
      <c r="L15" s="203"/>
      <c r="M15" s="203"/>
      <c r="N15" s="203"/>
      <c r="O15" s="203"/>
      <c r="P15" s="203"/>
      <c r="Q15" s="203"/>
      <c r="R15" s="203"/>
    </row>
    <row r="16" ht="16.8" spans="1:18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203"/>
      <c r="M16" s="203"/>
      <c r="N16" s="203"/>
      <c r="O16" s="203"/>
      <c r="P16" s="203"/>
      <c r="Q16" s="203"/>
      <c r="R16" s="203"/>
    </row>
    <row r="17" ht="17.55" spans="1:18">
      <c r="A17" s="184" t="s">
        <v>39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203"/>
      <c r="M17" s="203"/>
      <c r="N17" s="203"/>
      <c r="O17" s="203"/>
      <c r="P17" s="203"/>
      <c r="Q17" s="203"/>
      <c r="R17" s="203"/>
    </row>
    <row r="18" ht="17.75" spans="1:18">
      <c r="A18" s="177" t="s">
        <v>40</v>
      </c>
      <c r="B18" s="178" t="s">
        <v>3</v>
      </c>
      <c r="C18" s="178" t="s">
        <v>4</v>
      </c>
      <c r="D18" s="178" t="s">
        <v>5</v>
      </c>
      <c r="E18" s="178" t="s">
        <v>6</v>
      </c>
      <c r="F18" s="197"/>
      <c r="G18" s="197"/>
      <c r="H18" s="197"/>
      <c r="I18" s="197"/>
      <c r="J18" s="197"/>
      <c r="K18" s="204"/>
      <c r="L18" s="203"/>
      <c r="M18" s="203"/>
      <c r="N18" s="203"/>
      <c r="O18" s="203"/>
      <c r="P18" s="203"/>
      <c r="Q18" s="203"/>
      <c r="R18" s="203"/>
    </row>
    <row r="19" ht="34.75" spans="1:18">
      <c r="A19" s="179" t="s">
        <v>41</v>
      </c>
      <c r="B19" s="180" t="s">
        <v>42</v>
      </c>
      <c r="C19" s="181">
        <v>0.92</v>
      </c>
      <c r="D19" s="181" t="s">
        <v>43</v>
      </c>
      <c r="E19" s="180" t="s">
        <v>29</v>
      </c>
      <c r="F19" s="197"/>
      <c r="G19" s="197"/>
      <c r="H19" s="197"/>
      <c r="I19" s="197"/>
      <c r="J19" s="197"/>
      <c r="K19" s="204"/>
      <c r="L19" s="203"/>
      <c r="M19" s="203"/>
      <c r="N19" s="203"/>
      <c r="O19" s="203"/>
      <c r="P19" s="203"/>
      <c r="Q19" s="203"/>
      <c r="R19" s="203"/>
    </row>
    <row r="20" ht="34.75" spans="1:18">
      <c r="A20" s="179"/>
      <c r="B20" s="180" t="s">
        <v>44</v>
      </c>
      <c r="C20" s="181">
        <v>0.9</v>
      </c>
      <c r="D20" s="181" t="s">
        <v>45</v>
      </c>
      <c r="E20" s="180" t="s">
        <v>29</v>
      </c>
      <c r="F20" s="197"/>
      <c r="G20" s="197"/>
      <c r="H20" s="197"/>
      <c r="I20" s="197"/>
      <c r="J20" s="197"/>
      <c r="K20" s="204"/>
      <c r="L20" s="203"/>
      <c r="M20" s="203"/>
      <c r="N20" s="203"/>
      <c r="O20" s="203"/>
      <c r="P20" s="203"/>
      <c r="Q20" s="203"/>
      <c r="R20" s="203"/>
    </row>
    <row r="21" ht="34.75" spans="1:18">
      <c r="A21" s="179"/>
      <c r="B21" s="180" t="s">
        <v>46</v>
      </c>
      <c r="C21" s="181">
        <v>0.85</v>
      </c>
      <c r="D21" s="181" t="s">
        <v>47</v>
      </c>
      <c r="E21" s="180" t="s">
        <v>29</v>
      </c>
      <c r="F21" s="197"/>
      <c r="G21" s="197"/>
      <c r="H21" s="197"/>
      <c r="I21" s="197"/>
      <c r="J21" s="197"/>
      <c r="K21" s="204"/>
      <c r="L21" s="203"/>
      <c r="M21" s="203"/>
      <c r="N21" s="203"/>
      <c r="O21" s="203"/>
      <c r="P21" s="203"/>
      <c r="Q21" s="203"/>
      <c r="R21" s="203"/>
    </row>
    <row r="22" ht="17.75" spans="1:18">
      <c r="A22" s="185" t="s">
        <v>48</v>
      </c>
      <c r="B22" s="180" t="s">
        <v>42</v>
      </c>
      <c r="C22" s="181">
        <v>0.85</v>
      </c>
      <c r="D22" s="186" t="s">
        <v>49</v>
      </c>
      <c r="E22" s="180" t="s">
        <v>29</v>
      </c>
      <c r="F22" s="197"/>
      <c r="G22" s="197"/>
      <c r="H22" s="197"/>
      <c r="I22" s="197"/>
      <c r="J22" s="197"/>
      <c r="K22" s="204"/>
      <c r="L22" s="203"/>
      <c r="M22" s="203"/>
      <c r="N22" s="203"/>
      <c r="O22" s="203"/>
      <c r="P22" s="203"/>
      <c r="Q22" s="203"/>
      <c r="R22" s="203"/>
    </row>
    <row r="23" ht="17.75" spans="1:18">
      <c r="A23" s="185"/>
      <c r="B23" s="180" t="s">
        <v>44</v>
      </c>
      <c r="C23" s="181">
        <v>0.85</v>
      </c>
      <c r="D23" s="186" t="s">
        <v>49</v>
      </c>
      <c r="E23" s="180" t="s">
        <v>29</v>
      </c>
      <c r="F23" s="197"/>
      <c r="G23" s="197"/>
      <c r="H23" s="197"/>
      <c r="I23" s="197"/>
      <c r="J23" s="197"/>
      <c r="K23" s="204"/>
      <c r="L23" s="203"/>
      <c r="M23" s="203"/>
      <c r="N23" s="203"/>
      <c r="O23" s="203"/>
      <c r="P23" s="203"/>
      <c r="Q23" s="203"/>
      <c r="R23" s="203"/>
    </row>
    <row r="24" ht="17.75" spans="1:18">
      <c r="A24" s="185"/>
      <c r="B24" s="180" t="s">
        <v>46</v>
      </c>
      <c r="C24" s="181">
        <v>0.8</v>
      </c>
      <c r="D24" s="186" t="s">
        <v>49</v>
      </c>
      <c r="E24" s="180" t="s">
        <v>29</v>
      </c>
      <c r="F24" s="197"/>
      <c r="G24" s="197"/>
      <c r="H24" s="197"/>
      <c r="I24" s="197"/>
      <c r="J24" s="197"/>
      <c r="K24" s="204"/>
      <c r="L24" s="203"/>
      <c r="M24" s="203"/>
      <c r="N24" s="203"/>
      <c r="O24" s="203"/>
      <c r="P24" s="203"/>
      <c r="Q24" s="203"/>
      <c r="R24" s="203"/>
    </row>
    <row r="25" ht="17.75" spans="1:18">
      <c r="A25" s="185" t="s">
        <v>50</v>
      </c>
      <c r="B25" s="180" t="s">
        <v>51</v>
      </c>
      <c r="C25" s="180" t="s">
        <v>52</v>
      </c>
      <c r="D25" s="180" t="s">
        <v>53</v>
      </c>
      <c r="E25" s="180" t="s">
        <v>29</v>
      </c>
      <c r="F25" s="197"/>
      <c r="G25" s="197"/>
      <c r="H25" s="197"/>
      <c r="I25" s="197"/>
      <c r="J25" s="197"/>
      <c r="K25" s="204"/>
      <c r="L25" s="203"/>
      <c r="M25" s="203"/>
      <c r="N25" s="203"/>
      <c r="O25" s="203"/>
      <c r="P25" s="203"/>
      <c r="Q25" s="203"/>
      <c r="R25" s="203"/>
    </row>
    <row r="26" ht="17.75" spans="1:18">
      <c r="A26" s="185"/>
      <c r="B26" s="180" t="s">
        <v>54</v>
      </c>
      <c r="C26" s="180" t="s">
        <v>55</v>
      </c>
      <c r="D26" s="180" t="s">
        <v>53</v>
      </c>
      <c r="E26" s="180" t="s">
        <v>29</v>
      </c>
      <c r="F26" s="197"/>
      <c r="G26" s="197"/>
      <c r="H26" s="197"/>
      <c r="I26" s="197"/>
      <c r="J26" s="197"/>
      <c r="K26" s="204"/>
      <c r="L26" s="203"/>
      <c r="M26" s="203"/>
      <c r="N26" s="203"/>
      <c r="O26" s="203"/>
      <c r="P26" s="203"/>
      <c r="Q26" s="203"/>
      <c r="R26" s="203"/>
    </row>
    <row r="27" ht="16.8" spans="1:18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203"/>
      <c r="M27" s="203"/>
      <c r="N27" s="203"/>
      <c r="O27" s="203"/>
      <c r="P27" s="203"/>
      <c r="Q27" s="203"/>
      <c r="R27" s="203"/>
    </row>
    <row r="28" ht="17.55" spans="1:18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203"/>
      <c r="M28" s="203"/>
      <c r="N28" s="203"/>
      <c r="O28" s="203"/>
      <c r="P28" s="203"/>
      <c r="Q28" s="203"/>
      <c r="R28" s="203"/>
    </row>
    <row r="29" ht="17.55" spans="1:18">
      <c r="A29" s="175" t="s">
        <v>56</v>
      </c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203"/>
      <c r="M29" s="203"/>
      <c r="N29" s="203"/>
      <c r="O29" s="203"/>
      <c r="P29" s="203"/>
      <c r="Q29" s="203"/>
      <c r="R29" s="203"/>
    </row>
    <row r="30" ht="17.55" spans="1:18">
      <c r="A30" s="187" t="s">
        <v>57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203"/>
      <c r="M30" s="203"/>
      <c r="N30" s="203"/>
      <c r="O30" s="203"/>
      <c r="P30" s="203"/>
      <c r="Q30" s="203"/>
      <c r="R30" s="203"/>
    </row>
    <row r="31" ht="17.55" spans="1:18">
      <c r="A31" s="175" t="s">
        <v>58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203"/>
      <c r="M31" s="203"/>
      <c r="N31" s="203"/>
      <c r="O31" s="203"/>
      <c r="P31" s="203"/>
      <c r="Q31" s="203"/>
      <c r="R31" s="203"/>
    </row>
    <row r="32" ht="17.55" spans="1:18">
      <c r="A32" s="175" t="s">
        <v>59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203"/>
      <c r="M32" s="203"/>
      <c r="N32" s="203"/>
      <c r="O32" s="203"/>
      <c r="P32" s="203"/>
      <c r="Q32" s="203"/>
      <c r="R32" s="203"/>
    </row>
    <row r="33" ht="17.55" spans="1:18">
      <c r="A33" s="188" t="s">
        <v>60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203"/>
      <c r="M33" s="203"/>
      <c r="N33" s="203"/>
      <c r="O33" s="203"/>
      <c r="P33" s="203"/>
      <c r="Q33" s="203"/>
      <c r="R33" s="203"/>
    </row>
    <row r="34" ht="17.75" spans="1:18">
      <c r="A34" s="189" t="s">
        <v>61</v>
      </c>
      <c r="B34" s="185" t="s">
        <v>62</v>
      </c>
      <c r="C34" s="185"/>
      <c r="D34" s="185"/>
      <c r="E34" s="185"/>
      <c r="F34" s="185"/>
      <c r="G34" s="185"/>
      <c r="H34" s="185"/>
      <c r="I34" s="185"/>
      <c r="J34" s="185"/>
      <c r="K34" s="185"/>
      <c r="L34" s="203"/>
      <c r="M34" s="203"/>
      <c r="N34" s="203"/>
      <c r="O34" s="203"/>
      <c r="P34" s="203"/>
      <c r="Q34" s="203"/>
      <c r="R34" s="203"/>
    </row>
    <row r="35" ht="17.75" spans="1:18">
      <c r="A35" s="189" t="s">
        <v>63</v>
      </c>
      <c r="B35" s="185" t="s">
        <v>64</v>
      </c>
      <c r="C35" s="185"/>
      <c r="D35" s="185"/>
      <c r="E35" s="185"/>
      <c r="F35" s="185"/>
      <c r="G35" s="185"/>
      <c r="H35" s="185"/>
      <c r="I35" s="185"/>
      <c r="J35" s="185"/>
      <c r="K35" s="185"/>
      <c r="L35" s="203"/>
      <c r="M35" s="203"/>
      <c r="N35" s="203"/>
      <c r="O35" s="203"/>
      <c r="P35" s="203"/>
      <c r="Q35" s="203"/>
      <c r="R35" s="203"/>
    </row>
    <row r="36" ht="17.75" spans="1:18">
      <c r="A36" s="189" t="s">
        <v>65</v>
      </c>
      <c r="B36" s="185" t="s">
        <v>66</v>
      </c>
      <c r="C36" s="185"/>
      <c r="D36" s="185"/>
      <c r="E36" s="185"/>
      <c r="F36" s="185"/>
      <c r="G36" s="185"/>
      <c r="H36" s="185"/>
      <c r="I36" s="185"/>
      <c r="J36" s="185"/>
      <c r="K36" s="185"/>
      <c r="L36" s="203"/>
      <c r="M36" s="203"/>
      <c r="N36" s="203"/>
      <c r="O36" s="203"/>
      <c r="P36" s="203"/>
      <c r="Q36" s="203"/>
      <c r="R36" s="203"/>
    </row>
    <row r="37" ht="17.75" spans="1:18">
      <c r="A37" s="189" t="s">
        <v>67</v>
      </c>
      <c r="B37" s="185" t="s">
        <v>64</v>
      </c>
      <c r="C37" s="185"/>
      <c r="D37" s="185"/>
      <c r="E37" s="185"/>
      <c r="F37" s="185"/>
      <c r="G37" s="185"/>
      <c r="H37" s="185"/>
      <c r="I37" s="185"/>
      <c r="J37" s="185"/>
      <c r="K37" s="185"/>
      <c r="L37" s="203"/>
      <c r="M37" s="203"/>
      <c r="N37" s="203"/>
      <c r="O37" s="203"/>
      <c r="P37" s="203"/>
      <c r="Q37" s="203"/>
      <c r="R37" s="203"/>
    </row>
    <row r="38" ht="17.75" spans="1:18">
      <c r="A38" s="189" t="s">
        <v>68</v>
      </c>
      <c r="B38" s="185" t="s">
        <v>64</v>
      </c>
      <c r="C38" s="185"/>
      <c r="D38" s="185"/>
      <c r="E38" s="185"/>
      <c r="F38" s="185"/>
      <c r="G38" s="185"/>
      <c r="H38" s="185"/>
      <c r="I38" s="185"/>
      <c r="J38" s="185"/>
      <c r="K38" s="185"/>
      <c r="L38" s="203"/>
      <c r="M38" s="203"/>
      <c r="N38" s="203"/>
      <c r="O38" s="203"/>
      <c r="P38" s="203"/>
      <c r="Q38" s="203"/>
      <c r="R38" s="203"/>
    </row>
    <row r="39" ht="17.75" spans="1:18">
      <c r="A39" s="189" t="s">
        <v>69</v>
      </c>
      <c r="B39" s="185" t="s">
        <v>70</v>
      </c>
      <c r="C39" s="185"/>
      <c r="D39" s="185"/>
      <c r="E39" s="185"/>
      <c r="F39" s="185"/>
      <c r="G39" s="185"/>
      <c r="H39" s="185"/>
      <c r="I39" s="185"/>
      <c r="J39" s="185"/>
      <c r="K39" s="185"/>
      <c r="L39" s="203"/>
      <c r="M39" s="203"/>
      <c r="N39" s="203"/>
      <c r="O39" s="203"/>
      <c r="P39" s="203"/>
      <c r="Q39" s="203"/>
      <c r="R39" s="203"/>
    </row>
    <row r="40" ht="17.75" spans="1:18">
      <c r="A40" s="189" t="s">
        <v>71</v>
      </c>
      <c r="B40" s="185" t="s">
        <v>64</v>
      </c>
      <c r="C40" s="185"/>
      <c r="D40" s="185"/>
      <c r="E40" s="185"/>
      <c r="F40" s="185"/>
      <c r="G40" s="185"/>
      <c r="H40" s="185"/>
      <c r="I40" s="185"/>
      <c r="J40" s="185"/>
      <c r="K40" s="185"/>
      <c r="L40" s="203"/>
      <c r="M40" s="203"/>
      <c r="N40" s="203"/>
      <c r="O40" s="203"/>
      <c r="P40" s="203"/>
      <c r="Q40" s="203"/>
      <c r="R40" s="203"/>
    </row>
    <row r="41" ht="17.75" spans="1:18">
      <c r="A41" s="189" t="s">
        <v>72</v>
      </c>
      <c r="B41" s="185" t="s">
        <v>64</v>
      </c>
      <c r="C41" s="185"/>
      <c r="D41" s="185"/>
      <c r="E41" s="185"/>
      <c r="F41" s="185"/>
      <c r="G41" s="185"/>
      <c r="H41" s="185"/>
      <c r="I41" s="185"/>
      <c r="J41" s="185"/>
      <c r="K41" s="185"/>
      <c r="L41" s="203"/>
      <c r="M41" s="203"/>
      <c r="N41" s="203"/>
      <c r="O41" s="203"/>
      <c r="P41" s="203"/>
      <c r="Q41" s="203"/>
      <c r="R41" s="203"/>
    </row>
    <row r="42" ht="17.75" spans="1:18">
      <c r="A42" s="189" t="s">
        <v>73</v>
      </c>
      <c r="B42" s="185" t="s">
        <v>64</v>
      </c>
      <c r="C42" s="185"/>
      <c r="D42" s="185"/>
      <c r="E42" s="185"/>
      <c r="F42" s="185"/>
      <c r="G42" s="185"/>
      <c r="H42" s="185"/>
      <c r="I42" s="185"/>
      <c r="J42" s="185"/>
      <c r="K42" s="185"/>
      <c r="L42" s="203"/>
      <c r="M42" s="203"/>
      <c r="N42" s="203"/>
      <c r="O42" s="203"/>
      <c r="P42" s="203"/>
      <c r="Q42" s="203"/>
      <c r="R42" s="203"/>
    </row>
    <row r="43" ht="17.75" spans="1:18">
      <c r="A43" s="189" t="s">
        <v>74</v>
      </c>
      <c r="B43" s="185" t="s">
        <v>64</v>
      </c>
      <c r="C43" s="185"/>
      <c r="D43" s="185"/>
      <c r="E43" s="185"/>
      <c r="F43" s="185"/>
      <c r="G43" s="185"/>
      <c r="H43" s="185"/>
      <c r="I43" s="185"/>
      <c r="J43" s="185"/>
      <c r="K43" s="185"/>
      <c r="L43" s="203"/>
      <c r="M43" s="203"/>
      <c r="N43" s="203"/>
      <c r="O43" s="203"/>
      <c r="P43" s="203"/>
      <c r="Q43" s="203"/>
      <c r="R43" s="203"/>
    </row>
    <row r="44" ht="17.75" spans="1:18">
      <c r="A44" s="189" t="s">
        <v>75</v>
      </c>
      <c r="B44" s="185" t="s">
        <v>64</v>
      </c>
      <c r="C44" s="185"/>
      <c r="D44" s="185"/>
      <c r="E44" s="185"/>
      <c r="F44" s="185"/>
      <c r="G44" s="185"/>
      <c r="H44" s="185"/>
      <c r="I44" s="185"/>
      <c r="J44" s="185"/>
      <c r="K44" s="185"/>
      <c r="L44" s="203"/>
      <c r="M44" s="203"/>
      <c r="N44" s="203"/>
      <c r="O44" s="203"/>
      <c r="P44" s="203"/>
      <c r="Q44" s="203"/>
      <c r="R44" s="203"/>
    </row>
    <row r="45" ht="17.75" spans="1:18">
      <c r="A45" s="189" t="s">
        <v>76</v>
      </c>
      <c r="B45" s="190" t="s">
        <v>64</v>
      </c>
      <c r="C45" s="190"/>
      <c r="D45" s="190"/>
      <c r="E45" s="190"/>
      <c r="F45" s="190"/>
      <c r="G45" s="190"/>
      <c r="H45" s="190"/>
      <c r="I45" s="190"/>
      <c r="J45" s="190"/>
      <c r="K45" s="190"/>
      <c r="L45" s="203"/>
      <c r="M45" s="203"/>
      <c r="N45" s="203"/>
      <c r="O45" s="203"/>
      <c r="P45" s="203"/>
      <c r="Q45" s="203"/>
      <c r="R45" s="203"/>
    </row>
    <row r="46" ht="17.75" spans="1:18">
      <c r="A46" s="191" t="s">
        <v>77</v>
      </c>
      <c r="B46" s="192" t="s">
        <v>78</v>
      </c>
      <c r="C46" s="185"/>
      <c r="D46" s="185"/>
      <c r="E46" s="185"/>
      <c r="F46" s="185"/>
      <c r="G46" s="185"/>
      <c r="H46" s="185"/>
      <c r="I46" s="185"/>
      <c r="J46" s="185"/>
      <c r="K46" s="185"/>
      <c r="L46" s="203"/>
      <c r="M46" s="203"/>
      <c r="N46" s="203"/>
      <c r="O46" s="203"/>
      <c r="P46" s="203"/>
      <c r="Q46" s="203"/>
      <c r="R46" s="203"/>
    </row>
    <row r="47" ht="17.75" spans="1:18">
      <c r="A47" s="189" t="s">
        <v>79</v>
      </c>
      <c r="B47" s="185" t="s">
        <v>64</v>
      </c>
      <c r="C47" s="185"/>
      <c r="D47" s="185"/>
      <c r="E47" s="185"/>
      <c r="F47" s="185"/>
      <c r="G47" s="185"/>
      <c r="H47" s="185"/>
      <c r="I47" s="185"/>
      <c r="J47" s="185"/>
      <c r="K47" s="185"/>
      <c r="L47" s="203"/>
      <c r="M47" s="203"/>
      <c r="N47" s="203"/>
      <c r="O47" s="203"/>
      <c r="P47" s="203"/>
      <c r="Q47" s="203"/>
      <c r="R47" s="203"/>
    </row>
    <row r="48" ht="17.75" spans="1:18">
      <c r="A48" s="189" t="s">
        <v>80</v>
      </c>
      <c r="B48" s="192" t="s">
        <v>81</v>
      </c>
      <c r="C48" s="185"/>
      <c r="D48" s="185"/>
      <c r="E48" s="185"/>
      <c r="F48" s="185"/>
      <c r="G48" s="185"/>
      <c r="H48" s="185"/>
      <c r="I48" s="185"/>
      <c r="J48" s="185"/>
      <c r="K48" s="185"/>
      <c r="L48" s="203"/>
      <c r="M48" s="203"/>
      <c r="N48" s="203"/>
      <c r="O48" s="203"/>
      <c r="P48" s="203"/>
      <c r="Q48" s="203"/>
      <c r="R48" s="203"/>
    </row>
    <row r="49" ht="17.75" spans="1:18">
      <c r="A49" s="189" t="s">
        <v>82</v>
      </c>
      <c r="B49" s="185" t="s">
        <v>64</v>
      </c>
      <c r="C49" s="185"/>
      <c r="D49" s="185"/>
      <c r="E49" s="185"/>
      <c r="F49" s="185"/>
      <c r="G49" s="185"/>
      <c r="H49" s="185"/>
      <c r="I49" s="185"/>
      <c r="J49" s="185"/>
      <c r="K49" s="185"/>
      <c r="L49" s="203"/>
      <c r="M49" s="203"/>
      <c r="N49" s="203"/>
      <c r="O49" s="203"/>
      <c r="P49" s="203"/>
      <c r="Q49" s="203"/>
      <c r="R49" s="203"/>
    </row>
    <row r="50" ht="17.55" spans="1:18">
      <c r="A50" s="175" t="s">
        <v>83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203"/>
      <c r="M50" s="203"/>
      <c r="N50" s="203"/>
      <c r="O50" s="203"/>
      <c r="P50" s="203"/>
      <c r="Q50" s="203"/>
      <c r="R50" s="203"/>
    </row>
    <row r="51" ht="68.75" spans="1:18">
      <c r="A51" s="193" t="s">
        <v>84</v>
      </c>
      <c r="B51" s="193"/>
      <c r="C51" s="193"/>
      <c r="D51" s="180" t="s">
        <v>85</v>
      </c>
      <c r="E51" s="180" t="s">
        <v>86</v>
      </c>
      <c r="F51" s="180" t="s">
        <v>87</v>
      </c>
      <c r="G51" s="180" t="s">
        <v>88</v>
      </c>
      <c r="H51" s="180" t="s">
        <v>89</v>
      </c>
      <c r="I51" s="180" t="s">
        <v>90</v>
      </c>
      <c r="J51" s="180" t="s">
        <v>91</v>
      </c>
      <c r="K51" s="180" t="s">
        <v>92</v>
      </c>
      <c r="L51" s="203"/>
      <c r="M51" s="203"/>
      <c r="N51" s="203"/>
      <c r="O51" s="203"/>
      <c r="P51" s="203"/>
      <c r="Q51" s="203"/>
      <c r="R51" s="203"/>
    </row>
    <row r="52" ht="17.55" spans="1:18">
      <c r="A52" s="193" t="s">
        <v>93</v>
      </c>
      <c r="B52" s="193"/>
      <c r="C52" s="193"/>
      <c r="D52" s="180">
        <v>215</v>
      </c>
      <c r="E52" s="180">
        <v>215</v>
      </c>
      <c r="F52" s="186">
        <f t="shared" ref="F52:F71" si="0">E52/D52</f>
        <v>1</v>
      </c>
      <c r="G52" s="180">
        <v>215</v>
      </c>
      <c r="H52" s="186">
        <f t="shared" ref="H52:H71" si="1">G52/E52</f>
        <v>1</v>
      </c>
      <c r="I52" s="205">
        <f t="shared" ref="I52:I71" si="2">G52/D52</f>
        <v>1</v>
      </c>
      <c r="J52" s="206"/>
      <c r="K52" s="180"/>
      <c r="L52" s="203"/>
      <c r="M52" s="203"/>
      <c r="N52" s="203"/>
      <c r="O52" s="203"/>
      <c r="P52" s="203"/>
      <c r="Q52" s="203"/>
      <c r="R52" s="203"/>
    </row>
    <row r="53" ht="17.75" spans="1:18">
      <c r="A53" s="193" t="s">
        <v>94</v>
      </c>
      <c r="B53" s="193"/>
      <c r="C53" s="193"/>
      <c r="D53" s="180">
        <v>94</v>
      </c>
      <c r="E53" s="180">
        <v>89</v>
      </c>
      <c r="F53" s="186">
        <f t="shared" si="0"/>
        <v>0.946808510638298</v>
      </c>
      <c r="G53" s="180">
        <v>89</v>
      </c>
      <c r="H53" s="186">
        <f t="shared" si="1"/>
        <v>1</v>
      </c>
      <c r="I53" s="205">
        <f t="shared" si="2"/>
        <v>0.946808510638298</v>
      </c>
      <c r="J53" s="206"/>
      <c r="K53" s="180" t="s">
        <v>95</v>
      </c>
      <c r="L53" s="203"/>
      <c r="M53" s="203"/>
      <c r="N53" s="203"/>
      <c r="O53" s="203"/>
      <c r="P53" s="203"/>
      <c r="Q53" s="203"/>
      <c r="R53" s="203"/>
    </row>
    <row r="54" ht="17.75" spans="1:18">
      <c r="A54" s="193" t="s">
        <v>96</v>
      </c>
      <c r="B54" s="193"/>
      <c r="C54" s="193"/>
      <c r="D54" s="180">
        <v>138</v>
      </c>
      <c r="E54" s="180">
        <v>138</v>
      </c>
      <c r="F54" s="186">
        <f t="shared" si="0"/>
        <v>1</v>
      </c>
      <c r="G54" s="180">
        <v>137</v>
      </c>
      <c r="H54" s="186">
        <f t="shared" si="1"/>
        <v>0.992753623188406</v>
      </c>
      <c r="I54" s="205">
        <f t="shared" si="2"/>
        <v>0.992753623188406</v>
      </c>
      <c r="J54" s="206"/>
      <c r="K54" s="180" t="s">
        <v>95</v>
      </c>
      <c r="L54" s="203"/>
      <c r="M54" s="203"/>
      <c r="N54" s="203"/>
      <c r="O54" s="203"/>
      <c r="P54" s="203"/>
      <c r="Q54" s="203"/>
      <c r="R54" s="203"/>
    </row>
    <row r="55" ht="17.75" spans="1:18">
      <c r="A55" s="193" t="s">
        <v>97</v>
      </c>
      <c r="B55" s="193"/>
      <c r="C55" s="193"/>
      <c r="D55" s="194">
        <v>4094</v>
      </c>
      <c r="E55" s="180">
        <v>4048</v>
      </c>
      <c r="F55" s="186">
        <f t="shared" si="0"/>
        <v>0.98876404494382</v>
      </c>
      <c r="G55" s="180">
        <v>4038</v>
      </c>
      <c r="H55" s="186">
        <f t="shared" si="1"/>
        <v>0.997529644268775</v>
      </c>
      <c r="I55" s="205">
        <f t="shared" si="2"/>
        <v>0.986321446018564</v>
      </c>
      <c r="J55" s="206"/>
      <c r="K55" s="180" t="s">
        <v>98</v>
      </c>
      <c r="L55" s="203"/>
      <c r="M55" s="203"/>
      <c r="N55" s="203"/>
      <c r="O55" s="203"/>
      <c r="P55" s="203"/>
      <c r="Q55" s="203"/>
      <c r="R55" s="203"/>
    </row>
    <row r="56" ht="17.55" spans="1:18">
      <c r="A56" s="193" t="s">
        <v>99</v>
      </c>
      <c r="B56" s="193"/>
      <c r="C56" s="193"/>
      <c r="D56" s="195">
        <v>1562</v>
      </c>
      <c r="E56" s="201">
        <v>1562</v>
      </c>
      <c r="F56" s="186">
        <f t="shared" si="0"/>
        <v>1</v>
      </c>
      <c r="G56" s="202">
        <v>1560</v>
      </c>
      <c r="H56" s="186">
        <f t="shared" si="1"/>
        <v>0.998719590268886</v>
      </c>
      <c r="I56" s="205">
        <f t="shared" si="2"/>
        <v>0.998719590268886</v>
      </c>
      <c r="J56" s="206"/>
      <c r="K56" s="180"/>
      <c r="L56" s="203"/>
      <c r="M56" s="203"/>
      <c r="N56" s="203"/>
      <c r="O56" s="203"/>
      <c r="P56" s="203"/>
      <c r="Q56" s="203"/>
      <c r="R56" s="203"/>
    </row>
    <row r="57" ht="17.55" spans="1:18">
      <c r="A57" s="193" t="s">
        <v>65</v>
      </c>
      <c r="B57" s="193"/>
      <c r="C57" s="193"/>
      <c r="D57" s="196">
        <v>40</v>
      </c>
      <c r="E57" s="202">
        <v>40</v>
      </c>
      <c r="F57" s="186">
        <f t="shared" si="0"/>
        <v>1</v>
      </c>
      <c r="G57" s="202">
        <v>40</v>
      </c>
      <c r="H57" s="186">
        <f t="shared" si="1"/>
        <v>1</v>
      </c>
      <c r="I57" s="205">
        <f t="shared" si="2"/>
        <v>1</v>
      </c>
      <c r="J57" s="206"/>
      <c r="K57" s="180"/>
      <c r="L57" s="203"/>
      <c r="M57" s="203"/>
      <c r="N57" s="203"/>
      <c r="O57" s="203"/>
      <c r="P57" s="203"/>
      <c r="Q57" s="203"/>
      <c r="R57" s="203"/>
    </row>
    <row r="58" ht="17.55" spans="1:18">
      <c r="A58" s="193" t="s">
        <v>67</v>
      </c>
      <c r="B58" s="193"/>
      <c r="C58" s="193"/>
      <c r="D58" s="180">
        <v>643</v>
      </c>
      <c r="E58" s="180">
        <v>643</v>
      </c>
      <c r="F58" s="186">
        <f t="shared" si="0"/>
        <v>1</v>
      </c>
      <c r="G58" s="180">
        <v>641</v>
      </c>
      <c r="H58" s="186">
        <f t="shared" si="1"/>
        <v>0.996889580093313</v>
      </c>
      <c r="I58" s="205">
        <f t="shared" si="2"/>
        <v>0.996889580093313</v>
      </c>
      <c r="J58" s="206"/>
      <c r="K58" s="180"/>
      <c r="L58" s="203"/>
      <c r="M58" s="203"/>
      <c r="N58" s="203"/>
      <c r="O58" s="203"/>
      <c r="P58" s="203"/>
      <c r="Q58" s="203"/>
      <c r="R58" s="203"/>
    </row>
    <row r="59" ht="17.75" spans="1:18">
      <c r="A59" s="193" t="s">
        <v>68</v>
      </c>
      <c r="B59" s="193"/>
      <c r="C59" s="193"/>
      <c r="D59" s="180">
        <v>291</v>
      </c>
      <c r="E59" s="180">
        <v>287</v>
      </c>
      <c r="F59" s="186">
        <f t="shared" si="0"/>
        <v>0.986254295532646</v>
      </c>
      <c r="G59" s="180">
        <v>284</v>
      </c>
      <c r="H59" s="186">
        <f t="shared" si="1"/>
        <v>0.989547038327526</v>
      </c>
      <c r="I59" s="205">
        <f t="shared" si="2"/>
        <v>0.975945017182131</v>
      </c>
      <c r="J59" s="206"/>
      <c r="K59" s="180" t="s">
        <v>98</v>
      </c>
      <c r="L59" s="203"/>
      <c r="M59" s="203"/>
      <c r="N59" s="203"/>
      <c r="O59" s="203"/>
      <c r="P59" s="203"/>
      <c r="Q59" s="203"/>
      <c r="R59" s="203"/>
    </row>
    <row r="60" ht="17.55" spans="1:18">
      <c r="A60" s="193" t="s">
        <v>69</v>
      </c>
      <c r="B60" s="193"/>
      <c r="C60" s="193"/>
      <c r="D60" s="180">
        <v>383</v>
      </c>
      <c r="E60" s="180">
        <v>383</v>
      </c>
      <c r="F60" s="186">
        <f t="shared" si="0"/>
        <v>1</v>
      </c>
      <c r="G60" s="180">
        <v>383</v>
      </c>
      <c r="H60" s="186">
        <f t="shared" si="1"/>
        <v>1</v>
      </c>
      <c r="I60" s="205">
        <f t="shared" si="2"/>
        <v>1</v>
      </c>
      <c r="J60" s="206"/>
      <c r="K60" s="180"/>
      <c r="L60" s="203"/>
      <c r="M60" s="203"/>
      <c r="N60" s="203"/>
      <c r="O60" s="203"/>
      <c r="P60" s="203"/>
      <c r="Q60" s="203"/>
      <c r="R60" s="203"/>
    </row>
    <row r="61" ht="17.55" spans="1:18">
      <c r="A61" s="193" t="s">
        <v>71</v>
      </c>
      <c r="B61" s="193"/>
      <c r="C61" s="193"/>
      <c r="D61" s="180">
        <v>562</v>
      </c>
      <c r="E61" s="180">
        <v>562</v>
      </c>
      <c r="F61" s="186">
        <f t="shared" si="0"/>
        <v>1</v>
      </c>
      <c r="G61" s="180">
        <v>558</v>
      </c>
      <c r="H61" s="186">
        <f t="shared" si="1"/>
        <v>0.99288256227758</v>
      </c>
      <c r="I61" s="205">
        <f t="shared" si="2"/>
        <v>0.99288256227758</v>
      </c>
      <c r="J61" s="206"/>
      <c r="K61" s="180"/>
      <c r="L61" s="203"/>
      <c r="M61" s="203"/>
      <c r="N61" s="203"/>
      <c r="O61" s="203"/>
      <c r="P61" s="203"/>
      <c r="Q61" s="203"/>
      <c r="R61" s="203"/>
    </row>
    <row r="62" ht="17.55" spans="1:18">
      <c r="A62" s="193" t="s">
        <v>72</v>
      </c>
      <c r="B62" s="193"/>
      <c r="C62" s="193"/>
      <c r="D62" s="180">
        <v>177</v>
      </c>
      <c r="E62" s="180">
        <v>177</v>
      </c>
      <c r="F62" s="186">
        <f t="shared" si="0"/>
        <v>1</v>
      </c>
      <c r="G62" s="180">
        <v>175</v>
      </c>
      <c r="H62" s="186">
        <f t="shared" si="1"/>
        <v>0.988700564971751</v>
      </c>
      <c r="I62" s="205">
        <f t="shared" si="2"/>
        <v>0.988700564971751</v>
      </c>
      <c r="J62" s="206"/>
      <c r="K62" s="180"/>
      <c r="L62" s="203"/>
      <c r="M62" s="203"/>
      <c r="N62" s="203"/>
      <c r="O62" s="203"/>
      <c r="P62" s="203"/>
      <c r="Q62" s="203"/>
      <c r="R62" s="203"/>
    </row>
    <row r="63" ht="17.75" spans="1:18">
      <c r="A63" s="193" t="s">
        <v>73</v>
      </c>
      <c r="B63" s="193"/>
      <c r="C63" s="193"/>
      <c r="D63" s="180">
        <v>268</v>
      </c>
      <c r="E63" s="180">
        <v>266</v>
      </c>
      <c r="F63" s="186">
        <f t="shared" si="0"/>
        <v>0.992537313432836</v>
      </c>
      <c r="G63" s="180">
        <v>266</v>
      </c>
      <c r="H63" s="186">
        <f t="shared" si="1"/>
        <v>1</v>
      </c>
      <c r="I63" s="205">
        <f t="shared" si="2"/>
        <v>0.992537313432836</v>
      </c>
      <c r="J63" s="206"/>
      <c r="K63" s="180" t="s">
        <v>100</v>
      </c>
      <c r="L63" s="203"/>
      <c r="M63" s="203"/>
      <c r="N63" s="203"/>
      <c r="O63" s="203"/>
      <c r="P63" s="203"/>
      <c r="Q63" s="203"/>
      <c r="R63" s="203"/>
    </row>
    <row r="64" ht="17.55" spans="1:18">
      <c r="A64" s="193" t="s">
        <v>74</v>
      </c>
      <c r="B64" s="193"/>
      <c r="C64" s="193"/>
      <c r="D64" s="180">
        <v>154</v>
      </c>
      <c r="E64" s="180">
        <v>154</v>
      </c>
      <c r="F64" s="186">
        <f t="shared" si="0"/>
        <v>1</v>
      </c>
      <c r="G64" s="180">
        <v>154</v>
      </c>
      <c r="H64" s="186">
        <f t="shared" si="1"/>
        <v>1</v>
      </c>
      <c r="I64" s="205">
        <f t="shared" si="2"/>
        <v>1</v>
      </c>
      <c r="J64" s="206"/>
      <c r="K64" s="180"/>
      <c r="L64" s="203"/>
      <c r="M64" s="203"/>
      <c r="N64" s="203"/>
      <c r="O64" s="203"/>
      <c r="P64" s="203"/>
      <c r="Q64" s="203"/>
      <c r="R64" s="203"/>
    </row>
    <row r="65" ht="17.75" spans="1:18">
      <c r="A65" s="193" t="s">
        <v>75</v>
      </c>
      <c r="B65" s="193"/>
      <c r="C65" s="193"/>
      <c r="D65" s="180">
        <v>137</v>
      </c>
      <c r="E65" s="180">
        <v>128</v>
      </c>
      <c r="F65" s="186">
        <f t="shared" si="0"/>
        <v>0.934306569343066</v>
      </c>
      <c r="G65" s="180">
        <v>127</v>
      </c>
      <c r="H65" s="186">
        <f t="shared" si="1"/>
        <v>0.9921875</v>
      </c>
      <c r="I65" s="205">
        <f t="shared" si="2"/>
        <v>0.927007299270073</v>
      </c>
      <c r="J65" s="206"/>
      <c r="K65" s="180" t="s">
        <v>101</v>
      </c>
      <c r="L65" s="203"/>
      <c r="M65" s="203"/>
      <c r="N65" s="203"/>
      <c r="O65" s="203"/>
      <c r="P65" s="203"/>
      <c r="Q65" s="203"/>
      <c r="R65" s="203"/>
    </row>
    <row r="66" ht="17.75" spans="1:18">
      <c r="A66" s="207" t="s">
        <v>76</v>
      </c>
      <c r="B66" s="207"/>
      <c r="C66" s="207"/>
      <c r="D66" s="179">
        <v>308</v>
      </c>
      <c r="E66" s="180">
        <v>308</v>
      </c>
      <c r="F66" s="186">
        <f t="shared" si="0"/>
        <v>1</v>
      </c>
      <c r="G66" s="180">
        <v>307</v>
      </c>
      <c r="H66" s="186">
        <f t="shared" si="1"/>
        <v>0.996753246753247</v>
      </c>
      <c r="I66" s="205">
        <f t="shared" si="2"/>
        <v>0.996753246753247</v>
      </c>
      <c r="J66" s="206"/>
      <c r="K66" s="180" t="s">
        <v>102</v>
      </c>
      <c r="L66" s="203"/>
      <c r="M66" s="203"/>
      <c r="N66" s="203"/>
      <c r="O66" s="203"/>
      <c r="P66" s="203"/>
      <c r="Q66" s="203"/>
      <c r="R66" s="203"/>
    </row>
    <row r="67" ht="51.75" spans="1:18">
      <c r="A67" s="207" t="s">
        <v>103</v>
      </c>
      <c r="B67" s="207"/>
      <c r="C67" s="207"/>
      <c r="D67" s="179">
        <v>350</v>
      </c>
      <c r="E67" s="180">
        <v>307</v>
      </c>
      <c r="F67" s="186">
        <f t="shared" si="0"/>
        <v>0.877142857142857</v>
      </c>
      <c r="G67" s="180">
        <v>306</v>
      </c>
      <c r="H67" s="186">
        <f t="shared" si="1"/>
        <v>0.996742671009772</v>
      </c>
      <c r="I67" s="205">
        <f t="shared" si="2"/>
        <v>0.874285714285714</v>
      </c>
      <c r="J67" s="206"/>
      <c r="K67" s="180" t="s">
        <v>78</v>
      </c>
      <c r="L67" s="203"/>
      <c r="M67" s="203"/>
      <c r="N67" s="203"/>
      <c r="O67" s="203"/>
      <c r="P67" s="203"/>
      <c r="Q67" s="203"/>
      <c r="R67" s="203"/>
    </row>
    <row r="68" ht="17.75" spans="1:18">
      <c r="A68" s="207" t="s">
        <v>79</v>
      </c>
      <c r="B68" s="207"/>
      <c r="C68" s="207"/>
      <c r="D68" s="179">
        <v>76</v>
      </c>
      <c r="E68" s="180">
        <v>75</v>
      </c>
      <c r="F68" s="186">
        <f t="shared" si="0"/>
        <v>0.986842105263158</v>
      </c>
      <c r="G68" s="180">
        <v>75</v>
      </c>
      <c r="H68" s="186">
        <f t="shared" si="1"/>
        <v>1</v>
      </c>
      <c r="I68" s="205">
        <f t="shared" si="2"/>
        <v>0.986842105263158</v>
      </c>
      <c r="J68" s="206"/>
      <c r="K68" s="180" t="s">
        <v>104</v>
      </c>
      <c r="L68" s="203"/>
      <c r="M68" s="203"/>
      <c r="N68" s="203"/>
      <c r="O68" s="203"/>
      <c r="P68" s="203"/>
      <c r="Q68" s="203"/>
      <c r="R68" s="203"/>
    </row>
    <row r="69" ht="34.75" spans="1:18">
      <c r="A69" s="207" t="s">
        <v>80</v>
      </c>
      <c r="B69" s="207"/>
      <c r="C69" s="207"/>
      <c r="D69" s="179">
        <v>93</v>
      </c>
      <c r="E69" s="180">
        <v>83</v>
      </c>
      <c r="F69" s="186">
        <f t="shared" si="0"/>
        <v>0.89247311827957</v>
      </c>
      <c r="G69" s="180">
        <v>83</v>
      </c>
      <c r="H69" s="186">
        <f t="shared" si="1"/>
        <v>1</v>
      </c>
      <c r="I69" s="205">
        <f t="shared" si="2"/>
        <v>0.89247311827957</v>
      </c>
      <c r="J69" s="206"/>
      <c r="K69" s="180" t="s">
        <v>105</v>
      </c>
      <c r="L69" s="203"/>
      <c r="M69" s="203"/>
      <c r="N69" s="203"/>
      <c r="O69" s="203"/>
      <c r="P69" s="203"/>
      <c r="Q69" s="203"/>
      <c r="R69" s="203"/>
    </row>
    <row r="70" ht="17.55" spans="1:18">
      <c r="A70" s="207" t="s">
        <v>82</v>
      </c>
      <c r="B70" s="207"/>
      <c r="C70" s="207"/>
      <c r="D70" s="179">
        <v>66</v>
      </c>
      <c r="E70" s="180">
        <v>66</v>
      </c>
      <c r="F70" s="186">
        <f t="shared" si="0"/>
        <v>1</v>
      </c>
      <c r="G70" s="180">
        <v>66</v>
      </c>
      <c r="H70" s="186">
        <f t="shared" si="1"/>
        <v>1</v>
      </c>
      <c r="I70" s="205">
        <f t="shared" si="2"/>
        <v>1</v>
      </c>
      <c r="J70" s="206"/>
      <c r="K70" s="180"/>
      <c r="L70" s="203"/>
      <c r="M70" s="203"/>
      <c r="N70" s="203"/>
      <c r="O70" s="203"/>
      <c r="P70" s="203"/>
      <c r="Q70" s="203"/>
      <c r="R70" s="203"/>
    </row>
    <row r="71" ht="15" customHeight="1" spans="1:18">
      <c r="A71" s="207" t="s">
        <v>106</v>
      </c>
      <c r="B71" s="207"/>
      <c r="C71" s="207"/>
      <c r="D71" s="179">
        <v>688</v>
      </c>
      <c r="E71" s="180">
        <v>649</v>
      </c>
      <c r="F71" s="186">
        <f t="shared" si="0"/>
        <v>0.943313953488372</v>
      </c>
      <c r="G71" s="180">
        <v>593</v>
      </c>
      <c r="H71" s="186">
        <f t="shared" si="1"/>
        <v>0.913713405238829</v>
      </c>
      <c r="I71" s="205">
        <f t="shared" si="2"/>
        <v>0.861918604651163</v>
      </c>
      <c r="J71" s="206"/>
      <c r="K71" s="180" t="s">
        <v>107</v>
      </c>
      <c r="L71" s="203"/>
      <c r="M71" s="203"/>
      <c r="N71" s="203"/>
      <c r="O71" s="203"/>
      <c r="P71" s="203"/>
      <c r="Q71" s="203"/>
      <c r="R71" s="203"/>
    </row>
    <row r="72" ht="17" customHeight="1" spans="1:18">
      <c r="A72" s="193" t="s">
        <v>108</v>
      </c>
      <c r="B72" s="193"/>
      <c r="C72" s="193"/>
      <c r="D72" s="208" t="str">
        <f>CONCATENATE("全部模块用例总执行数/全部模块用例总数=",TEXT(SUM(E52:E71)/SUM(D52:D71),"0%"))</f>
        <v>全部模块用例总执行数/全部模块用例总数=98%</v>
      </c>
      <c r="E72" s="209"/>
      <c r="F72" s="210"/>
      <c r="G72" s="211" t="str">
        <f>CONCATENATE("执行通过率(执行成功数/测试执行数）=",TEXT(SUM(G52:G71)/SUM(E52:E71),"0%"))</f>
        <v>执行通过率(执行成功数/测试执行数）=99%</v>
      </c>
      <c r="H72" s="212"/>
      <c r="I72" s="213"/>
      <c r="J72" s="180"/>
      <c r="K72" s="180"/>
      <c r="L72" s="203"/>
      <c r="M72" s="203"/>
      <c r="N72" s="203"/>
      <c r="O72" s="203"/>
      <c r="P72" s="203"/>
      <c r="Q72" s="203"/>
      <c r="R72" s="203"/>
    </row>
    <row r="73" ht="17.55" spans="1:18">
      <c r="A73" s="175" t="s">
        <v>109</v>
      </c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203"/>
      <c r="M73" s="203"/>
      <c r="N73" s="203"/>
      <c r="O73" s="203"/>
      <c r="P73" s="203"/>
      <c r="Q73" s="203"/>
      <c r="R73" s="203"/>
    </row>
    <row r="74" ht="17.55" spans="1:18">
      <c r="A74" s="193" t="s">
        <v>110</v>
      </c>
      <c r="B74" s="193"/>
      <c r="C74" s="193"/>
      <c r="D74" s="185" t="s">
        <v>111</v>
      </c>
      <c r="E74" s="185"/>
      <c r="F74" s="185"/>
      <c r="G74" s="180"/>
      <c r="H74" s="180"/>
      <c r="I74" s="180"/>
      <c r="J74" s="180"/>
      <c r="K74" s="180"/>
      <c r="L74" s="203"/>
      <c r="M74" s="203"/>
      <c r="N74" s="203"/>
      <c r="O74" s="203"/>
      <c r="P74" s="203"/>
      <c r="Q74" s="203"/>
      <c r="R74" s="203"/>
    </row>
    <row r="75" ht="17.55" spans="1:18">
      <c r="A75" s="193" t="s">
        <v>112</v>
      </c>
      <c r="B75" s="193"/>
      <c r="C75" s="193"/>
      <c r="D75" s="185" t="s">
        <v>113</v>
      </c>
      <c r="E75" s="185"/>
      <c r="F75" s="185"/>
      <c r="G75" s="180"/>
      <c r="H75" s="180"/>
      <c r="I75" s="180"/>
      <c r="J75" s="180"/>
      <c r="K75" s="180"/>
      <c r="L75" s="203"/>
      <c r="M75" s="203"/>
      <c r="N75" s="203"/>
      <c r="O75" s="203"/>
      <c r="P75" s="203"/>
      <c r="Q75" s="203"/>
      <c r="R75" s="203"/>
    </row>
    <row r="76" ht="17.55" spans="1:18">
      <c r="A76" s="193" t="s">
        <v>114</v>
      </c>
      <c r="B76" s="193"/>
      <c r="C76" s="193"/>
      <c r="D76" s="185" t="s">
        <v>115</v>
      </c>
      <c r="E76" s="185"/>
      <c r="F76" s="185"/>
      <c r="G76" s="180"/>
      <c r="H76" s="180"/>
      <c r="I76" s="180"/>
      <c r="J76" s="180"/>
      <c r="K76" s="180"/>
      <c r="L76" s="203"/>
      <c r="M76" s="203"/>
      <c r="N76" s="203"/>
      <c r="O76" s="203"/>
      <c r="P76" s="203"/>
      <c r="Q76" s="203"/>
      <c r="R76" s="203"/>
    </row>
    <row r="77" spans="1:18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</row>
    <row r="78" spans="1:18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</row>
    <row r="79" spans="1:18">
      <c r="A79" s="203"/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</row>
    <row r="80" spans="1:18">
      <c r="A80" s="203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</row>
    <row r="81" spans="1:18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</row>
    <row r="82" spans="1:18">
      <c r="A82" s="203"/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</row>
    <row r="83" spans="1:18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</row>
    <row r="84" spans="1:18">
      <c r="A84" s="203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</row>
    <row r="85" spans="1:18">
      <c r="A85" s="203"/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</row>
    <row r="86" spans="1:18">
      <c r="A86" s="203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</row>
    <row r="87" spans="1:18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</row>
    <row r="88" spans="1:18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</row>
    <row r="89" spans="1:18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</row>
    <row r="90" spans="1:18">
      <c r="A90" s="203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</row>
    <row r="91" spans="1:18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</row>
    <row r="92" spans="1:18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</row>
    <row r="93" spans="1:18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</row>
    <row r="94" spans="1:18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</row>
    <row r="95" spans="1:18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</row>
    <row r="96" spans="1:18">
      <c r="A96" s="203"/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</row>
    <row r="97" spans="1:18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</row>
    <row r="98" spans="1:18">
      <c r="A98" s="203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</row>
    <row r="99" spans="1:18">
      <c r="A99" s="203"/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</row>
    <row r="100" spans="1:18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01" spans="1:18">
      <c r="A101" s="203"/>
      <c r="B101" s="203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</row>
    <row r="102" spans="1:18">
      <c r="A102" s="203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03" spans="1:18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</row>
    <row r="104" spans="1:18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</row>
    <row r="105" spans="1:18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</row>
    <row r="106" spans="1:18">
      <c r="A106" s="203"/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</row>
    <row r="107" spans="1:18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</row>
    <row r="108" spans="1:18">
      <c r="A108" s="203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</row>
    <row r="109" spans="1:18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</row>
    <row r="110" spans="1:18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</row>
    <row r="111" spans="1:18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</row>
    <row r="112" spans="1:18">
      <c r="A112" s="203"/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</row>
    <row r="113" spans="1:18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</row>
    <row r="114" spans="1:18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3"/>
      <c r="O114" s="203"/>
      <c r="P114" s="203"/>
      <c r="Q114" s="203"/>
      <c r="R114" s="203"/>
    </row>
    <row r="115" spans="1:18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</row>
    <row r="116" spans="1:18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</row>
    <row r="117" spans="1:18">
      <c r="A117" s="203"/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</row>
    <row r="118" spans="1:18">
      <c r="A118" s="203"/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</row>
    <row r="119" spans="1:18">
      <c r="A119" s="203"/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</row>
    <row r="120" spans="1:18">
      <c r="A120" s="203"/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</row>
    <row r="121" spans="1:18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</row>
    <row r="122" spans="1:18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</row>
    <row r="123" spans="1:18">
      <c r="A123" s="203"/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</row>
    <row r="124" spans="1:18">
      <c r="A124" s="203"/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</row>
    <row r="125" spans="1:18">
      <c r="A125" s="203"/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</row>
    <row r="126" spans="1:18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03"/>
      <c r="P126" s="203"/>
      <c r="Q126" s="203"/>
      <c r="R126" s="203"/>
    </row>
    <row r="127" spans="1:18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</row>
    <row r="128" spans="1:18">
      <c r="A128" s="203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</row>
    <row r="129" spans="1:18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</row>
    <row r="130" spans="1:18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</row>
    <row r="131" spans="1:18">
      <c r="A131" s="203"/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</row>
    <row r="132" spans="1:18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</row>
    <row r="133" spans="1:18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</row>
    <row r="134" spans="1:18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</row>
    <row r="135" spans="1:18">
      <c r="A135" s="203"/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</row>
    <row r="136" spans="1:18">
      <c r="A136" s="203"/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</row>
    <row r="137" spans="1:18">
      <c r="A137" s="203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</row>
    <row r="138" spans="1:18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</row>
    <row r="139" spans="1:18">
      <c r="A139" s="203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</row>
    <row r="140" spans="1:18">
      <c r="A140" s="203"/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</row>
    <row r="141" spans="1:18">
      <c r="A141" s="203"/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</row>
    <row r="142" spans="1:18">
      <c r="A142" s="203"/>
      <c r="B142" s="203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</row>
    <row r="143" spans="1:18">
      <c r="A143" s="203"/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</row>
    <row r="144" spans="1:18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</row>
    <row r="145" spans="1:18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</row>
    <row r="146" spans="1:18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</row>
    <row r="147" spans="1:18">
      <c r="A147" s="203"/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</row>
    <row r="148" spans="1:18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</row>
    <row r="149" spans="1:18">
      <c r="A149" s="203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</row>
    <row r="150" spans="1:18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</row>
    <row r="151" spans="1:18">
      <c r="A151" s="203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</row>
    <row r="152" spans="1:18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</row>
    <row r="153" spans="1:18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</row>
    <row r="154" spans="1:18">
      <c r="A154" s="203"/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</row>
    <row r="155" spans="1:18">
      <c r="A155" s="203"/>
      <c r="B155" s="203"/>
      <c r="C155" s="203"/>
      <c r="D155" s="203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</row>
    <row r="156" spans="1:18">
      <c r="A156" s="203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</row>
    <row r="157" spans="1:18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</row>
    <row r="158" spans="1:18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</row>
    <row r="159" spans="1:18">
      <c r="A159" s="203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</row>
    <row r="160" spans="1:18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</row>
    <row r="161" spans="1:18">
      <c r="A161" s="203"/>
      <c r="B161" s="203"/>
      <c r="C161" s="203"/>
      <c r="D161" s="203"/>
      <c r="E161" s="203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</row>
    <row r="162" spans="1:18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</row>
    <row r="163" spans="1:18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</row>
    <row r="164" spans="1:18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</row>
    <row r="165" spans="1:18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</row>
    <row r="166" spans="1:18">
      <c r="A166" s="203"/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</row>
    <row r="167" spans="1:18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</row>
    <row r="168" spans="1:18">
      <c r="A168" s="203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</row>
    <row r="169" spans="1:18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</row>
    <row r="170" spans="1:18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</row>
    <row r="171" spans="1:18">
      <c r="A171" s="203"/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</row>
    <row r="172" spans="1:18">
      <c r="A172" s="203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</row>
    <row r="173" spans="1:18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</row>
    <row r="174" spans="1:18">
      <c r="A174" s="203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</row>
    <row r="175" spans="1:18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</row>
    <row r="176" spans="1:18">
      <c r="A176" s="203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</row>
    <row r="177" spans="1:18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</row>
    <row r="178" spans="1:18">
      <c r="A178" s="203"/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</row>
    <row r="179" spans="1:18">
      <c r="A179" s="203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</row>
    <row r="180" spans="1:18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</row>
    <row r="181" spans="1:18">
      <c r="A181" s="203"/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</row>
    <row r="182" spans="1:18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</row>
    <row r="183" spans="1:18">
      <c r="A183" s="203"/>
      <c r="B183" s="203"/>
      <c r="C183" s="203"/>
      <c r="D183" s="203"/>
      <c r="E183" s="203"/>
      <c r="F183" s="203"/>
      <c r="G183" s="203"/>
      <c r="H183" s="203"/>
      <c r="I183" s="203"/>
      <c r="J183" s="203"/>
      <c r="K183" s="203"/>
      <c r="L183" s="203"/>
      <c r="M183" s="203"/>
      <c r="N183" s="203"/>
      <c r="O183" s="203"/>
      <c r="P183" s="203"/>
      <c r="Q183" s="203"/>
      <c r="R183" s="203"/>
    </row>
    <row r="184" spans="1:18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</row>
    <row r="185" spans="1:18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03"/>
    </row>
    <row r="186" spans="1:18">
      <c r="A186" s="203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</row>
    <row r="187" spans="1:18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</row>
    <row r="188" spans="1:18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</row>
    <row r="189" spans="1:18">
      <c r="A189" s="203"/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</row>
    <row r="190" spans="1:18">
      <c r="A190" s="203"/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203"/>
      <c r="O190" s="203"/>
      <c r="P190" s="203"/>
      <c r="Q190" s="203"/>
      <c r="R190" s="203"/>
    </row>
    <row r="191" spans="1:18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</row>
    <row r="192" spans="1:18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</row>
    <row r="193" spans="1:18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</row>
    <row r="194" spans="1:18">
      <c r="A194" s="203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</row>
    <row r="195" spans="1:18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</row>
  </sheetData>
  <mergeCells count="86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B47:K47"/>
    <mergeCell ref="B48:K48"/>
    <mergeCell ref="B49:K49"/>
    <mergeCell ref="A50:K50"/>
    <mergeCell ref="A51:C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I62:J62"/>
    <mergeCell ref="A63:C63"/>
    <mergeCell ref="I63:J63"/>
    <mergeCell ref="A64:C64"/>
    <mergeCell ref="I64:J64"/>
    <mergeCell ref="A65:C65"/>
    <mergeCell ref="I65:J65"/>
    <mergeCell ref="A66:C66"/>
    <mergeCell ref="I66:J66"/>
    <mergeCell ref="A67:C67"/>
    <mergeCell ref="I67:J67"/>
    <mergeCell ref="A68:C68"/>
    <mergeCell ref="I68:J68"/>
    <mergeCell ref="A69:C69"/>
    <mergeCell ref="I69:J69"/>
    <mergeCell ref="A70:C70"/>
    <mergeCell ref="I70:J70"/>
    <mergeCell ref="A71:C71"/>
    <mergeCell ref="I71:J71"/>
    <mergeCell ref="A72:C72"/>
    <mergeCell ref="D72:F72"/>
    <mergeCell ref="G72:I72"/>
    <mergeCell ref="A73:K73"/>
    <mergeCell ref="A74:C74"/>
    <mergeCell ref="D74:F74"/>
    <mergeCell ref="A75:C75"/>
    <mergeCell ref="D75:F75"/>
    <mergeCell ref="A76:C76"/>
    <mergeCell ref="D76:F76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9" zoomScaleNormal="59" workbookViewId="0">
      <selection activeCell="Q2" sqref="Q2:X25"/>
    </sheetView>
  </sheetViews>
  <sheetFormatPr defaultColWidth="11" defaultRowHeight="13.2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304"/>
  <sheetViews>
    <sheetView workbookViewId="0">
      <selection activeCell="A1" sqref="$A1:$XFD1048576"/>
    </sheetView>
  </sheetViews>
  <sheetFormatPr defaultColWidth="8.83333333333333" defaultRowHeight="14"/>
  <cols>
    <col min="1" max="1" width="11.1666666666667" style="165"/>
    <col min="2" max="2" width="35.3333333333333" style="165"/>
    <col min="3" max="3" width="10" style="165"/>
    <col min="4" max="5" width="35.3333333333333" style="165"/>
    <col min="6" max="6" width="22.1666666666667" style="165"/>
    <col min="7" max="7" width="24.1666666666667" style="165"/>
    <col min="8" max="8" width="18.6666666666667" style="165"/>
    <col min="9" max="9" width="8.66666666666667" style="165"/>
    <col min="10" max="10" width="12.5" style="165"/>
    <col min="11" max="11" width="22.6666666666667" style="165"/>
    <col min="12" max="12" width="17" style="165"/>
    <col min="13" max="13" width="10.3333333333333" style="165"/>
    <col min="14" max="14" width="22.6666666666667" style="165"/>
    <col min="15" max="16384" width="8.83333333333333" style="165"/>
  </cols>
  <sheetData>
    <row r="1" s="165" customFormat="1" ht="18" spans="1:14">
      <c r="A1" s="166" t="s">
        <v>116</v>
      </c>
      <c r="B1" s="166" t="s">
        <v>117</v>
      </c>
      <c r="C1" s="166" t="s">
        <v>118</v>
      </c>
      <c r="D1" s="166" t="s">
        <v>119</v>
      </c>
      <c r="E1" s="166" t="s">
        <v>120</v>
      </c>
      <c r="F1" s="166" t="s">
        <v>121</v>
      </c>
      <c r="G1" s="166" t="s">
        <v>122</v>
      </c>
      <c r="H1" s="166" t="s">
        <v>123</v>
      </c>
      <c r="I1" s="166" t="s">
        <v>124</v>
      </c>
      <c r="J1" s="166" t="s">
        <v>125</v>
      </c>
      <c r="K1" s="166" t="s">
        <v>126</v>
      </c>
      <c r="L1" s="166" t="s">
        <v>127</v>
      </c>
      <c r="M1" s="166" t="s">
        <v>128</v>
      </c>
      <c r="N1" s="166" t="s">
        <v>129</v>
      </c>
    </row>
    <row r="2" s="165" customFormat="1" ht="36" hidden="1" spans="1:14">
      <c r="A2" s="167" t="s">
        <v>130</v>
      </c>
      <c r="B2" s="168" t="s">
        <v>131</v>
      </c>
      <c r="C2" s="169" t="s">
        <v>132</v>
      </c>
      <c r="D2" s="168" t="s">
        <v>133</v>
      </c>
      <c r="E2" s="168" t="s">
        <v>134</v>
      </c>
      <c r="F2" s="168" t="s">
        <v>135</v>
      </c>
      <c r="G2" s="168" t="s">
        <v>136</v>
      </c>
      <c r="H2" s="168" t="s">
        <v>137</v>
      </c>
      <c r="I2" s="168"/>
      <c r="J2" s="169" t="s">
        <v>138</v>
      </c>
      <c r="K2" s="168" t="s">
        <v>139</v>
      </c>
      <c r="L2" s="168" t="s">
        <v>140</v>
      </c>
      <c r="M2" s="168"/>
      <c r="N2" s="168" t="s">
        <v>141</v>
      </c>
    </row>
    <row r="3" s="165" customFormat="1" ht="46" hidden="1" spans="1:14">
      <c r="A3" s="167" t="s">
        <v>142</v>
      </c>
      <c r="B3" s="168" t="s">
        <v>143</v>
      </c>
      <c r="C3" s="169" t="s">
        <v>132</v>
      </c>
      <c r="D3" s="168" t="s">
        <v>144</v>
      </c>
      <c r="E3" s="168" t="s">
        <v>145</v>
      </c>
      <c r="F3" s="168" t="s">
        <v>146</v>
      </c>
      <c r="G3" s="168" t="s">
        <v>147</v>
      </c>
      <c r="H3" s="168" t="s">
        <v>137</v>
      </c>
      <c r="I3" s="168"/>
      <c r="J3" s="169" t="s">
        <v>138</v>
      </c>
      <c r="K3" s="168" t="s">
        <v>148</v>
      </c>
      <c r="L3" s="168" t="s">
        <v>140</v>
      </c>
      <c r="M3" s="168"/>
      <c r="N3" s="168" t="s">
        <v>149</v>
      </c>
    </row>
    <row r="4" s="165" customFormat="1" ht="71" hidden="1" spans="1:14">
      <c r="A4" s="167" t="s">
        <v>150</v>
      </c>
      <c r="B4" s="168" t="s">
        <v>151</v>
      </c>
      <c r="C4" s="169" t="s">
        <v>132</v>
      </c>
      <c r="D4" s="168" t="s">
        <v>152</v>
      </c>
      <c r="E4" s="168" t="s">
        <v>153</v>
      </c>
      <c r="F4" s="168" t="s">
        <v>154</v>
      </c>
      <c r="G4" s="168" t="s">
        <v>147</v>
      </c>
      <c r="H4" s="168" t="s">
        <v>137</v>
      </c>
      <c r="I4" s="168"/>
      <c r="J4" s="169" t="s">
        <v>138</v>
      </c>
      <c r="K4" s="168" t="s">
        <v>155</v>
      </c>
      <c r="L4" s="168" t="s">
        <v>140</v>
      </c>
      <c r="M4" s="168"/>
      <c r="N4" s="168" t="s">
        <v>156</v>
      </c>
    </row>
    <row r="5" s="165" customFormat="1" ht="28" hidden="1" spans="1:14">
      <c r="A5" s="167" t="s">
        <v>157</v>
      </c>
      <c r="B5" s="168" t="s">
        <v>158</v>
      </c>
      <c r="C5" s="169" t="s">
        <v>132</v>
      </c>
      <c r="D5" s="168" t="s">
        <v>159</v>
      </c>
      <c r="E5" s="168" t="s">
        <v>160</v>
      </c>
      <c r="F5" s="168" t="s">
        <v>161</v>
      </c>
      <c r="G5" s="168" t="s">
        <v>162</v>
      </c>
      <c r="H5" s="168" t="s">
        <v>137</v>
      </c>
      <c r="I5" s="168"/>
      <c r="J5" s="169" t="s">
        <v>138</v>
      </c>
      <c r="K5" s="168" t="s">
        <v>163</v>
      </c>
      <c r="L5" s="168" t="s">
        <v>140</v>
      </c>
      <c r="M5" s="168"/>
      <c r="N5" s="168" t="s">
        <v>164</v>
      </c>
    </row>
    <row r="6" s="165" customFormat="1" ht="28" hidden="1" spans="1:14">
      <c r="A6" s="167" t="s">
        <v>165</v>
      </c>
      <c r="B6" s="168" t="s">
        <v>166</v>
      </c>
      <c r="C6" s="169" t="s">
        <v>132</v>
      </c>
      <c r="D6" s="168" t="s">
        <v>167</v>
      </c>
      <c r="E6" s="168" t="s">
        <v>168</v>
      </c>
      <c r="F6" s="168" t="s">
        <v>161</v>
      </c>
      <c r="G6" s="168" t="s">
        <v>169</v>
      </c>
      <c r="H6" s="168" t="s">
        <v>137</v>
      </c>
      <c r="I6" s="168"/>
      <c r="J6" s="169" t="s">
        <v>138</v>
      </c>
      <c r="K6" s="168" t="s">
        <v>170</v>
      </c>
      <c r="L6" s="168" t="s">
        <v>140</v>
      </c>
      <c r="M6" s="168" t="s">
        <v>171</v>
      </c>
      <c r="N6" s="168" t="s">
        <v>172</v>
      </c>
    </row>
    <row r="7" s="165" customFormat="1" ht="42" hidden="1" spans="1:14">
      <c r="A7" s="167" t="s">
        <v>173</v>
      </c>
      <c r="B7" s="168" t="s">
        <v>174</v>
      </c>
      <c r="C7" s="169" t="s">
        <v>132</v>
      </c>
      <c r="D7" s="168" t="s">
        <v>175</v>
      </c>
      <c r="E7" s="168" t="s">
        <v>168</v>
      </c>
      <c r="F7" s="168" t="s">
        <v>161</v>
      </c>
      <c r="G7" s="168" t="s">
        <v>169</v>
      </c>
      <c r="H7" s="168" t="s">
        <v>137</v>
      </c>
      <c r="I7" s="168"/>
      <c r="J7" s="169" t="s">
        <v>138</v>
      </c>
      <c r="K7" s="168" t="s">
        <v>176</v>
      </c>
      <c r="L7" s="168" t="s">
        <v>140</v>
      </c>
      <c r="M7" s="168" t="s">
        <v>171</v>
      </c>
      <c r="N7" s="168" t="s">
        <v>177</v>
      </c>
    </row>
    <row r="8" s="165" customFormat="1" ht="28" hidden="1" spans="1:14">
      <c r="A8" s="167" t="s">
        <v>178</v>
      </c>
      <c r="B8" s="168" t="s">
        <v>179</v>
      </c>
      <c r="C8" s="169" t="s">
        <v>132</v>
      </c>
      <c r="D8" s="168" t="s">
        <v>180</v>
      </c>
      <c r="E8" s="168" t="s">
        <v>181</v>
      </c>
      <c r="F8" s="168" t="s">
        <v>161</v>
      </c>
      <c r="G8" s="168" t="s">
        <v>169</v>
      </c>
      <c r="H8" s="168" t="s">
        <v>137</v>
      </c>
      <c r="I8" s="168"/>
      <c r="J8" s="169" t="s">
        <v>138</v>
      </c>
      <c r="K8" s="168" t="s">
        <v>182</v>
      </c>
      <c r="L8" s="168" t="s">
        <v>140</v>
      </c>
      <c r="M8" s="168" t="s">
        <v>171</v>
      </c>
      <c r="N8" s="168" t="s">
        <v>183</v>
      </c>
    </row>
    <row r="9" s="165" customFormat="1" ht="28" hidden="1" spans="1:14">
      <c r="A9" s="167" t="s">
        <v>184</v>
      </c>
      <c r="B9" s="168" t="s">
        <v>185</v>
      </c>
      <c r="C9" s="169" t="s">
        <v>132</v>
      </c>
      <c r="D9" s="168" t="s">
        <v>175</v>
      </c>
      <c r="E9" s="168" t="s">
        <v>168</v>
      </c>
      <c r="F9" s="168" t="s">
        <v>161</v>
      </c>
      <c r="G9" s="168" t="s">
        <v>169</v>
      </c>
      <c r="H9" s="168" t="s">
        <v>137</v>
      </c>
      <c r="I9" s="168"/>
      <c r="J9" s="169" t="s">
        <v>138</v>
      </c>
      <c r="K9" s="168" t="s">
        <v>186</v>
      </c>
      <c r="L9" s="168" t="s">
        <v>140</v>
      </c>
      <c r="M9" s="168" t="s">
        <v>171</v>
      </c>
      <c r="N9" s="168" t="s">
        <v>187</v>
      </c>
    </row>
    <row r="10" s="165" customFormat="1" ht="71" hidden="1" spans="1:14">
      <c r="A10" s="167" t="s">
        <v>188</v>
      </c>
      <c r="B10" s="168" t="s">
        <v>189</v>
      </c>
      <c r="C10" s="169" t="s">
        <v>132</v>
      </c>
      <c r="D10" s="168" t="s">
        <v>190</v>
      </c>
      <c r="E10" s="168" t="s">
        <v>153</v>
      </c>
      <c r="F10" s="168" t="s">
        <v>191</v>
      </c>
      <c r="G10" s="168" t="s">
        <v>192</v>
      </c>
      <c r="H10" s="168" t="s">
        <v>137</v>
      </c>
      <c r="I10" s="168"/>
      <c r="J10" s="169" t="s">
        <v>193</v>
      </c>
      <c r="K10" s="168" t="s">
        <v>194</v>
      </c>
      <c r="L10" s="168" t="s">
        <v>140</v>
      </c>
      <c r="M10" s="168" t="s">
        <v>171</v>
      </c>
      <c r="N10" s="168" t="s">
        <v>195</v>
      </c>
    </row>
    <row r="11" s="165" customFormat="1" ht="36" hidden="1" spans="1:14">
      <c r="A11" s="167" t="s">
        <v>196</v>
      </c>
      <c r="B11" s="168" t="s">
        <v>197</v>
      </c>
      <c r="C11" s="169" t="s">
        <v>132</v>
      </c>
      <c r="D11" s="168" t="s">
        <v>198</v>
      </c>
      <c r="E11" s="168" t="s">
        <v>199</v>
      </c>
      <c r="F11" s="168" t="s">
        <v>146</v>
      </c>
      <c r="G11" s="168"/>
      <c r="H11" s="168" t="s">
        <v>200</v>
      </c>
      <c r="I11" s="168"/>
      <c r="J11" s="169" t="s">
        <v>193</v>
      </c>
      <c r="K11" s="168" t="s">
        <v>201</v>
      </c>
      <c r="L11" s="168" t="s">
        <v>202</v>
      </c>
      <c r="M11" s="168"/>
      <c r="N11" s="168" t="s">
        <v>203</v>
      </c>
    </row>
    <row r="12" s="165" customFormat="1" ht="56" spans="1:14">
      <c r="A12" s="167" t="s">
        <v>204</v>
      </c>
      <c r="B12" s="168" t="s">
        <v>205</v>
      </c>
      <c r="C12" s="169" t="s">
        <v>132</v>
      </c>
      <c r="D12" s="168" t="s">
        <v>206</v>
      </c>
      <c r="E12" s="168" t="s">
        <v>207</v>
      </c>
      <c r="F12" s="168" t="s">
        <v>208</v>
      </c>
      <c r="G12" s="168"/>
      <c r="H12" s="168" t="s">
        <v>200</v>
      </c>
      <c r="I12" s="168"/>
      <c r="J12" s="169" t="s">
        <v>209</v>
      </c>
      <c r="K12" s="168" t="s">
        <v>210</v>
      </c>
      <c r="L12" s="168" t="s">
        <v>202</v>
      </c>
      <c r="M12" s="168" t="s">
        <v>171</v>
      </c>
      <c r="N12" s="168" t="s">
        <v>211</v>
      </c>
    </row>
    <row r="13" s="165" customFormat="1" ht="53" spans="1:14">
      <c r="A13" s="167" t="s">
        <v>212</v>
      </c>
      <c r="B13" s="168" t="s">
        <v>213</v>
      </c>
      <c r="C13" s="169" t="s">
        <v>132</v>
      </c>
      <c r="D13" s="168" t="s">
        <v>133</v>
      </c>
      <c r="E13" s="168" t="s">
        <v>199</v>
      </c>
      <c r="F13" s="168" t="s">
        <v>135</v>
      </c>
      <c r="G13" s="168"/>
      <c r="H13" s="168" t="s">
        <v>200</v>
      </c>
      <c r="I13" s="168"/>
      <c r="J13" s="169" t="s">
        <v>214</v>
      </c>
      <c r="K13" s="168" t="s">
        <v>215</v>
      </c>
      <c r="L13" s="168" t="s">
        <v>202</v>
      </c>
      <c r="M13" s="168"/>
      <c r="N13" s="168" t="s">
        <v>216</v>
      </c>
    </row>
    <row r="14" s="165" customFormat="1" ht="53" spans="1:14">
      <c r="A14" s="167" t="s">
        <v>217</v>
      </c>
      <c r="B14" s="168" t="s">
        <v>218</v>
      </c>
      <c r="C14" s="169" t="s">
        <v>132</v>
      </c>
      <c r="D14" s="168" t="s">
        <v>133</v>
      </c>
      <c r="E14" s="168" t="s">
        <v>199</v>
      </c>
      <c r="F14" s="168" t="s">
        <v>135</v>
      </c>
      <c r="G14" s="168"/>
      <c r="H14" s="168" t="s">
        <v>200</v>
      </c>
      <c r="I14" s="168"/>
      <c r="J14" s="169" t="s">
        <v>214</v>
      </c>
      <c r="K14" s="168" t="s">
        <v>219</v>
      </c>
      <c r="L14" s="168" t="s">
        <v>202</v>
      </c>
      <c r="M14" s="168"/>
      <c r="N14" s="168" t="s">
        <v>220</v>
      </c>
    </row>
    <row r="15" s="165" customFormat="1" ht="36" spans="1:14">
      <c r="A15" s="167" t="s">
        <v>221</v>
      </c>
      <c r="B15" s="168" t="s">
        <v>222</v>
      </c>
      <c r="C15" s="169" t="s">
        <v>132</v>
      </c>
      <c r="D15" s="168" t="s">
        <v>223</v>
      </c>
      <c r="E15" s="168" t="s">
        <v>199</v>
      </c>
      <c r="F15" s="168" t="s">
        <v>135</v>
      </c>
      <c r="G15" s="168" t="s">
        <v>224</v>
      </c>
      <c r="H15" s="168" t="s">
        <v>200</v>
      </c>
      <c r="I15" s="168"/>
      <c r="J15" s="169" t="s">
        <v>214</v>
      </c>
      <c r="K15" s="168" t="s">
        <v>225</v>
      </c>
      <c r="L15" s="168" t="s">
        <v>202</v>
      </c>
      <c r="M15" s="168"/>
      <c r="N15" s="168" t="s">
        <v>226</v>
      </c>
    </row>
    <row r="16" s="165" customFormat="1" ht="53" hidden="1" spans="1:14">
      <c r="A16" s="167" t="s">
        <v>227</v>
      </c>
      <c r="B16" s="168" t="s">
        <v>228</v>
      </c>
      <c r="C16" s="169" t="s">
        <v>132</v>
      </c>
      <c r="D16" s="168" t="s">
        <v>133</v>
      </c>
      <c r="E16" s="168" t="s">
        <v>229</v>
      </c>
      <c r="F16" s="168" t="s">
        <v>135</v>
      </c>
      <c r="G16" s="168"/>
      <c r="H16" s="168" t="s">
        <v>200</v>
      </c>
      <c r="I16" s="168"/>
      <c r="J16" s="169" t="s">
        <v>214</v>
      </c>
      <c r="K16" s="168" t="s">
        <v>230</v>
      </c>
      <c r="L16" s="168" t="s">
        <v>202</v>
      </c>
      <c r="M16" s="168"/>
      <c r="N16" s="168" t="s">
        <v>231</v>
      </c>
    </row>
    <row r="17" s="165" customFormat="1" ht="42" hidden="1" spans="1:14">
      <c r="A17" s="167" t="s">
        <v>232</v>
      </c>
      <c r="B17" s="168" t="s">
        <v>233</v>
      </c>
      <c r="C17" s="169" t="s">
        <v>132</v>
      </c>
      <c r="D17" s="168" t="s">
        <v>152</v>
      </c>
      <c r="E17" s="168" t="s">
        <v>234</v>
      </c>
      <c r="F17" s="168" t="s">
        <v>154</v>
      </c>
      <c r="G17" s="168" t="s">
        <v>224</v>
      </c>
      <c r="H17" s="168" t="s">
        <v>200</v>
      </c>
      <c r="I17" s="168"/>
      <c r="J17" s="169" t="s">
        <v>193</v>
      </c>
      <c r="K17" s="168" t="s">
        <v>235</v>
      </c>
      <c r="L17" s="168" t="s">
        <v>140</v>
      </c>
      <c r="M17" s="168"/>
      <c r="N17" s="168" t="s">
        <v>236</v>
      </c>
    </row>
    <row r="18" s="165" customFormat="1" ht="53" hidden="1" spans="1:14">
      <c r="A18" s="167" t="s">
        <v>237</v>
      </c>
      <c r="B18" s="168" t="s">
        <v>238</v>
      </c>
      <c r="C18" s="169" t="s">
        <v>132</v>
      </c>
      <c r="D18" s="168" t="s">
        <v>239</v>
      </c>
      <c r="E18" s="168" t="s">
        <v>240</v>
      </c>
      <c r="F18" s="168" t="s">
        <v>146</v>
      </c>
      <c r="G18" s="168"/>
      <c r="H18" s="168" t="s">
        <v>200</v>
      </c>
      <c r="I18" s="168"/>
      <c r="J18" s="169" t="s">
        <v>214</v>
      </c>
      <c r="K18" s="168" t="s">
        <v>241</v>
      </c>
      <c r="L18" s="168" t="s">
        <v>202</v>
      </c>
      <c r="M18" s="168"/>
      <c r="N18" s="168" t="s">
        <v>242</v>
      </c>
    </row>
    <row r="19" s="165" customFormat="1" ht="36" hidden="1" spans="1:14">
      <c r="A19" s="167" t="s">
        <v>243</v>
      </c>
      <c r="B19" s="168" t="s">
        <v>244</v>
      </c>
      <c r="C19" s="169" t="s">
        <v>132</v>
      </c>
      <c r="D19" s="168" t="s">
        <v>245</v>
      </c>
      <c r="E19" s="168" t="s">
        <v>246</v>
      </c>
      <c r="F19" s="168" t="s">
        <v>135</v>
      </c>
      <c r="G19" s="168" t="s">
        <v>136</v>
      </c>
      <c r="H19" s="168" t="s">
        <v>200</v>
      </c>
      <c r="I19" s="168"/>
      <c r="J19" s="169" t="s">
        <v>138</v>
      </c>
      <c r="K19" s="168" t="s">
        <v>247</v>
      </c>
      <c r="L19" s="168" t="s">
        <v>140</v>
      </c>
      <c r="M19" s="168"/>
      <c r="N19" s="168" t="s">
        <v>248</v>
      </c>
    </row>
    <row r="20" s="165" customFormat="1" ht="53" hidden="1" spans="1:14">
      <c r="A20" s="167" t="s">
        <v>249</v>
      </c>
      <c r="B20" s="168" t="s">
        <v>250</v>
      </c>
      <c r="C20" s="169" t="s">
        <v>132</v>
      </c>
      <c r="D20" s="168" t="s">
        <v>251</v>
      </c>
      <c r="E20" s="168" t="s">
        <v>252</v>
      </c>
      <c r="F20" s="168" t="s">
        <v>253</v>
      </c>
      <c r="G20" s="168"/>
      <c r="H20" s="168" t="s">
        <v>200</v>
      </c>
      <c r="I20" s="168"/>
      <c r="J20" s="169" t="s">
        <v>214</v>
      </c>
      <c r="K20" s="168" t="s">
        <v>254</v>
      </c>
      <c r="L20" s="168" t="s">
        <v>202</v>
      </c>
      <c r="M20" s="168"/>
      <c r="N20" s="168" t="s">
        <v>255</v>
      </c>
    </row>
    <row r="21" s="165" customFormat="1" ht="53" hidden="1" spans="1:14">
      <c r="A21" s="167" t="s">
        <v>256</v>
      </c>
      <c r="B21" s="168" t="s">
        <v>257</v>
      </c>
      <c r="C21" s="169" t="s">
        <v>132</v>
      </c>
      <c r="D21" s="168" t="s">
        <v>258</v>
      </c>
      <c r="E21" s="168" t="s">
        <v>252</v>
      </c>
      <c r="F21" s="168" t="s">
        <v>253</v>
      </c>
      <c r="G21" s="168"/>
      <c r="H21" s="168" t="s">
        <v>200</v>
      </c>
      <c r="I21" s="168"/>
      <c r="J21" s="169" t="s">
        <v>214</v>
      </c>
      <c r="K21" s="168" t="s">
        <v>259</v>
      </c>
      <c r="L21" s="168" t="s">
        <v>202</v>
      </c>
      <c r="M21" s="168"/>
      <c r="N21" s="168" t="s">
        <v>260</v>
      </c>
    </row>
    <row r="22" s="165" customFormat="1" ht="71" spans="1:14">
      <c r="A22" s="167" t="s">
        <v>261</v>
      </c>
      <c r="B22" s="168" t="s">
        <v>262</v>
      </c>
      <c r="C22" s="169" t="s">
        <v>132</v>
      </c>
      <c r="D22" s="168" t="s">
        <v>263</v>
      </c>
      <c r="E22" s="168" t="s">
        <v>264</v>
      </c>
      <c r="F22" s="168" t="s">
        <v>265</v>
      </c>
      <c r="G22" s="168" t="s">
        <v>147</v>
      </c>
      <c r="H22" s="168" t="s">
        <v>200</v>
      </c>
      <c r="I22" s="168"/>
      <c r="J22" s="169" t="s">
        <v>266</v>
      </c>
      <c r="K22" s="168" t="s">
        <v>267</v>
      </c>
      <c r="L22" s="168" t="s">
        <v>202</v>
      </c>
      <c r="M22" s="168"/>
      <c r="N22" s="168" t="s">
        <v>268</v>
      </c>
    </row>
    <row r="23" s="165" customFormat="1" ht="50" hidden="1" spans="1:14">
      <c r="A23" s="167" t="s">
        <v>269</v>
      </c>
      <c r="B23" s="168" t="s">
        <v>270</v>
      </c>
      <c r="C23" s="169" t="s">
        <v>132</v>
      </c>
      <c r="D23" s="168" t="s">
        <v>271</v>
      </c>
      <c r="E23" s="168" t="s">
        <v>272</v>
      </c>
      <c r="F23" s="168" t="s">
        <v>273</v>
      </c>
      <c r="G23" s="168"/>
      <c r="H23" s="168" t="s">
        <v>200</v>
      </c>
      <c r="I23" s="168"/>
      <c r="J23" s="169" t="s">
        <v>209</v>
      </c>
      <c r="K23" s="168" t="s">
        <v>274</v>
      </c>
      <c r="L23" s="168" t="s">
        <v>202</v>
      </c>
      <c r="M23" s="168"/>
      <c r="N23" s="168" t="s">
        <v>275</v>
      </c>
    </row>
    <row r="24" s="165" customFormat="1" ht="42" hidden="1" spans="1:14">
      <c r="A24" s="167" t="s">
        <v>276</v>
      </c>
      <c r="B24" s="168" t="s">
        <v>277</v>
      </c>
      <c r="C24" s="169" t="s">
        <v>132</v>
      </c>
      <c r="D24" s="168" t="s">
        <v>278</v>
      </c>
      <c r="E24" s="168" t="s">
        <v>279</v>
      </c>
      <c r="F24" s="168" t="s">
        <v>280</v>
      </c>
      <c r="G24" s="168" t="s">
        <v>136</v>
      </c>
      <c r="H24" s="168" t="s">
        <v>200</v>
      </c>
      <c r="I24" s="168"/>
      <c r="J24" s="169" t="s">
        <v>138</v>
      </c>
      <c r="K24" s="168" t="s">
        <v>281</v>
      </c>
      <c r="L24" s="168" t="s">
        <v>140</v>
      </c>
      <c r="M24" s="168"/>
      <c r="N24" s="168" t="s">
        <v>282</v>
      </c>
    </row>
    <row r="25" s="165" customFormat="1" ht="50" hidden="1" spans="1:14">
      <c r="A25" s="167" t="s">
        <v>283</v>
      </c>
      <c r="B25" s="168" t="s">
        <v>284</v>
      </c>
      <c r="C25" s="169" t="s">
        <v>132</v>
      </c>
      <c r="D25" s="168" t="s">
        <v>285</v>
      </c>
      <c r="E25" s="168" t="s">
        <v>145</v>
      </c>
      <c r="F25" s="168" t="s">
        <v>286</v>
      </c>
      <c r="G25" s="168"/>
      <c r="H25" s="168" t="s">
        <v>200</v>
      </c>
      <c r="I25" s="168"/>
      <c r="J25" s="169" t="s">
        <v>209</v>
      </c>
      <c r="K25" s="168" t="s">
        <v>287</v>
      </c>
      <c r="L25" s="168" t="s">
        <v>202</v>
      </c>
      <c r="M25" s="168"/>
      <c r="N25" s="168" t="s">
        <v>288</v>
      </c>
    </row>
    <row r="26" s="165" customFormat="1" ht="53" hidden="1" spans="1:14">
      <c r="A26" s="167" t="s">
        <v>289</v>
      </c>
      <c r="B26" s="168" t="s">
        <v>290</v>
      </c>
      <c r="C26" s="169" t="s">
        <v>132</v>
      </c>
      <c r="D26" s="168" t="s">
        <v>133</v>
      </c>
      <c r="E26" s="168" t="s">
        <v>199</v>
      </c>
      <c r="F26" s="168" t="s">
        <v>135</v>
      </c>
      <c r="G26" s="168"/>
      <c r="H26" s="168" t="s">
        <v>200</v>
      </c>
      <c r="I26" s="168"/>
      <c r="J26" s="169" t="s">
        <v>138</v>
      </c>
      <c r="K26" s="168" t="s">
        <v>291</v>
      </c>
      <c r="L26" s="168" t="s">
        <v>202</v>
      </c>
      <c r="M26" s="168"/>
      <c r="N26" s="168" t="s">
        <v>292</v>
      </c>
    </row>
    <row r="27" s="165" customFormat="1" ht="50" hidden="1" spans="1:14">
      <c r="A27" s="167" t="s">
        <v>293</v>
      </c>
      <c r="B27" s="168" t="s">
        <v>294</v>
      </c>
      <c r="C27" s="169" t="s">
        <v>132</v>
      </c>
      <c r="D27" s="168" t="s">
        <v>295</v>
      </c>
      <c r="E27" s="168" t="s">
        <v>272</v>
      </c>
      <c r="F27" s="168" t="s">
        <v>273</v>
      </c>
      <c r="G27" s="168"/>
      <c r="H27" s="168" t="s">
        <v>200</v>
      </c>
      <c r="I27" s="168"/>
      <c r="J27" s="169" t="s">
        <v>214</v>
      </c>
      <c r="K27" s="168" t="s">
        <v>296</v>
      </c>
      <c r="L27" s="168" t="s">
        <v>202</v>
      </c>
      <c r="M27" s="168" t="s">
        <v>171</v>
      </c>
      <c r="N27" s="168" t="s">
        <v>297</v>
      </c>
    </row>
    <row r="28" s="165" customFormat="1" ht="53" hidden="1" spans="1:14">
      <c r="A28" s="167" t="s">
        <v>298</v>
      </c>
      <c r="B28" s="168" t="s">
        <v>299</v>
      </c>
      <c r="C28" s="169" t="s">
        <v>132</v>
      </c>
      <c r="D28" s="168" t="s">
        <v>300</v>
      </c>
      <c r="E28" s="168" t="s">
        <v>153</v>
      </c>
      <c r="F28" s="168" t="s">
        <v>301</v>
      </c>
      <c r="G28" s="168" t="s">
        <v>302</v>
      </c>
      <c r="H28" s="168" t="s">
        <v>200</v>
      </c>
      <c r="I28" s="168"/>
      <c r="J28" s="169" t="s">
        <v>138</v>
      </c>
      <c r="K28" s="168" t="s">
        <v>303</v>
      </c>
      <c r="L28" s="168" t="s">
        <v>140</v>
      </c>
      <c r="M28" s="168"/>
      <c r="N28" s="168" t="s">
        <v>304</v>
      </c>
    </row>
    <row r="29" s="165" customFormat="1" ht="53" hidden="1" spans="1:14">
      <c r="A29" s="167" t="s">
        <v>305</v>
      </c>
      <c r="B29" s="168" t="s">
        <v>306</v>
      </c>
      <c r="C29" s="169" t="s">
        <v>132</v>
      </c>
      <c r="D29" s="168" t="s">
        <v>307</v>
      </c>
      <c r="E29" s="168" t="s">
        <v>252</v>
      </c>
      <c r="F29" s="168" t="s">
        <v>308</v>
      </c>
      <c r="G29" s="168"/>
      <c r="H29" s="168" t="s">
        <v>200</v>
      </c>
      <c r="I29" s="168"/>
      <c r="J29" s="169" t="s">
        <v>214</v>
      </c>
      <c r="K29" s="168" t="s">
        <v>309</v>
      </c>
      <c r="L29" s="168" t="s">
        <v>202</v>
      </c>
      <c r="M29" s="168"/>
      <c r="N29" s="168" t="s">
        <v>310</v>
      </c>
    </row>
    <row r="30" s="165" customFormat="1" ht="50" hidden="1" spans="1:14">
      <c r="A30" s="167" t="s">
        <v>311</v>
      </c>
      <c r="B30" s="168" t="s">
        <v>312</v>
      </c>
      <c r="C30" s="169" t="s">
        <v>132</v>
      </c>
      <c r="D30" s="168" t="s">
        <v>295</v>
      </c>
      <c r="E30" s="168" t="s">
        <v>272</v>
      </c>
      <c r="F30" s="168" t="s">
        <v>273</v>
      </c>
      <c r="G30" s="168" t="s">
        <v>302</v>
      </c>
      <c r="H30" s="168" t="s">
        <v>200</v>
      </c>
      <c r="I30" s="168"/>
      <c r="J30" s="169" t="s">
        <v>138</v>
      </c>
      <c r="K30" s="168" t="s">
        <v>313</v>
      </c>
      <c r="L30" s="168" t="s">
        <v>140</v>
      </c>
      <c r="M30" s="168"/>
      <c r="N30" s="168" t="s">
        <v>314</v>
      </c>
    </row>
    <row r="31" s="165" customFormat="1" ht="36" spans="1:14">
      <c r="A31" s="167" t="s">
        <v>315</v>
      </c>
      <c r="B31" s="168" t="s">
        <v>316</v>
      </c>
      <c r="C31" s="169" t="s">
        <v>132</v>
      </c>
      <c r="D31" s="168" t="s">
        <v>133</v>
      </c>
      <c r="E31" s="168" t="s">
        <v>199</v>
      </c>
      <c r="F31" s="168" t="s">
        <v>135</v>
      </c>
      <c r="G31" s="168"/>
      <c r="H31" s="168" t="s">
        <v>200</v>
      </c>
      <c r="I31" s="168"/>
      <c r="J31" s="169" t="s">
        <v>214</v>
      </c>
      <c r="K31" s="168" t="s">
        <v>317</v>
      </c>
      <c r="L31" s="168" t="s">
        <v>202</v>
      </c>
      <c r="M31" s="168"/>
      <c r="N31" s="168" t="s">
        <v>318</v>
      </c>
    </row>
    <row r="32" s="165" customFormat="1" ht="36" hidden="1" spans="1:14">
      <c r="A32" s="167" t="s">
        <v>319</v>
      </c>
      <c r="B32" s="168" t="s">
        <v>320</v>
      </c>
      <c r="C32" s="169" t="s">
        <v>132</v>
      </c>
      <c r="D32" s="168" t="s">
        <v>321</v>
      </c>
      <c r="E32" s="168" t="s">
        <v>252</v>
      </c>
      <c r="F32" s="168" t="s">
        <v>253</v>
      </c>
      <c r="G32" s="168" t="s">
        <v>322</v>
      </c>
      <c r="H32" s="168" t="s">
        <v>200</v>
      </c>
      <c r="I32" s="168"/>
      <c r="J32" s="169" t="s">
        <v>193</v>
      </c>
      <c r="K32" s="168" t="s">
        <v>323</v>
      </c>
      <c r="L32" s="168" t="s">
        <v>202</v>
      </c>
      <c r="M32" s="168"/>
      <c r="N32" s="168" t="s">
        <v>324</v>
      </c>
    </row>
    <row r="33" s="165" customFormat="1" ht="42" hidden="1" spans="1:14">
      <c r="A33" s="167" t="s">
        <v>325</v>
      </c>
      <c r="B33" s="168" t="s">
        <v>326</v>
      </c>
      <c r="C33" s="169" t="s">
        <v>132</v>
      </c>
      <c r="D33" s="168" t="s">
        <v>327</v>
      </c>
      <c r="E33" s="168" t="s">
        <v>328</v>
      </c>
      <c r="F33" s="168" t="s">
        <v>280</v>
      </c>
      <c r="G33" s="168"/>
      <c r="H33" s="168" t="s">
        <v>200</v>
      </c>
      <c r="I33" s="168"/>
      <c r="J33" s="169" t="s">
        <v>266</v>
      </c>
      <c r="K33" s="168" t="s">
        <v>329</v>
      </c>
      <c r="L33" s="168" t="s">
        <v>202</v>
      </c>
      <c r="M33" s="168"/>
      <c r="N33" s="168" t="s">
        <v>330</v>
      </c>
    </row>
    <row r="34" s="165" customFormat="1" ht="71" spans="1:14">
      <c r="A34" s="167" t="s">
        <v>331</v>
      </c>
      <c r="B34" s="168" t="s">
        <v>332</v>
      </c>
      <c r="C34" s="169" t="s">
        <v>132</v>
      </c>
      <c r="D34" s="168" t="s">
        <v>333</v>
      </c>
      <c r="E34" s="168" t="s">
        <v>199</v>
      </c>
      <c r="F34" s="168" t="s">
        <v>334</v>
      </c>
      <c r="G34" s="168" t="s">
        <v>224</v>
      </c>
      <c r="H34" s="168" t="s">
        <v>200</v>
      </c>
      <c r="I34" s="168"/>
      <c r="J34" s="169" t="s">
        <v>335</v>
      </c>
      <c r="K34" s="168" t="s">
        <v>336</v>
      </c>
      <c r="L34" s="168" t="s">
        <v>202</v>
      </c>
      <c r="M34" s="168"/>
      <c r="N34" s="168" t="s">
        <v>337</v>
      </c>
    </row>
    <row r="35" s="165" customFormat="1" ht="67" hidden="1" spans="1:14">
      <c r="A35" s="167" t="s">
        <v>338</v>
      </c>
      <c r="B35" s="168" t="s">
        <v>339</v>
      </c>
      <c r="C35" s="169" t="s">
        <v>132</v>
      </c>
      <c r="D35" s="168" t="s">
        <v>285</v>
      </c>
      <c r="E35" s="168" t="s">
        <v>340</v>
      </c>
      <c r="F35" s="168" t="s">
        <v>286</v>
      </c>
      <c r="G35" s="168"/>
      <c r="H35" s="168" t="s">
        <v>200</v>
      </c>
      <c r="I35" s="168"/>
      <c r="J35" s="169" t="s">
        <v>266</v>
      </c>
      <c r="K35" s="168" t="s">
        <v>341</v>
      </c>
      <c r="L35" s="168" t="s">
        <v>202</v>
      </c>
      <c r="M35" s="168"/>
      <c r="N35" s="168" t="s">
        <v>342</v>
      </c>
    </row>
    <row r="36" s="165" customFormat="1" ht="67" hidden="1" spans="1:14">
      <c r="A36" s="167" t="s">
        <v>343</v>
      </c>
      <c r="B36" s="168" t="s">
        <v>344</v>
      </c>
      <c r="C36" s="169" t="s">
        <v>132</v>
      </c>
      <c r="D36" s="168" t="s">
        <v>285</v>
      </c>
      <c r="E36" s="168" t="s">
        <v>145</v>
      </c>
      <c r="F36" s="168" t="s">
        <v>286</v>
      </c>
      <c r="G36" s="168"/>
      <c r="H36" s="168" t="s">
        <v>200</v>
      </c>
      <c r="I36" s="168"/>
      <c r="J36" s="169" t="s">
        <v>266</v>
      </c>
      <c r="K36" s="168" t="s">
        <v>341</v>
      </c>
      <c r="L36" s="168" t="s">
        <v>202</v>
      </c>
      <c r="M36" s="168"/>
      <c r="N36" s="168" t="s">
        <v>345</v>
      </c>
    </row>
    <row r="37" s="165" customFormat="1" ht="71" hidden="1" spans="1:14">
      <c r="A37" s="167" t="s">
        <v>346</v>
      </c>
      <c r="B37" s="168" t="s">
        <v>347</v>
      </c>
      <c r="C37" s="169" t="s">
        <v>132</v>
      </c>
      <c r="D37" s="168" t="s">
        <v>348</v>
      </c>
      <c r="E37" s="168" t="s">
        <v>349</v>
      </c>
      <c r="F37" s="168" t="s">
        <v>350</v>
      </c>
      <c r="G37" s="168" t="s">
        <v>322</v>
      </c>
      <c r="H37" s="168" t="s">
        <v>200</v>
      </c>
      <c r="I37" s="168"/>
      <c r="J37" s="169" t="s">
        <v>138</v>
      </c>
      <c r="K37" s="168" t="s">
        <v>351</v>
      </c>
      <c r="L37" s="168" t="s">
        <v>140</v>
      </c>
      <c r="M37" s="168" t="s">
        <v>171</v>
      </c>
      <c r="N37" s="168" t="s">
        <v>352</v>
      </c>
    </row>
    <row r="38" s="165" customFormat="1" ht="53" hidden="1" spans="1:14">
      <c r="A38" s="167" t="s">
        <v>353</v>
      </c>
      <c r="B38" s="168" t="s">
        <v>354</v>
      </c>
      <c r="C38" s="169" t="s">
        <v>132</v>
      </c>
      <c r="D38" s="168" t="s">
        <v>355</v>
      </c>
      <c r="E38" s="168" t="s">
        <v>356</v>
      </c>
      <c r="F38" s="168" t="s">
        <v>301</v>
      </c>
      <c r="G38" s="168" t="s">
        <v>322</v>
      </c>
      <c r="H38" s="168" t="s">
        <v>200</v>
      </c>
      <c r="I38" s="168"/>
      <c r="J38" s="169" t="s">
        <v>138</v>
      </c>
      <c r="K38" s="168" t="s">
        <v>357</v>
      </c>
      <c r="L38" s="168" t="s">
        <v>140</v>
      </c>
      <c r="M38" s="168"/>
      <c r="N38" s="168" t="s">
        <v>358</v>
      </c>
    </row>
    <row r="39" s="165" customFormat="1" ht="36" hidden="1" spans="1:14">
      <c r="A39" s="167" t="s">
        <v>359</v>
      </c>
      <c r="B39" s="168" t="s">
        <v>360</v>
      </c>
      <c r="C39" s="169" t="s">
        <v>132</v>
      </c>
      <c r="D39" s="168" t="s">
        <v>133</v>
      </c>
      <c r="E39" s="168" t="s">
        <v>199</v>
      </c>
      <c r="F39" s="168" t="s">
        <v>135</v>
      </c>
      <c r="G39" s="168" t="s">
        <v>136</v>
      </c>
      <c r="H39" s="168" t="s">
        <v>200</v>
      </c>
      <c r="I39" s="168"/>
      <c r="J39" s="169" t="s">
        <v>138</v>
      </c>
      <c r="K39" s="168" t="s">
        <v>361</v>
      </c>
      <c r="L39" s="168" t="s">
        <v>140</v>
      </c>
      <c r="M39" s="168"/>
      <c r="N39" s="168" t="s">
        <v>362</v>
      </c>
    </row>
    <row r="40" s="165" customFormat="1" ht="53" hidden="1" spans="1:14">
      <c r="A40" s="167" t="s">
        <v>363</v>
      </c>
      <c r="B40" s="168" t="s">
        <v>364</v>
      </c>
      <c r="C40" s="169" t="s">
        <v>132</v>
      </c>
      <c r="D40" s="168" t="s">
        <v>365</v>
      </c>
      <c r="E40" s="168" t="s">
        <v>199</v>
      </c>
      <c r="F40" s="168" t="s">
        <v>265</v>
      </c>
      <c r="G40" s="168" t="s">
        <v>136</v>
      </c>
      <c r="H40" s="168" t="s">
        <v>200</v>
      </c>
      <c r="I40" s="168"/>
      <c r="J40" s="169" t="s">
        <v>138</v>
      </c>
      <c r="K40" s="168" t="s">
        <v>366</v>
      </c>
      <c r="L40" s="168" t="s">
        <v>140</v>
      </c>
      <c r="M40" s="168"/>
      <c r="N40" s="168" t="s">
        <v>367</v>
      </c>
    </row>
    <row r="41" s="165" customFormat="1" ht="36" hidden="1" spans="1:14">
      <c r="A41" s="167" t="s">
        <v>368</v>
      </c>
      <c r="B41" s="168" t="s">
        <v>369</v>
      </c>
      <c r="C41" s="169" t="s">
        <v>132</v>
      </c>
      <c r="D41" s="168" t="s">
        <v>133</v>
      </c>
      <c r="E41" s="168" t="s">
        <v>199</v>
      </c>
      <c r="F41" s="168" t="s">
        <v>135</v>
      </c>
      <c r="G41" s="168" t="s">
        <v>136</v>
      </c>
      <c r="H41" s="168" t="s">
        <v>200</v>
      </c>
      <c r="I41" s="168"/>
      <c r="J41" s="169" t="s">
        <v>138</v>
      </c>
      <c r="K41" s="168" t="s">
        <v>370</v>
      </c>
      <c r="L41" s="168" t="s">
        <v>140</v>
      </c>
      <c r="M41" s="168"/>
      <c r="N41" s="168" t="s">
        <v>371</v>
      </c>
    </row>
    <row r="42" s="165" customFormat="1" ht="53" hidden="1" spans="1:14">
      <c r="A42" s="167" t="s">
        <v>372</v>
      </c>
      <c r="B42" s="168" t="s">
        <v>373</v>
      </c>
      <c r="C42" s="169" t="s">
        <v>132</v>
      </c>
      <c r="D42" s="168" t="s">
        <v>239</v>
      </c>
      <c r="E42" s="168" t="s">
        <v>240</v>
      </c>
      <c r="F42" s="168" t="s">
        <v>146</v>
      </c>
      <c r="G42" s="168"/>
      <c r="H42" s="168" t="s">
        <v>200</v>
      </c>
      <c r="I42" s="168"/>
      <c r="J42" s="169" t="s">
        <v>214</v>
      </c>
      <c r="K42" s="168" t="s">
        <v>374</v>
      </c>
      <c r="L42" s="168" t="s">
        <v>202</v>
      </c>
      <c r="M42" s="168"/>
      <c r="N42" s="168" t="s">
        <v>374</v>
      </c>
    </row>
    <row r="43" s="165" customFormat="1" ht="36" hidden="1" spans="1:14">
      <c r="A43" s="167" t="s">
        <v>375</v>
      </c>
      <c r="B43" s="168" t="s">
        <v>376</v>
      </c>
      <c r="C43" s="169" t="s">
        <v>132</v>
      </c>
      <c r="D43" s="168" t="s">
        <v>133</v>
      </c>
      <c r="E43" s="168" t="s">
        <v>377</v>
      </c>
      <c r="F43" s="168" t="s">
        <v>378</v>
      </c>
      <c r="G43" s="168"/>
      <c r="H43" s="168" t="s">
        <v>200</v>
      </c>
      <c r="I43" s="168"/>
      <c r="J43" s="169" t="s">
        <v>214</v>
      </c>
      <c r="K43" s="168" t="s">
        <v>379</v>
      </c>
      <c r="L43" s="168" t="s">
        <v>202</v>
      </c>
      <c r="M43" s="168"/>
      <c r="N43" s="168" t="s">
        <v>380</v>
      </c>
    </row>
    <row r="44" s="165" customFormat="1" ht="53" hidden="1" spans="1:14">
      <c r="A44" s="167" t="s">
        <v>381</v>
      </c>
      <c r="B44" s="168" t="s">
        <v>382</v>
      </c>
      <c r="C44" s="169" t="s">
        <v>132</v>
      </c>
      <c r="D44" s="168" t="s">
        <v>383</v>
      </c>
      <c r="E44" s="168" t="s">
        <v>252</v>
      </c>
      <c r="F44" s="168" t="s">
        <v>253</v>
      </c>
      <c r="G44" s="168"/>
      <c r="H44" s="168" t="s">
        <v>200</v>
      </c>
      <c r="I44" s="168"/>
      <c r="J44" s="169" t="s">
        <v>214</v>
      </c>
      <c r="K44" s="168" t="s">
        <v>384</v>
      </c>
      <c r="L44" s="168" t="s">
        <v>202</v>
      </c>
      <c r="M44" s="168"/>
      <c r="N44" s="168" t="s">
        <v>384</v>
      </c>
    </row>
    <row r="45" s="165" customFormat="1" ht="50" hidden="1" spans="1:14">
      <c r="A45" s="167" t="s">
        <v>385</v>
      </c>
      <c r="B45" s="168" t="s">
        <v>386</v>
      </c>
      <c r="C45" s="169" t="s">
        <v>132</v>
      </c>
      <c r="D45" s="168" t="s">
        <v>387</v>
      </c>
      <c r="E45" s="168" t="s">
        <v>145</v>
      </c>
      <c r="F45" s="168" t="s">
        <v>286</v>
      </c>
      <c r="G45" s="168" t="s">
        <v>322</v>
      </c>
      <c r="H45" s="168" t="s">
        <v>200</v>
      </c>
      <c r="I45" s="168"/>
      <c r="J45" s="169" t="s">
        <v>138</v>
      </c>
      <c r="K45" s="168" t="s">
        <v>388</v>
      </c>
      <c r="L45" s="168" t="s">
        <v>202</v>
      </c>
      <c r="M45" s="168" t="s">
        <v>171</v>
      </c>
      <c r="N45" s="168" t="s">
        <v>389</v>
      </c>
    </row>
    <row r="46" s="165" customFormat="1" ht="42" hidden="1" spans="1:14">
      <c r="A46" s="170" t="s">
        <v>390</v>
      </c>
      <c r="B46" s="168" t="s">
        <v>391</v>
      </c>
      <c r="C46" s="169" t="s">
        <v>132</v>
      </c>
      <c r="D46" s="168" t="s">
        <v>285</v>
      </c>
      <c r="E46" s="168" t="s">
        <v>145</v>
      </c>
      <c r="F46" s="168" t="s">
        <v>286</v>
      </c>
      <c r="G46" s="168"/>
      <c r="H46" s="168" t="s">
        <v>200</v>
      </c>
      <c r="I46" s="168"/>
      <c r="J46" s="169" t="s">
        <v>214</v>
      </c>
      <c r="K46" s="168" t="s">
        <v>392</v>
      </c>
      <c r="L46" s="168" t="s">
        <v>202</v>
      </c>
      <c r="M46" s="168"/>
      <c r="N46" s="168" t="s">
        <v>393</v>
      </c>
    </row>
    <row r="47" s="165" customFormat="1" ht="42" hidden="1" spans="1:14">
      <c r="A47" s="170" t="s">
        <v>394</v>
      </c>
      <c r="B47" s="168" t="s">
        <v>395</v>
      </c>
      <c r="C47" s="169" t="s">
        <v>132</v>
      </c>
      <c r="D47" s="168" t="s">
        <v>285</v>
      </c>
      <c r="E47" s="168" t="s">
        <v>145</v>
      </c>
      <c r="F47" s="168" t="s">
        <v>286</v>
      </c>
      <c r="G47" s="168"/>
      <c r="H47" s="168" t="s">
        <v>200</v>
      </c>
      <c r="I47" s="168"/>
      <c r="J47" s="169" t="s">
        <v>214</v>
      </c>
      <c r="K47" s="168" t="s">
        <v>396</v>
      </c>
      <c r="L47" s="168" t="s">
        <v>202</v>
      </c>
      <c r="M47" s="168"/>
      <c r="N47" s="168" t="s">
        <v>397</v>
      </c>
    </row>
    <row r="48" s="165" customFormat="1" ht="67" hidden="1" spans="1:14">
      <c r="A48" s="170" t="s">
        <v>398</v>
      </c>
      <c r="B48" s="168" t="s">
        <v>399</v>
      </c>
      <c r="C48" s="169" t="s">
        <v>132</v>
      </c>
      <c r="D48" s="168" t="s">
        <v>285</v>
      </c>
      <c r="E48" s="168" t="s">
        <v>145</v>
      </c>
      <c r="F48" s="168" t="s">
        <v>286</v>
      </c>
      <c r="G48" s="168"/>
      <c r="H48" s="168" t="s">
        <v>200</v>
      </c>
      <c r="I48" s="168"/>
      <c r="J48" s="169" t="s">
        <v>214</v>
      </c>
      <c r="K48" s="168" t="s">
        <v>396</v>
      </c>
      <c r="L48" s="168" t="s">
        <v>202</v>
      </c>
      <c r="M48" s="168"/>
      <c r="N48" s="168" t="s">
        <v>400</v>
      </c>
    </row>
    <row r="49" s="165" customFormat="1" ht="67" hidden="1" spans="1:14">
      <c r="A49" s="170" t="s">
        <v>401</v>
      </c>
      <c r="B49" s="168" t="s">
        <v>402</v>
      </c>
      <c r="C49" s="169" t="s">
        <v>132</v>
      </c>
      <c r="D49" s="168" t="s">
        <v>285</v>
      </c>
      <c r="E49" s="168" t="s">
        <v>145</v>
      </c>
      <c r="F49" s="168" t="s">
        <v>286</v>
      </c>
      <c r="G49" s="168"/>
      <c r="H49" s="168" t="s">
        <v>200</v>
      </c>
      <c r="I49" s="168"/>
      <c r="J49" s="169" t="s">
        <v>214</v>
      </c>
      <c r="K49" s="168" t="s">
        <v>403</v>
      </c>
      <c r="L49" s="168" t="s">
        <v>202</v>
      </c>
      <c r="M49" s="168"/>
      <c r="N49" s="168" t="s">
        <v>345</v>
      </c>
    </row>
    <row r="50" s="165" customFormat="1" ht="53" hidden="1" spans="1:14">
      <c r="A50" s="167" t="s">
        <v>404</v>
      </c>
      <c r="B50" s="168" t="s">
        <v>405</v>
      </c>
      <c r="C50" s="169" t="s">
        <v>132</v>
      </c>
      <c r="D50" s="168" t="s">
        <v>365</v>
      </c>
      <c r="E50" s="168" t="s">
        <v>199</v>
      </c>
      <c r="F50" s="168" t="s">
        <v>265</v>
      </c>
      <c r="G50" s="168" t="s">
        <v>224</v>
      </c>
      <c r="H50" s="168" t="s">
        <v>200</v>
      </c>
      <c r="I50" s="168"/>
      <c r="J50" s="169" t="s">
        <v>138</v>
      </c>
      <c r="K50" s="168" t="s">
        <v>406</v>
      </c>
      <c r="L50" s="168" t="s">
        <v>140</v>
      </c>
      <c r="M50" s="168"/>
      <c r="N50" s="168" t="s">
        <v>407</v>
      </c>
    </row>
    <row r="51" s="165" customFormat="1" ht="42" hidden="1" spans="1:14">
      <c r="A51" s="167" t="s">
        <v>408</v>
      </c>
      <c r="B51" s="168" t="s">
        <v>409</v>
      </c>
      <c r="C51" s="169" t="s">
        <v>132</v>
      </c>
      <c r="D51" s="168" t="s">
        <v>410</v>
      </c>
      <c r="E51" s="168" t="s">
        <v>411</v>
      </c>
      <c r="F51" s="168" t="s">
        <v>412</v>
      </c>
      <c r="G51" s="168"/>
      <c r="H51" s="168" t="s">
        <v>200</v>
      </c>
      <c r="I51" s="168"/>
      <c r="J51" s="169" t="s">
        <v>138</v>
      </c>
      <c r="K51" s="168" t="s">
        <v>413</v>
      </c>
      <c r="L51" s="168" t="s">
        <v>202</v>
      </c>
      <c r="M51" s="168"/>
      <c r="N51" s="168" t="s">
        <v>414</v>
      </c>
    </row>
    <row r="52" s="165" customFormat="1" ht="36" spans="1:14">
      <c r="A52" s="167" t="s">
        <v>415</v>
      </c>
      <c r="B52" s="168" t="s">
        <v>416</v>
      </c>
      <c r="C52" s="169" t="s">
        <v>132</v>
      </c>
      <c r="D52" s="168" t="s">
        <v>133</v>
      </c>
      <c r="E52" s="168" t="s">
        <v>199</v>
      </c>
      <c r="F52" s="168" t="s">
        <v>135</v>
      </c>
      <c r="G52" s="168"/>
      <c r="H52" s="168" t="s">
        <v>200</v>
      </c>
      <c r="I52" s="168"/>
      <c r="J52" s="169" t="s">
        <v>214</v>
      </c>
      <c r="K52" s="168" t="s">
        <v>417</v>
      </c>
      <c r="L52" s="168" t="s">
        <v>202</v>
      </c>
      <c r="M52" s="168"/>
      <c r="N52" s="168" t="s">
        <v>417</v>
      </c>
    </row>
    <row r="53" s="165" customFormat="1" ht="88" hidden="1" spans="1:14">
      <c r="A53" s="167" t="s">
        <v>418</v>
      </c>
      <c r="B53" s="168" t="s">
        <v>419</v>
      </c>
      <c r="C53" s="169" t="s">
        <v>132</v>
      </c>
      <c r="D53" s="168" t="s">
        <v>152</v>
      </c>
      <c r="E53" s="168" t="s">
        <v>153</v>
      </c>
      <c r="F53" s="168" t="s">
        <v>154</v>
      </c>
      <c r="G53" s="168" t="s">
        <v>147</v>
      </c>
      <c r="H53" s="168" t="s">
        <v>200</v>
      </c>
      <c r="I53" s="168"/>
      <c r="J53" s="169" t="s">
        <v>335</v>
      </c>
      <c r="K53" s="168" t="s">
        <v>420</v>
      </c>
      <c r="L53" s="168" t="s">
        <v>202</v>
      </c>
      <c r="M53" s="168"/>
      <c r="N53" s="168" t="s">
        <v>421</v>
      </c>
    </row>
    <row r="54" s="165" customFormat="1" ht="88" spans="1:14">
      <c r="A54" s="167" t="s">
        <v>422</v>
      </c>
      <c r="B54" s="168" t="s">
        <v>423</v>
      </c>
      <c r="C54" s="169" t="s">
        <v>132</v>
      </c>
      <c r="D54" s="168" t="s">
        <v>333</v>
      </c>
      <c r="E54" s="168" t="s">
        <v>199</v>
      </c>
      <c r="F54" s="168" t="s">
        <v>334</v>
      </c>
      <c r="G54" s="168" t="s">
        <v>224</v>
      </c>
      <c r="H54" s="168" t="s">
        <v>200</v>
      </c>
      <c r="I54" s="168"/>
      <c r="J54" s="169" t="s">
        <v>335</v>
      </c>
      <c r="K54" s="168" t="s">
        <v>424</v>
      </c>
      <c r="L54" s="168" t="s">
        <v>202</v>
      </c>
      <c r="M54" s="168"/>
      <c r="N54" s="168" t="s">
        <v>425</v>
      </c>
    </row>
    <row r="55" s="165" customFormat="1" ht="53" spans="1:14">
      <c r="A55" s="167" t="s">
        <v>426</v>
      </c>
      <c r="B55" s="168" t="s">
        <v>427</v>
      </c>
      <c r="C55" s="169" t="s">
        <v>132</v>
      </c>
      <c r="D55" s="168" t="s">
        <v>133</v>
      </c>
      <c r="E55" s="168" t="s">
        <v>199</v>
      </c>
      <c r="F55" s="168" t="s">
        <v>135</v>
      </c>
      <c r="G55" s="168"/>
      <c r="H55" s="168" t="s">
        <v>200</v>
      </c>
      <c r="I55" s="168"/>
      <c r="J55" s="169" t="s">
        <v>214</v>
      </c>
      <c r="K55" s="168" t="s">
        <v>428</v>
      </c>
      <c r="L55" s="168" t="s">
        <v>202</v>
      </c>
      <c r="M55" s="168"/>
      <c r="N55" s="168" t="s">
        <v>429</v>
      </c>
    </row>
    <row r="56" s="165" customFormat="1" ht="53" hidden="1" spans="1:14">
      <c r="A56" s="167" t="s">
        <v>430</v>
      </c>
      <c r="B56" s="168" t="s">
        <v>431</v>
      </c>
      <c r="C56" s="169" t="s">
        <v>132</v>
      </c>
      <c r="D56" s="168" t="s">
        <v>432</v>
      </c>
      <c r="E56" s="168" t="s">
        <v>252</v>
      </c>
      <c r="F56" s="168" t="s">
        <v>154</v>
      </c>
      <c r="G56" s="168" t="s">
        <v>224</v>
      </c>
      <c r="H56" s="168" t="s">
        <v>200</v>
      </c>
      <c r="I56" s="168"/>
      <c r="J56" s="169" t="s">
        <v>138</v>
      </c>
      <c r="K56" s="168" t="s">
        <v>433</v>
      </c>
      <c r="L56" s="168" t="s">
        <v>140</v>
      </c>
      <c r="M56" s="168"/>
      <c r="N56" s="168" t="s">
        <v>434</v>
      </c>
    </row>
    <row r="57" s="165" customFormat="1" ht="71" hidden="1" spans="1:14">
      <c r="A57" s="167" t="s">
        <v>435</v>
      </c>
      <c r="B57" s="168" t="s">
        <v>436</v>
      </c>
      <c r="C57" s="169" t="s">
        <v>132</v>
      </c>
      <c r="D57" s="168" t="s">
        <v>198</v>
      </c>
      <c r="E57" s="168" t="s">
        <v>199</v>
      </c>
      <c r="F57" s="168" t="s">
        <v>146</v>
      </c>
      <c r="G57" s="168"/>
      <c r="H57" s="168" t="s">
        <v>200</v>
      </c>
      <c r="I57" s="168"/>
      <c r="J57" s="169" t="s">
        <v>138</v>
      </c>
      <c r="K57" s="168" t="s">
        <v>437</v>
      </c>
      <c r="L57" s="168" t="s">
        <v>140</v>
      </c>
      <c r="M57" s="168"/>
      <c r="N57" s="168" t="s">
        <v>438</v>
      </c>
    </row>
    <row r="58" s="165" customFormat="1" ht="53" hidden="1" spans="1:14">
      <c r="A58" s="167" t="s">
        <v>439</v>
      </c>
      <c r="B58" s="168" t="s">
        <v>440</v>
      </c>
      <c r="C58" s="169" t="s">
        <v>132</v>
      </c>
      <c r="D58" s="168" t="s">
        <v>441</v>
      </c>
      <c r="E58" s="168" t="s">
        <v>252</v>
      </c>
      <c r="F58" s="168" t="s">
        <v>202</v>
      </c>
      <c r="G58" s="168" t="s">
        <v>169</v>
      </c>
      <c r="H58" s="168" t="s">
        <v>200</v>
      </c>
      <c r="I58" s="168"/>
      <c r="J58" s="169" t="s">
        <v>193</v>
      </c>
      <c r="K58" s="168" t="s">
        <v>442</v>
      </c>
      <c r="L58" s="168" t="s">
        <v>202</v>
      </c>
      <c r="M58" s="168"/>
      <c r="N58" s="168" t="s">
        <v>443</v>
      </c>
    </row>
    <row r="59" s="165" customFormat="1" ht="36" hidden="1" spans="1:14">
      <c r="A59" s="167" t="s">
        <v>444</v>
      </c>
      <c r="B59" s="168" t="s">
        <v>445</v>
      </c>
      <c r="C59" s="169" t="s">
        <v>132</v>
      </c>
      <c r="D59" s="168" t="s">
        <v>300</v>
      </c>
      <c r="E59" s="168" t="s">
        <v>199</v>
      </c>
      <c r="F59" s="168" t="s">
        <v>446</v>
      </c>
      <c r="G59" s="168" t="s">
        <v>224</v>
      </c>
      <c r="H59" s="168" t="s">
        <v>200</v>
      </c>
      <c r="I59" s="168"/>
      <c r="J59" s="169" t="s">
        <v>138</v>
      </c>
      <c r="K59" s="168" t="s">
        <v>447</v>
      </c>
      <c r="L59" s="168" t="s">
        <v>202</v>
      </c>
      <c r="M59" s="168"/>
      <c r="N59" s="168" t="s">
        <v>448</v>
      </c>
    </row>
    <row r="60" s="165" customFormat="1" ht="36" hidden="1" spans="1:14">
      <c r="A60" s="167" t="s">
        <v>449</v>
      </c>
      <c r="B60" s="168" t="s">
        <v>450</v>
      </c>
      <c r="C60" s="169" t="s">
        <v>132</v>
      </c>
      <c r="D60" s="168" t="s">
        <v>451</v>
      </c>
      <c r="E60" s="168" t="s">
        <v>452</v>
      </c>
      <c r="F60" s="168" t="s">
        <v>453</v>
      </c>
      <c r="G60" s="168" t="s">
        <v>224</v>
      </c>
      <c r="H60" s="168" t="s">
        <v>200</v>
      </c>
      <c r="I60" s="168"/>
      <c r="J60" s="169" t="s">
        <v>138</v>
      </c>
      <c r="K60" s="168" t="s">
        <v>454</v>
      </c>
      <c r="L60" s="168" t="s">
        <v>202</v>
      </c>
      <c r="M60" s="168" t="s">
        <v>171</v>
      </c>
      <c r="N60" s="168" t="s">
        <v>455</v>
      </c>
    </row>
    <row r="61" s="165" customFormat="1" ht="42" hidden="1" spans="1:14">
      <c r="A61" s="167" t="s">
        <v>456</v>
      </c>
      <c r="B61" s="168" t="s">
        <v>457</v>
      </c>
      <c r="C61" s="169" t="s">
        <v>132</v>
      </c>
      <c r="D61" s="168" t="s">
        <v>458</v>
      </c>
      <c r="E61" s="168" t="s">
        <v>459</v>
      </c>
      <c r="F61" s="168" t="s">
        <v>265</v>
      </c>
      <c r="G61" s="168" t="s">
        <v>460</v>
      </c>
      <c r="H61" s="168" t="s">
        <v>200</v>
      </c>
      <c r="I61" s="168"/>
      <c r="J61" s="169" t="s">
        <v>138</v>
      </c>
      <c r="K61" s="168" t="s">
        <v>461</v>
      </c>
      <c r="L61" s="168" t="s">
        <v>202</v>
      </c>
      <c r="M61" s="168"/>
      <c r="N61" s="168" t="s">
        <v>462</v>
      </c>
    </row>
    <row r="62" s="165" customFormat="1" ht="42" spans="1:14">
      <c r="A62" s="167" t="s">
        <v>463</v>
      </c>
      <c r="B62" s="168" t="s">
        <v>464</v>
      </c>
      <c r="C62" s="169" t="s">
        <v>132</v>
      </c>
      <c r="D62" s="168" t="s">
        <v>465</v>
      </c>
      <c r="E62" s="168" t="s">
        <v>207</v>
      </c>
      <c r="F62" s="168" t="s">
        <v>208</v>
      </c>
      <c r="G62" s="168"/>
      <c r="H62" s="168" t="s">
        <v>200</v>
      </c>
      <c r="I62" s="168"/>
      <c r="J62" s="169" t="s">
        <v>209</v>
      </c>
      <c r="K62" s="168" t="s">
        <v>466</v>
      </c>
      <c r="L62" s="168" t="s">
        <v>202</v>
      </c>
      <c r="M62" s="168" t="s">
        <v>171</v>
      </c>
      <c r="N62" s="168" t="s">
        <v>467</v>
      </c>
    </row>
    <row r="63" s="165" customFormat="1" ht="53" hidden="1" spans="1:14">
      <c r="A63" s="167" t="s">
        <v>468</v>
      </c>
      <c r="B63" s="168" t="s">
        <v>469</v>
      </c>
      <c r="C63" s="169" t="s">
        <v>132</v>
      </c>
      <c r="D63" s="168" t="s">
        <v>278</v>
      </c>
      <c r="E63" s="168" t="s">
        <v>470</v>
      </c>
      <c r="F63" s="168" t="s">
        <v>280</v>
      </c>
      <c r="G63" s="168"/>
      <c r="H63" s="168" t="s">
        <v>200</v>
      </c>
      <c r="I63" s="168"/>
      <c r="J63" s="169" t="s">
        <v>214</v>
      </c>
      <c r="K63" s="168" t="s">
        <v>471</v>
      </c>
      <c r="L63" s="168" t="s">
        <v>202</v>
      </c>
      <c r="M63" s="168"/>
      <c r="N63" s="168" t="s">
        <v>472</v>
      </c>
    </row>
    <row r="64" s="165" customFormat="1" ht="53" hidden="1" spans="1:14">
      <c r="A64" s="167" t="s">
        <v>473</v>
      </c>
      <c r="B64" s="168" t="s">
        <v>474</v>
      </c>
      <c r="C64" s="169" t="s">
        <v>132</v>
      </c>
      <c r="D64" s="168" t="s">
        <v>278</v>
      </c>
      <c r="E64" s="168" t="s">
        <v>470</v>
      </c>
      <c r="F64" s="168" t="s">
        <v>280</v>
      </c>
      <c r="G64" s="168"/>
      <c r="H64" s="168" t="s">
        <v>200</v>
      </c>
      <c r="I64" s="168"/>
      <c r="J64" s="169" t="s">
        <v>214</v>
      </c>
      <c r="K64" s="168" t="s">
        <v>475</v>
      </c>
      <c r="L64" s="168" t="s">
        <v>202</v>
      </c>
      <c r="M64" s="168"/>
      <c r="N64" s="168" t="s">
        <v>476</v>
      </c>
    </row>
    <row r="65" s="165" customFormat="1" ht="53" hidden="1" spans="1:14">
      <c r="A65" s="167" t="s">
        <v>477</v>
      </c>
      <c r="B65" s="168" t="s">
        <v>478</v>
      </c>
      <c r="C65" s="169" t="s">
        <v>132</v>
      </c>
      <c r="D65" s="168" t="s">
        <v>278</v>
      </c>
      <c r="E65" s="168" t="s">
        <v>470</v>
      </c>
      <c r="F65" s="168" t="s">
        <v>280</v>
      </c>
      <c r="G65" s="168"/>
      <c r="H65" s="168" t="s">
        <v>200</v>
      </c>
      <c r="I65" s="168"/>
      <c r="J65" s="169" t="s">
        <v>214</v>
      </c>
      <c r="K65" s="168" t="s">
        <v>475</v>
      </c>
      <c r="L65" s="168" t="s">
        <v>202</v>
      </c>
      <c r="M65" s="168"/>
      <c r="N65" s="168" t="s">
        <v>479</v>
      </c>
    </row>
    <row r="66" s="165" customFormat="1" ht="42" hidden="1" spans="1:14">
      <c r="A66" s="167" t="s">
        <v>480</v>
      </c>
      <c r="B66" s="168" t="s">
        <v>481</v>
      </c>
      <c r="C66" s="169" t="s">
        <v>132</v>
      </c>
      <c r="D66" s="168" t="s">
        <v>278</v>
      </c>
      <c r="E66" s="168" t="s">
        <v>470</v>
      </c>
      <c r="F66" s="168" t="s">
        <v>280</v>
      </c>
      <c r="G66" s="168"/>
      <c r="H66" s="168" t="s">
        <v>200</v>
      </c>
      <c r="I66" s="168"/>
      <c r="J66" s="169" t="s">
        <v>214</v>
      </c>
      <c r="K66" s="168" t="s">
        <v>482</v>
      </c>
      <c r="L66" s="168" t="s">
        <v>202</v>
      </c>
      <c r="M66" s="168"/>
      <c r="N66" s="168" t="s">
        <v>483</v>
      </c>
    </row>
    <row r="67" s="165" customFormat="1" ht="36" spans="1:14">
      <c r="A67" s="167" t="s">
        <v>484</v>
      </c>
      <c r="B67" s="168" t="s">
        <v>485</v>
      </c>
      <c r="C67" s="169" t="s">
        <v>132</v>
      </c>
      <c r="D67" s="168" t="s">
        <v>486</v>
      </c>
      <c r="E67" s="168" t="s">
        <v>199</v>
      </c>
      <c r="F67" s="168" t="s">
        <v>146</v>
      </c>
      <c r="G67" s="168"/>
      <c r="H67" s="168" t="s">
        <v>200</v>
      </c>
      <c r="I67" s="168"/>
      <c r="J67" s="169" t="s">
        <v>214</v>
      </c>
      <c r="K67" s="168" t="s">
        <v>487</v>
      </c>
      <c r="L67" s="168" t="s">
        <v>202</v>
      </c>
      <c r="M67" s="168"/>
      <c r="N67" s="168" t="s">
        <v>488</v>
      </c>
    </row>
    <row r="68" s="165" customFormat="1" ht="53" hidden="1" spans="1:14">
      <c r="A68" s="167" t="s">
        <v>489</v>
      </c>
      <c r="B68" s="168" t="s">
        <v>490</v>
      </c>
      <c r="C68" s="169" t="s">
        <v>132</v>
      </c>
      <c r="D68" s="168" t="s">
        <v>491</v>
      </c>
      <c r="E68" s="168" t="s">
        <v>492</v>
      </c>
      <c r="F68" s="168" t="s">
        <v>154</v>
      </c>
      <c r="G68" s="168" t="s">
        <v>322</v>
      </c>
      <c r="H68" s="168" t="s">
        <v>200</v>
      </c>
      <c r="I68" s="168"/>
      <c r="J68" s="169" t="s">
        <v>335</v>
      </c>
      <c r="K68" s="168" t="s">
        <v>493</v>
      </c>
      <c r="L68" s="168" t="s">
        <v>202</v>
      </c>
      <c r="M68" s="168"/>
      <c r="N68" s="168" t="s">
        <v>494</v>
      </c>
    </row>
    <row r="69" s="165" customFormat="1" ht="71" hidden="1" spans="1:14">
      <c r="A69" s="167" t="s">
        <v>495</v>
      </c>
      <c r="B69" s="168" t="s">
        <v>496</v>
      </c>
      <c r="C69" s="169" t="s">
        <v>132</v>
      </c>
      <c r="D69" s="168" t="s">
        <v>497</v>
      </c>
      <c r="E69" s="168" t="s">
        <v>498</v>
      </c>
      <c r="F69" s="168" t="s">
        <v>499</v>
      </c>
      <c r="G69" s="168" t="s">
        <v>224</v>
      </c>
      <c r="H69" s="168" t="s">
        <v>200</v>
      </c>
      <c r="I69" s="168"/>
      <c r="J69" s="169" t="s">
        <v>138</v>
      </c>
      <c r="K69" s="168" t="s">
        <v>500</v>
      </c>
      <c r="L69" s="168" t="s">
        <v>140</v>
      </c>
      <c r="M69" s="168"/>
      <c r="N69" s="168" t="s">
        <v>501</v>
      </c>
    </row>
    <row r="70" s="165" customFormat="1" ht="71" hidden="1" spans="1:14">
      <c r="A70" s="167" t="s">
        <v>502</v>
      </c>
      <c r="B70" s="168" t="s">
        <v>503</v>
      </c>
      <c r="C70" s="169" t="s">
        <v>132</v>
      </c>
      <c r="D70" s="168" t="s">
        <v>504</v>
      </c>
      <c r="E70" s="168" t="s">
        <v>505</v>
      </c>
      <c r="F70" s="168" t="s">
        <v>280</v>
      </c>
      <c r="G70" s="168" t="s">
        <v>322</v>
      </c>
      <c r="H70" s="168" t="s">
        <v>200</v>
      </c>
      <c r="I70" s="168"/>
      <c r="J70" s="169" t="s">
        <v>193</v>
      </c>
      <c r="K70" s="168" t="s">
        <v>506</v>
      </c>
      <c r="L70" s="168" t="s">
        <v>202</v>
      </c>
      <c r="M70" s="168"/>
      <c r="N70" s="168" t="s">
        <v>507</v>
      </c>
    </row>
    <row r="71" s="165" customFormat="1" ht="50" hidden="1" spans="1:14">
      <c r="A71" s="167" t="s">
        <v>508</v>
      </c>
      <c r="B71" s="168" t="s">
        <v>509</v>
      </c>
      <c r="C71" s="169" t="s">
        <v>132</v>
      </c>
      <c r="D71" s="168" t="s">
        <v>510</v>
      </c>
      <c r="E71" s="168" t="s">
        <v>229</v>
      </c>
      <c r="F71" s="168" t="s">
        <v>334</v>
      </c>
      <c r="G71" s="168" t="s">
        <v>224</v>
      </c>
      <c r="H71" s="168" t="s">
        <v>200</v>
      </c>
      <c r="I71" s="168"/>
      <c r="J71" s="169" t="s">
        <v>138</v>
      </c>
      <c r="K71" s="168" t="s">
        <v>511</v>
      </c>
      <c r="L71" s="168" t="s">
        <v>140</v>
      </c>
      <c r="M71" s="168"/>
      <c r="N71" s="168" t="s">
        <v>512</v>
      </c>
    </row>
    <row r="72" s="165" customFormat="1" ht="36" hidden="1" spans="1:14">
      <c r="A72" s="167" t="s">
        <v>513</v>
      </c>
      <c r="B72" s="168" t="s">
        <v>514</v>
      </c>
      <c r="C72" s="169" t="s">
        <v>132</v>
      </c>
      <c r="D72" s="168" t="s">
        <v>300</v>
      </c>
      <c r="E72" s="168" t="s">
        <v>199</v>
      </c>
      <c r="F72" s="168" t="s">
        <v>301</v>
      </c>
      <c r="G72" s="168" t="s">
        <v>322</v>
      </c>
      <c r="H72" s="168" t="s">
        <v>200</v>
      </c>
      <c r="I72" s="168"/>
      <c r="J72" s="169" t="s">
        <v>138</v>
      </c>
      <c r="K72" s="168" t="s">
        <v>515</v>
      </c>
      <c r="L72" s="168" t="s">
        <v>202</v>
      </c>
      <c r="M72" s="168"/>
      <c r="N72" s="168" t="s">
        <v>516</v>
      </c>
    </row>
    <row r="73" s="165" customFormat="1" ht="53" hidden="1" spans="1:14">
      <c r="A73" s="167" t="s">
        <v>517</v>
      </c>
      <c r="B73" s="168" t="s">
        <v>518</v>
      </c>
      <c r="C73" s="169" t="s">
        <v>132</v>
      </c>
      <c r="D73" s="168" t="s">
        <v>519</v>
      </c>
      <c r="E73" s="168" t="s">
        <v>199</v>
      </c>
      <c r="F73" s="168" t="s">
        <v>301</v>
      </c>
      <c r="G73" s="168" t="s">
        <v>147</v>
      </c>
      <c r="H73" s="168" t="s">
        <v>200</v>
      </c>
      <c r="I73" s="168"/>
      <c r="J73" s="169" t="s">
        <v>138</v>
      </c>
      <c r="K73" s="168" t="s">
        <v>520</v>
      </c>
      <c r="L73" s="168" t="s">
        <v>140</v>
      </c>
      <c r="M73" s="168"/>
      <c r="N73" s="168" t="s">
        <v>521</v>
      </c>
    </row>
    <row r="74" s="165" customFormat="1" ht="78" hidden="1" spans="1:14">
      <c r="A74" s="167" t="s">
        <v>522</v>
      </c>
      <c r="B74" s="168" t="s">
        <v>523</v>
      </c>
      <c r="C74" s="169" t="s">
        <v>132</v>
      </c>
      <c r="D74" s="168" t="s">
        <v>524</v>
      </c>
      <c r="E74" s="168" t="s">
        <v>525</v>
      </c>
      <c r="F74" s="168" t="s">
        <v>526</v>
      </c>
      <c r="G74" s="168"/>
      <c r="H74" s="168" t="s">
        <v>200</v>
      </c>
      <c r="I74" s="168"/>
      <c r="J74" s="169" t="s">
        <v>138</v>
      </c>
      <c r="K74" s="168" t="s">
        <v>527</v>
      </c>
      <c r="L74" s="168" t="s">
        <v>140</v>
      </c>
      <c r="M74" s="168"/>
      <c r="N74" s="168" t="s">
        <v>528</v>
      </c>
    </row>
    <row r="75" s="165" customFormat="1" ht="53" hidden="1" spans="1:14">
      <c r="A75" s="167" t="s">
        <v>529</v>
      </c>
      <c r="B75" s="168" t="s">
        <v>530</v>
      </c>
      <c r="C75" s="169" t="s">
        <v>132</v>
      </c>
      <c r="D75" s="168" t="s">
        <v>531</v>
      </c>
      <c r="E75" s="168" t="s">
        <v>525</v>
      </c>
      <c r="F75" s="168" t="s">
        <v>526</v>
      </c>
      <c r="G75" s="168" t="s">
        <v>532</v>
      </c>
      <c r="H75" s="168" t="s">
        <v>200</v>
      </c>
      <c r="I75" s="168"/>
      <c r="J75" s="169" t="s">
        <v>138</v>
      </c>
      <c r="K75" s="168" t="s">
        <v>533</v>
      </c>
      <c r="L75" s="168" t="s">
        <v>140</v>
      </c>
      <c r="M75" s="168" t="s">
        <v>171</v>
      </c>
      <c r="N75" s="168" t="s">
        <v>534</v>
      </c>
    </row>
    <row r="76" s="165" customFormat="1" ht="71" hidden="1" spans="1:14">
      <c r="A76" s="167" t="s">
        <v>535</v>
      </c>
      <c r="B76" s="168" t="s">
        <v>536</v>
      </c>
      <c r="C76" s="169" t="s">
        <v>132</v>
      </c>
      <c r="D76" s="168" t="s">
        <v>333</v>
      </c>
      <c r="E76" s="168" t="s">
        <v>153</v>
      </c>
      <c r="F76" s="168" t="s">
        <v>334</v>
      </c>
      <c r="G76" s="168"/>
      <c r="H76" s="168" t="s">
        <v>200</v>
      </c>
      <c r="I76" s="168"/>
      <c r="J76" s="169" t="s">
        <v>214</v>
      </c>
      <c r="K76" s="168" t="s">
        <v>537</v>
      </c>
      <c r="L76" s="168" t="s">
        <v>202</v>
      </c>
      <c r="M76" s="168"/>
      <c r="N76" s="168" t="s">
        <v>538</v>
      </c>
    </row>
    <row r="77" s="165" customFormat="1" ht="36" hidden="1" spans="1:14">
      <c r="A77" s="167" t="s">
        <v>539</v>
      </c>
      <c r="B77" s="168" t="s">
        <v>540</v>
      </c>
      <c r="C77" s="169" t="s">
        <v>132</v>
      </c>
      <c r="D77" s="168" t="s">
        <v>541</v>
      </c>
      <c r="E77" s="168" t="s">
        <v>542</v>
      </c>
      <c r="F77" s="168" t="s">
        <v>334</v>
      </c>
      <c r="G77" s="168"/>
      <c r="H77" s="168" t="s">
        <v>200</v>
      </c>
      <c r="I77" s="168"/>
      <c r="J77" s="169" t="s">
        <v>543</v>
      </c>
      <c r="K77" s="168" t="s">
        <v>544</v>
      </c>
      <c r="L77" s="168" t="s">
        <v>202</v>
      </c>
      <c r="M77" s="168"/>
      <c r="N77" s="168" t="s">
        <v>545</v>
      </c>
    </row>
    <row r="78" s="165" customFormat="1" ht="46" hidden="1" spans="1:14">
      <c r="A78" s="167" t="s">
        <v>546</v>
      </c>
      <c r="B78" s="168" t="s">
        <v>547</v>
      </c>
      <c r="C78" s="169" t="s">
        <v>132</v>
      </c>
      <c r="D78" s="168" t="s">
        <v>548</v>
      </c>
      <c r="E78" s="168" t="s">
        <v>549</v>
      </c>
      <c r="F78" s="168" t="s">
        <v>550</v>
      </c>
      <c r="G78" s="168" t="s">
        <v>147</v>
      </c>
      <c r="H78" s="168" t="s">
        <v>200</v>
      </c>
      <c r="I78" s="168"/>
      <c r="J78" s="169" t="s">
        <v>138</v>
      </c>
      <c r="K78" s="168" t="s">
        <v>551</v>
      </c>
      <c r="L78" s="168" t="s">
        <v>140</v>
      </c>
      <c r="M78" s="168" t="s">
        <v>171</v>
      </c>
      <c r="N78" s="168" t="s">
        <v>552</v>
      </c>
    </row>
    <row r="79" s="165" customFormat="1" ht="78" hidden="1" spans="1:14">
      <c r="A79" s="167" t="s">
        <v>553</v>
      </c>
      <c r="B79" s="168" t="s">
        <v>554</v>
      </c>
      <c r="C79" s="169" t="s">
        <v>132</v>
      </c>
      <c r="D79" s="168" t="s">
        <v>271</v>
      </c>
      <c r="E79" s="168" t="s">
        <v>272</v>
      </c>
      <c r="F79" s="168" t="s">
        <v>273</v>
      </c>
      <c r="G79" s="168" t="s">
        <v>322</v>
      </c>
      <c r="H79" s="168" t="s">
        <v>200</v>
      </c>
      <c r="I79" s="168"/>
      <c r="J79" s="169" t="s">
        <v>138</v>
      </c>
      <c r="K79" s="168" t="s">
        <v>555</v>
      </c>
      <c r="L79" s="168" t="s">
        <v>140</v>
      </c>
      <c r="M79" s="168" t="s">
        <v>171</v>
      </c>
      <c r="N79" s="168" t="s">
        <v>556</v>
      </c>
    </row>
    <row r="80" s="165" customFormat="1" ht="53" hidden="1" spans="1:14">
      <c r="A80" s="167" t="s">
        <v>557</v>
      </c>
      <c r="B80" s="168" t="s">
        <v>558</v>
      </c>
      <c r="C80" s="169" t="s">
        <v>132</v>
      </c>
      <c r="D80" s="168" t="s">
        <v>559</v>
      </c>
      <c r="E80" s="168" t="s">
        <v>252</v>
      </c>
      <c r="F80" s="168" t="s">
        <v>280</v>
      </c>
      <c r="G80" s="168"/>
      <c r="H80" s="168" t="s">
        <v>200</v>
      </c>
      <c r="I80" s="168"/>
      <c r="J80" s="169" t="s">
        <v>214</v>
      </c>
      <c r="K80" s="168" t="s">
        <v>560</v>
      </c>
      <c r="L80" s="168" t="s">
        <v>202</v>
      </c>
      <c r="M80" s="168"/>
      <c r="N80" s="168" t="s">
        <v>560</v>
      </c>
    </row>
    <row r="81" s="165" customFormat="1" ht="36" hidden="1" spans="1:14">
      <c r="A81" s="167" t="s">
        <v>561</v>
      </c>
      <c r="B81" s="168" t="s">
        <v>562</v>
      </c>
      <c r="C81" s="169" t="s">
        <v>132</v>
      </c>
      <c r="D81" s="168" t="s">
        <v>563</v>
      </c>
      <c r="E81" s="168" t="s">
        <v>411</v>
      </c>
      <c r="F81" s="168" t="s">
        <v>135</v>
      </c>
      <c r="G81" s="168" t="s">
        <v>162</v>
      </c>
      <c r="H81" s="168" t="s">
        <v>200</v>
      </c>
      <c r="I81" s="168"/>
      <c r="J81" s="169" t="s">
        <v>138</v>
      </c>
      <c r="K81" s="168" t="s">
        <v>564</v>
      </c>
      <c r="L81" s="168" t="s">
        <v>140</v>
      </c>
      <c r="M81" s="168"/>
      <c r="N81" s="168" t="s">
        <v>565</v>
      </c>
    </row>
    <row r="82" s="165" customFormat="1" ht="53" hidden="1" spans="1:14">
      <c r="A82" s="167" t="s">
        <v>566</v>
      </c>
      <c r="B82" s="168" t="s">
        <v>567</v>
      </c>
      <c r="C82" s="169" t="s">
        <v>132</v>
      </c>
      <c r="D82" s="168" t="s">
        <v>568</v>
      </c>
      <c r="E82" s="168" t="s">
        <v>525</v>
      </c>
      <c r="F82" s="168" t="s">
        <v>569</v>
      </c>
      <c r="G82" s="168"/>
      <c r="H82" s="168" t="s">
        <v>200</v>
      </c>
      <c r="I82" s="168"/>
      <c r="J82" s="169" t="s">
        <v>138</v>
      </c>
      <c r="K82" s="168" t="s">
        <v>570</v>
      </c>
      <c r="L82" s="168" t="s">
        <v>140</v>
      </c>
      <c r="M82" s="168"/>
      <c r="N82" s="168" t="s">
        <v>571</v>
      </c>
    </row>
    <row r="83" s="165" customFormat="1" ht="50" hidden="1" spans="1:14">
      <c r="A83" s="167" t="s">
        <v>572</v>
      </c>
      <c r="B83" s="168" t="s">
        <v>573</v>
      </c>
      <c r="C83" s="169" t="s">
        <v>132</v>
      </c>
      <c r="D83" s="168" t="s">
        <v>285</v>
      </c>
      <c r="E83" s="168" t="s">
        <v>145</v>
      </c>
      <c r="F83" s="168" t="s">
        <v>574</v>
      </c>
      <c r="G83" s="168" t="s">
        <v>322</v>
      </c>
      <c r="H83" s="168" t="s">
        <v>200</v>
      </c>
      <c r="I83" s="168"/>
      <c r="J83" s="169" t="s">
        <v>138</v>
      </c>
      <c r="K83" s="168" t="s">
        <v>575</v>
      </c>
      <c r="L83" s="168" t="s">
        <v>202</v>
      </c>
      <c r="M83" s="168" t="s">
        <v>171</v>
      </c>
      <c r="N83" s="168" t="s">
        <v>576</v>
      </c>
    </row>
    <row r="84" s="165" customFormat="1" ht="36" spans="1:14">
      <c r="A84" s="167" t="s">
        <v>577</v>
      </c>
      <c r="B84" s="168" t="s">
        <v>578</v>
      </c>
      <c r="C84" s="169" t="s">
        <v>132</v>
      </c>
      <c r="D84" s="168" t="s">
        <v>198</v>
      </c>
      <c r="E84" s="168" t="s">
        <v>199</v>
      </c>
      <c r="F84" s="168" t="s">
        <v>146</v>
      </c>
      <c r="G84" s="168"/>
      <c r="H84" s="168" t="s">
        <v>200</v>
      </c>
      <c r="I84" s="168"/>
      <c r="J84" s="169" t="s">
        <v>214</v>
      </c>
      <c r="K84" s="168" t="s">
        <v>579</v>
      </c>
      <c r="L84" s="168" t="s">
        <v>202</v>
      </c>
      <c r="M84" s="168"/>
      <c r="N84" s="168" t="s">
        <v>580</v>
      </c>
    </row>
    <row r="85" s="165" customFormat="1" ht="71" hidden="1" spans="1:14">
      <c r="A85" s="167" t="s">
        <v>581</v>
      </c>
      <c r="B85" s="168" t="s">
        <v>582</v>
      </c>
      <c r="C85" s="169" t="s">
        <v>132</v>
      </c>
      <c r="D85" s="168" t="s">
        <v>583</v>
      </c>
      <c r="E85" s="168" t="s">
        <v>199</v>
      </c>
      <c r="F85" s="168" t="s">
        <v>154</v>
      </c>
      <c r="G85" s="168"/>
      <c r="H85" s="168" t="s">
        <v>200</v>
      </c>
      <c r="I85" s="168"/>
      <c r="J85" s="169" t="s">
        <v>543</v>
      </c>
      <c r="K85" s="168" t="s">
        <v>584</v>
      </c>
      <c r="L85" s="168" t="s">
        <v>202</v>
      </c>
      <c r="M85" s="168"/>
      <c r="N85" s="168" t="s">
        <v>585</v>
      </c>
    </row>
    <row r="86" s="165" customFormat="1" ht="53" spans="1:14">
      <c r="A86" s="167" t="s">
        <v>586</v>
      </c>
      <c r="B86" s="168" t="s">
        <v>587</v>
      </c>
      <c r="C86" s="169" t="s">
        <v>132</v>
      </c>
      <c r="D86" s="168" t="s">
        <v>588</v>
      </c>
      <c r="E86" s="168" t="s">
        <v>199</v>
      </c>
      <c r="F86" s="168" t="s">
        <v>265</v>
      </c>
      <c r="G86" s="168"/>
      <c r="H86" s="168" t="s">
        <v>200</v>
      </c>
      <c r="I86" s="168"/>
      <c r="J86" s="169" t="s">
        <v>335</v>
      </c>
      <c r="K86" s="168" t="s">
        <v>589</v>
      </c>
      <c r="L86" s="168" t="s">
        <v>202</v>
      </c>
      <c r="M86" s="168"/>
      <c r="N86" s="168" t="s">
        <v>590</v>
      </c>
    </row>
    <row r="87" s="165" customFormat="1" ht="53" hidden="1" spans="1:14">
      <c r="A87" s="167" t="s">
        <v>591</v>
      </c>
      <c r="B87" s="168" t="s">
        <v>592</v>
      </c>
      <c r="C87" s="169" t="s">
        <v>132</v>
      </c>
      <c r="D87" s="168" t="s">
        <v>152</v>
      </c>
      <c r="E87" s="168" t="s">
        <v>199</v>
      </c>
      <c r="F87" s="168" t="s">
        <v>154</v>
      </c>
      <c r="G87" s="168" t="s">
        <v>322</v>
      </c>
      <c r="H87" s="168" t="s">
        <v>200</v>
      </c>
      <c r="I87" s="168"/>
      <c r="J87" s="169" t="s">
        <v>138</v>
      </c>
      <c r="K87" s="168" t="s">
        <v>593</v>
      </c>
      <c r="L87" s="168" t="s">
        <v>140</v>
      </c>
      <c r="M87" s="168"/>
      <c r="N87" s="168" t="s">
        <v>594</v>
      </c>
    </row>
    <row r="88" s="165" customFormat="1" ht="36" hidden="1" spans="1:14">
      <c r="A88" s="167" t="s">
        <v>595</v>
      </c>
      <c r="B88" s="168" t="s">
        <v>596</v>
      </c>
      <c r="C88" s="169" t="s">
        <v>132</v>
      </c>
      <c r="D88" s="168" t="s">
        <v>597</v>
      </c>
      <c r="E88" s="168" t="s">
        <v>272</v>
      </c>
      <c r="F88" s="168" t="s">
        <v>334</v>
      </c>
      <c r="G88" s="168" t="s">
        <v>322</v>
      </c>
      <c r="H88" s="168" t="s">
        <v>200</v>
      </c>
      <c r="I88" s="168"/>
      <c r="J88" s="169" t="s">
        <v>138</v>
      </c>
      <c r="K88" s="168" t="s">
        <v>598</v>
      </c>
      <c r="L88" s="168" t="s">
        <v>140</v>
      </c>
      <c r="M88" s="168"/>
      <c r="N88" s="168" t="s">
        <v>599</v>
      </c>
    </row>
    <row r="89" s="165" customFormat="1" ht="53" hidden="1" spans="1:14">
      <c r="A89" s="167" t="s">
        <v>600</v>
      </c>
      <c r="B89" s="168" t="s">
        <v>601</v>
      </c>
      <c r="C89" s="169" t="s">
        <v>132</v>
      </c>
      <c r="D89" s="168" t="s">
        <v>365</v>
      </c>
      <c r="E89" s="168" t="s">
        <v>377</v>
      </c>
      <c r="F89" s="168" t="s">
        <v>265</v>
      </c>
      <c r="G89" s="168" t="s">
        <v>322</v>
      </c>
      <c r="H89" s="168" t="s">
        <v>200</v>
      </c>
      <c r="I89" s="168"/>
      <c r="J89" s="169" t="s">
        <v>138</v>
      </c>
      <c r="K89" s="168" t="s">
        <v>602</v>
      </c>
      <c r="L89" s="168" t="s">
        <v>140</v>
      </c>
      <c r="M89" s="168"/>
      <c r="N89" s="168" t="s">
        <v>603</v>
      </c>
    </row>
    <row r="90" s="165" customFormat="1" ht="71" spans="1:14">
      <c r="A90" s="167" t="s">
        <v>604</v>
      </c>
      <c r="B90" s="168" t="s">
        <v>605</v>
      </c>
      <c r="C90" s="169" t="s">
        <v>132</v>
      </c>
      <c r="D90" s="168" t="s">
        <v>152</v>
      </c>
      <c r="E90" s="168" t="s">
        <v>199</v>
      </c>
      <c r="F90" s="168" t="s">
        <v>154</v>
      </c>
      <c r="G90" s="168"/>
      <c r="H90" s="168" t="s">
        <v>200</v>
      </c>
      <c r="I90" s="168"/>
      <c r="J90" s="169" t="s">
        <v>214</v>
      </c>
      <c r="K90" s="168" t="s">
        <v>606</v>
      </c>
      <c r="L90" s="168" t="s">
        <v>202</v>
      </c>
      <c r="M90" s="168"/>
      <c r="N90" s="168" t="s">
        <v>607</v>
      </c>
    </row>
    <row r="91" s="165" customFormat="1" ht="42" hidden="1" spans="1:14">
      <c r="A91" s="167" t="s">
        <v>608</v>
      </c>
      <c r="B91" s="168" t="s">
        <v>609</v>
      </c>
      <c r="C91" s="169" t="s">
        <v>132</v>
      </c>
      <c r="D91" s="168" t="s">
        <v>610</v>
      </c>
      <c r="E91" s="168" t="s">
        <v>611</v>
      </c>
      <c r="F91" s="168" t="s">
        <v>265</v>
      </c>
      <c r="G91" s="168" t="s">
        <v>612</v>
      </c>
      <c r="H91" s="168" t="s">
        <v>200</v>
      </c>
      <c r="I91" s="168"/>
      <c r="J91" s="169" t="s">
        <v>138</v>
      </c>
      <c r="K91" s="168" t="s">
        <v>606</v>
      </c>
      <c r="L91" s="168" t="s">
        <v>140</v>
      </c>
      <c r="M91" s="168"/>
      <c r="N91" s="168" t="s">
        <v>613</v>
      </c>
    </row>
    <row r="92" s="165" customFormat="1" ht="71" hidden="1" spans="1:14">
      <c r="A92" s="167" t="s">
        <v>614</v>
      </c>
      <c r="B92" s="168" t="s">
        <v>615</v>
      </c>
      <c r="C92" s="169" t="s">
        <v>132</v>
      </c>
      <c r="D92" s="168" t="s">
        <v>616</v>
      </c>
      <c r="E92" s="168" t="s">
        <v>252</v>
      </c>
      <c r="F92" s="168" t="s">
        <v>154</v>
      </c>
      <c r="G92" s="168"/>
      <c r="H92" s="168" t="s">
        <v>200</v>
      </c>
      <c r="I92" s="168"/>
      <c r="J92" s="169" t="s">
        <v>209</v>
      </c>
      <c r="K92" s="168" t="s">
        <v>617</v>
      </c>
      <c r="L92" s="168" t="s">
        <v>202</v>
      </c>
      <c r="M92" s="168"/>
      <c r="N92" s="168" t="s">
        <v>618</v>
      </c>
    </row>
    <row r="93" s="165" customFormat="1" ht="36" hidden="1" spans="1:14">
      <c r="A93" s="167" t="s">
        <v>619</v>
      </c>
      <c r="B93" s="168" t="s">
        <v>620</v>
      </c>
      <c r="C93" s="169" t="s">
        <v>132</v>
      </c>
      <c r="D93" s="168" t="s">
        <v>621</v>
      </c>
      <c r="E93" s="168" t="s">
        <v>622</v>
      </c>
      <c r="F93" s="168" t="s">
        <v>334</v>
      </c>
      <c r="G93" s="168" t="s">
        <v>322</v>
      </c>
      <c r="H93" s="168" t="s">
        <v>200</v>
      </c>
      <c r="I93" s="168"/>
      <c r="J93" s="169" t="s">
        <v>138</v>
      </c>
      <c r="K93" s="168" t="s">
        <v>623</v>
      </c>
      <c r="L93" s="168" t="s">
        <v>140</v>
      </c>
      <c r="M93" s="168"/>
      <c r="N93" s="168" t="s">
        <v>624</v>
      </c>
    </row>
    <row r="94" s="165" customFormat="1" ht="53" hidden="1" spans="1:14">
      <c r="A94" s="167" t="s">
        <v>625</v>
      </c>
      <c r="B94" s="168" t="s">
        <v>626</v>
      </c>
      <c r="C94" s="169" t="s">
        <v>132</v>
      </c>
      <c r="D94" s="168" t="s">
        <v>597</v>
      </c>
      <c r="E94" s="168" t="s">
        <v>627</v>
      </c>
      <c r="F94" s="168" t="s">
        <v>334</v>
      </c>
      <c r="G94" s="168" t="s">
        <v>628</v>
      </c>
      <c r="H94" s="168" t="s">
        <v>200</v>
      </c>
      <c r="I94" s="168"/>
      <c r="J94" s="169" t="s">
        <v>138</v>
      </c>
      <c r="K94" s="168" t="s">
        <v>629</v>
      </c>
      <c r="L94" s="168" t="s">
        <v>140</v>
      </c>
      <c r="M94" s="168"/>
      <c r="N94" s="168" t="s">
        <v>630</v>
      </c>
    </row>
    <row r="95" s="165" customFormat="1" ht="53" spans="1:14">
      <c r="A95" s="167" t="s">
        <v>631</v>
      </c>
      <c r="B95" s="168" t="s">
        <v>632</v>
      </c>
      <c r="C95" s="169" t="s">
        <v>132</v>
      </c>
      <c r="D95" s="168" t="s">
        <v>633</v>
      </c>
      <c r="E95" s="168" t="s">
        <v>199</v>
      </c>
      <c r="F95" s="168" t="s">
        <v>334</v>
      </c>
      <c r="G95" s="168"/>
      <c r="H95" s="168" t="s">
        <v>200</v>
      </c>
      <c r="I95" s="168"/>
      <c r="J95" s="169" t="s">
        <v>209</v>
      </c>
      <c r="K95" s="168" t="s">
        <v>634</v>
      </c>
      <c r="L95" s="168" t="s">
        <v>202</v>
      </c>
      <c r="M95" s="168"/>
      <c r="N95" s="168" t="s">
        <v>635</v>
      </c>
    </row>
    <row r="96" s="165" customFormat="1" ht="36" spans="1:14">
      <c r="A96" s="167" t="s">
        <v>636</v>
      </c>
      <c r="B96" s="168" t="s">
        <v>637</v>
      </c>
      <c r="C96" s="169" t="s">
        <v>132</v>
      </c>
      <c r="D96" s="168" t="s">
        <v>300</v>
      </c>
      <c r="E96" s="168" t="s">
        <v>199</v>
      </c>
      <c r="F96" s="168" t="s">
        <v>135</v>
      </c>
      <c r="G96" s="168"/>
      <c r="H96" s="168" t="s">
        <v>200</v>
      </c>
      <c r="I96" s="168"/>
      <c r="J96" s="169" t="s">
        <v>214</v>
      </c>
      <c r="K96" s="168" t="s">
        <v>638</v>
      </c>
      <c r="L96" s="168" t="s">
        <v>202</v>
      </c>
      <c r="M96" s="168"/>
      <c r="N96" s="168" t="s">
        <v>639</v>
      </c>
    </row>
    <row r="97" s="165" customFormat="1" ht="42" hidden="1" spans="1:14">
      <c r="A97" s="167" t="s">
        <v>640</v>
      </c>
      <c r="B97" s="168" t="s">
        <v>641</v>
      </c>
      <c r="C97" s="169" t="s">
        <v>132</v>
      </c>
      <c r="D97" s="168" t="s">
        <v>642</v>
      </c>
      <c r="E97" s="168" t="s">
        <v>643</v>
      </c>
      <c r="F97" s="168" t="s">
        <v>644</v>
      </c>
      <c r="G97" s="168"/>
      <c r="H97" s="168" t="s">
        <v>200</v>
      </c>
      <c r="I97" s="168"/>
      <c r="J97" s="169" t="s">
        <v>193</v>
      </c>
      <c r="K97" s="168" t="s">
        <v>645</v>
      </c>
      <c r="L97" s="168" t="s">
        <v>202</v>
      </c>
      <c r="M97" s="168"/>
      <c r="N97" s="168" t="s">
        <v>646</v>
      </c>
    </row>
    <row r="98" s="165" customFormat="1" ht="71" hidden="1" spans="1:14">
      <c r="A98" s="167" t="s">
        <v>647</v>
      </c>
      <c r="B98" s="168" t="s">
        <v>648</v>
      </c>
      <c r="C98" s="169" t="s">
        <v>132</v>
      </c>
      <c r="D98" s="168" t="s">
        <v>649</v>
      </c>
      <c r="E98" s="168" t="s">
        <v>650</v>
      </c>
      <c r="F98" s="168" t="s">
        <v>154</v>
      </c>
      <c r="G98" s="168" t="s">
        <v>460</v>
      </c>
      <c r="H98" s="168" t="s">
        <v>200</v>
      </c>
      <c r="I98" s="168"/>
      <c r="J98" s="169" t="s">
        <v>138</v>
      </c>
      <c r="K98" s="168" t="s">
        <v>651</v>
      </c>
      <c r="L98" s="168" t="s">
        <v>140</v>
      </c>
      <c r="M98" s="168"/>
      <c r="N98" s="168" t="s">
        <v>652</v>
      </c>
    </row>
    <row r="99" s="165" customFormat="1" ht="53" spans="1:14">
      <c r="A99" s="167" t="s">
        <v>653</v>
      </c>
      <c r="B99" s="168" t="s">
        <v>654</v>
      </c>
      <c r="C99" s="169" t="s">
        <v>132</v>
      </c>
      <c r="D99" s="168" t="s">
        <v>300</v>
      </c>
      <c r="E99" s="168" t="s">
        <v>199</v>
      </c>
      <c r="F99" s="168" t="s">
        <v>301</v>
      </c>
      <c r="G99" s="168"/>
      <c r="H99" s="168" t="s">
        <v>200</v>
      </c>
      <c r="I99" s="168"/>
      <c r="J99" s="169" t="s">
        <v>214</v>
      </c>
      <c r="K99" s="168" t="s">
        <v>655</v>
      </c>
      <c r="L99" s="168" t="s">
        <v>202</v>
      </c>
      <c r="M99" s="168"/>
      <c r="N99" s="168" t="s">
        <v>656</v>
      </c>
    </row>
    <row r="100" s="165" customFormat="1" ht="71" hidden="1" spans="1:14">
      <c r="A100" s="167" t="s">
        <v>657</v>
      </c>
      <c r="B100" s="168" t="s">
        <v>658</v>
      </c>
      <c r="C100" s="169" t="s">
        <v>132</v>
      </c>
      <c r="D100" s="168" t="s">
        <v>659</v>
      </c>
      <c r="E100" s="168" t="s">
        <v>272</v>
      </c>
      <c r="F100" s="168" t="s">
        <v>660</v>
      </c>
      <c r="G100" s="168" t="s">
        <v>224</v>
      </c>
      <c r="H100" s="168" t="s">
        <v>200</v>
      </c>
      <c r="I100" s="168"/>
      <c r="J100" s="169" t="s">
        <v>138</v>
      </c>
      <c r="K100" s="168" t="s">
        <v>661</v>
      </c>
      <c r="L100" s="168" t="s">
        <v>140</v>
      </c>
      <c r="M100" s="168"/>
      <c r="N100" s="168" t="s">
        <v>662</v>
      </c>
    </row>
    <row r="101" s="165" customFormat="1" ht="67" spans="1:14">
      <c r="A101" s="167" t="s">
        <v>663</v>
      </c>
      <c r="B101" s="168" t="s">
        <v>664</v>
      </c>
      <c r="C101" s="169" t="s">
        <v>132</v>
      </c>
      <c r="D101" s="168" t="s">
        <v>285</v>
      </c>
      <c r="E101" s="168" t="s">
        <v>665</v>
      </c>
      <c r="F101" s="168" t="s">
        <v>574</v>
      </c>
      <c r="G101" s="168" t="s">
        <v>147</v>
      </c>
      <c r="H101" s="168" t="s">
        <v>200</v>
      </c>
      <c r="I101" s="168"/>
      <c r="J101" s="169" t="s">
        <v>209</v>
      </c>
      <c r="K101" s="168" t="s">
        <v>666</v>
      </c>
      <c r="L101" s="168" t="s">
        <v>202</v>
      </c>
      <c r="M101" s="168" t="s">
        <v>171</v>
      </c>
      <c r="N101" s="168" t="s">
        <v>667</v>
      </c>
    </row>
    <row r="102" s="165" customFormat="1" ht="32" hidden="1" spans="1:14">
      <c r="A102" s="167" t="s">
        <v>668</v>
      </c>
      <c r="B102" s="168" t="s">
        <v>669</v>
      </c>
      <c r="C102" s="169" t="s">
        <v>132</v>
      </c>
      <c r="D102" s="168" t="s">
        <v>670</v>
      </c>
      <c r="E102" s="168" t="s">
        <v>671</v>
      </c>
      <c r="F102" s="168" t="s">
        <v>672</v>
      </c>
      <c r="G102" s="168" t="s">
        <v>147</v>
      </c>
      <c r="H102" s="168" t="s">
        <v>200</v>
      </c>
      <c r="I102" s="168"/>
      <c r="J102" s="169" t="s">
        <v>138</v>
      </c>
      <c r="K102" s="168" t="s">
        <v>673</v>
      </c>
      <c r="L102" s="168" t="s">
        <v>140</v>
      </c>
      <c r="M102" s="168"/>
      <c r="N102" s="168" t="s">
        <v>674</v>
      </c>
    </row>
    <row r="103" s="165" customFormat="1" ht="42" hidden="1" spans="1:14">
      <c r="A103" s="167" t="s">
        <v>675</v>
      </c>
      <c r="B103" s="168" t="s">
        <v>676</v>
      </c>
      <c r="C103" s="169" t="s">
        <v>132</v>
      </c>
      <c r="D103" s="168" t="s">
        <v>677</v>
      </c>
      <c r="E103" s="168" t="s">
        <v>459</v>
      </c>
      <c r="F103" s="168" t="s">
        <v>672</v>
      </c>
      <c r="G103" s="168"/>
      <c r="H103" s="168" t="s">
        <v>200</v>
      </c>
      <c r="I103" s="168"/>
      <c r="J103" s="169" t="s">
        <v>266</v>
      </c>
      <c r="K103" s="168" t="s">
        <v>678</v>
      </c>
      <c r="L103" s="168" t="s">
        <v>202</v>
      </c>
      <c r="M103" s="168"/>
      <c r="N103" s="168" t="s">
        <v>679</v>
      </c>
    </row>
    <row r="104" s="165" customFormat="1" ht="36" hidden="1" spans="1:14">
      <c r="A104" s="167" t="s">
        <v>680</v>
      </c>
      <c r="B104" s="168" t="s">
        <v>681</v>
      </c>
      <c r="C104" s="169" t="s">
        <v>132</v>
      </c>
      <c r="D104" s="168" t="s">
        <v>300</v>
      </c>
      <c r="E104" s="168" t="s">
        <v>199</v>
      </c>
      <c r="F104" s="168" t="s">
        <v>135</v>
      </c>
      <c r="G104" s="168" t="s">
        <v>147</v>
      </c>
      <c r="H104" s="168" t="s">
        <v>200</v>
      </c>
      <c r="I104" s="168"/>
      <c r="J104" s="169" t="s">
        <v>138</v>
      </c>
      <c r="K104" s="168" t="s">
        <v>682</v>
      </c>
      <c r="L104" s="168" t="s">
        <v>140</v>
      </c>
      <c r="M104" s="168"/>
      <c r="N104" s="168" t="s">
        <v>683</v>
      </c>
    </row>
    <row r="105" s="165" customFormat="1" ht="53" hidden="1" spans="1:14">
      <c r="A105" s="167" t="s">
        <v>684</v>
      </c>
      <c r="B105" s="168" t="s">
        <v>685</v>
      </c>
      <c r="C105" s="169" t="s">
        <v>132</v>
      </c>
      <c r="D105" s="168" t="s">
        <v>686</v>
      </c>
      <c r="E105" s="168" t="s">
        <v>611</v>
      </c>
      <c r="F105" s="168" t="s">
        <v>280</v>
      </c>
      <c r="G105" s="168"/>
      <c r="H105" s="168" t="s">
        <v>687</v>
      </c>
      <c r="I105" s="168"/>
      <c r="J105" s="169" t="s">
        <v>209</v>
      </c>
      <c r="K105" s="168" t="s">
        <v>688</v>
      </c>
      <c r="L105" s="168" t="s">
        <v>202</v>
      </c>
      <c r="M105" s="168"/>
      <c r="N105" s="168" t="s">
        <v>689</v>
      </c>
    </row>
    <row r="106" s="165" customFormat="1" ht="53" hidden="1" spans="1:14">
      <c r="A106" s="167" t="s">
        <v>690</v>
      </c>
      <c r="B106" s="168" t="s">
        <v>691</v>
      </c>
      <c r="C106" s="169" t="s">
        <v>132</v>
      </c>
      <c r="D106" s="168" t="s">
        <v>692</v>
      </c>
      <c r="E106" s="168" t="s">
        <v>252</v>
      </c>
      <c r="F106" s="168" t="s">
        <v>265</v>
      </c>
      <c r="G106" s="168"/>
      <c r="H106" s="168" t="s">
        <v>687</v>
      </c>
      <c r="I106" s="168"/>
      <c r="J106" s="169" t="s">
        <v>214</v>
      </c>
      <c r="K106" s="168" t="s">
        <v>693</v>
      </c>
      <c r="L106" s="168" t="s">
        <v>202</v>
      </c>
      <c r="M106" s="168"/>
      <c r="N106" s="168" t="s">
        <v>694</v>
      </c>
    </row>
    <row r="107" s="165" customFormat="1" ht="53" hidden="1" spans="1:14">
      <c r="A107" s="167" t="s">
        <v>695</v>
      </c>
      <c r="B107" s="168" t="s">
        <v>696</v>
      </c>
      <c r="C107" s="169" t="s">
        <v>132</v>
      </c>
      <c r="D107" s="168" t="s">
        <v>697</v>
      </c>
      <c r="E107" s="168" t="s">
        <v>252</v>
      </c>
      <c r="F107" s="168" t="s">
        <v>280</v>
      </c>
      <c r="G107" s="168"/>
      <c r="H107" s="168" t="s">
        <v>687</v>
      </c>
      <c r="I107" s="168"/>
      <c r="J107" s="169" t="s">
        <v>214</v>
      </c>
      <c r="K107" s="168" t="s">
        <v>698</v>
      </c>
      <c r="L107" s="168" t="s">
        <v>202</v>
      </c>
      <c r="M107" s="168"/>
      <c r="N107" s="168" t="s">
        <v>698</v>
      </c>
    </row>
    <row r="108" s="165" customFormat="1" ht="53" hidden="1" spans="1:14">
      <c r="A108" s="167" t="s">
        <v>699</v>
      </c>
      <c r="B108" s="168" t="s">
        <v>700</v>
      </c>
      <c r="C108" s="169" t="s">
        <v>132</v>
      </c>
      <c r="D108" s="168" t="s">
        <v>697</v>
      </c>
      <c r="E108" s="168" t="s">
        <v>377</v>
      </c>
      <c r="F108" s="168" t="s">
        <v>280</v>
      </c>
      <c r="G108" s="168"/>
      <c r="H108" s="168" t="s">
        <v>687</v>
      </c>
      <c r="I108" s="168"/>
      <c r="J108" s="169" t="s">
        <v>214</v>
      </c>
      <c r="K108" s="168" t="s">
        <v>701</v>
      </c>
      <c r="L108" s="168" t="s">
        <v>202</v>
      </c>
      <c r="M108" s="168"/>
      <c r="N108" s="168" t="s">
        <v>701</v>
      </c>
    </row>
    <row r="109" s="165" customFormat="1" ht="53" hidden="1" spans="1:14">
      <c r="A109" s="167" t="s">
        <v>702</v>
      </c>
      <c r="B109" s="168" t="s">
        <v>703</v>
      </c>
      <c r="C109" s="169" t="s">
        <v>132</v>
      </c>
      <c r="D109" s="168" t="s">
        <v>697</v>
      </c>
      <c r="E109" s="168" t="s">
        <v>153</v>
      </c>
      <c r="F109" s="168" t="s">
        <v>280</v>
      </c>
      <c r="G109" s="168"/>
      <c r="H109" s="168" t="s">
        <v>687</v>
      </c>
      <c r="I109" s="168"/>
      <c r="J109" s="169" t="s">
        <v>214</v>
      </c>
      <c r="K109" s="168" t="s">
        <v>704</v>
      </c>
      <c r="L109" s="168" t="s">
        <v>202</v>
      </c>
      <c r="M109" s="168"/>
      <c r="N109" s="168" t="s">
        <v>704</v>
      </c>
    </row>
    <row r="110" s="165" customFormat="1" ht="71" hidden="1" spans="1:14">
      <c r="A110" s="167" t="s">
        <v>705</v>
      </c>
      <c r="B110" s="168" t="s">
        <v>706</v>
      </c>
      <c r="C110" s="169" t="s">
        <v>132</v>
      </c>
      <c r="D110" s="168" t="s">
        <v>697</v>
      </c>
      <c r="E110" s="168" t="s">
        <v>377</v>
      </c>
      <c r="F110" s="168" t="s">
        <v>280</v>
      </c>
      <c r="G110" s="168"/>
      <c r="H110" s="168" t="s">
        <v>687</v>
      </c>
      <c r="I110" s="168"/>
      <c r="J110" s="169" t="s">
        <v>214</v>
      </c>
      <c r="K110" s="168" t="s">
        <v>707</v>
      </c>
      <c r="L110" s="168" t="s">
        <v>202</v>
      </c>
      <c r="M110" s="168"/>
      <c r="N110" s="168" t="s">
        <v>707</v>
      </c>
    </row>
    <row r="111" s="165" customFormat="1" ht="46" hidden="1" spans="1:14">
      <c r="A111" s="167" t="s">
        <v>708</v>
      </c>
      <c r="B111" s="168" t="s">
        <v>709</v>
      </c>
      <c r="C111" s="169" t="s">
        <v>132</v>
      </c>
      <c r="D111" s="168" t="s">
        <v>710</v>
      </c>
      <c r="E111" s="168" t="s">
        <v>711</v>
      </c>
      <c r="F111" s="168" t="s">
        <v>712</v>
      </c>
      <c r="G111" s="168" t="s">
        <v>713</v>
      </c>
      <c r="H111" s="168" t="s">
        <v>687</v>
      </c>
      <c r="I111" s="168"/>
      <c r="J111" s="169" t="s">
        <v>138</v>
      </c>
      <c r="K111" s="168" t="s">
        <v>714</v>
      </c>
      <c r="L111" s="168" t="s">
        <v>140</v>
      </c>
      <c r="M111" s="168"/>
      <c r="N111" s="168" t="s">
        <v>715</v>
      </c>
    </row>
    <row r="112" s="165" customFormat="1" ht="36" hidden="1" spans="1:14">
      <c r="A112" s="167" t="s">
        <v>716</v>
      </c>
      <c r="B112" s="168" t="s">
        <v>717</v>
      </c>
      <c r="C112" s="169" t="s">
        <v>132</v>
      </c>
      <c r="D112" s="168" t="s">
        <v>670</v>
      </c>
      <c r="E112" s="168" t="s">
        <v>718</v>
      </c>
      <c r="F112" s="168" t="s">
        <v>672</v>
      </c>
      <c r="G112" s="168" t="s">
        <v>302</v>
      </c>
      <c r="H112" s="168" t="s">
        <v>687</v>
      </c>
      <c r="I112" s="168"/>
      <c r="J112" s="169" t="s">
        <v>138</v>
      </c>
      <c r="K112" s="168" t="s">
        <v>719</v>
      </c>
      <c r="L112" s="168" t="s">
        <v>202</v>
      </c>
      <c r="M112" s="168"/>
      <c r="N112" s="168" t="s">
        <v>720</v>
      </c>
    </row>
    <row r="113" s="165" customFormat="1" ht="53" hidden="1" spans="1:14">
      <c r="A113" s="167" t="s">
        <v>721</v>
      </c>
      <c r="B113" s="168" t="s">
        <v>722</v>
      </c>
      <c r="C113" s="169" t="s">
        <v>132</v>
      </c>
      <c r="D113" s="168" t="s">
        <v>697</v>
      </c>
      <c r="E113" s="168" t="s">
        <v>723</v>
      </c>
      <c r="F113" s="168" t="s">
        <v>280</v>
      </c>
      <c r="G113" s="168"/>
      <c r="H113" s="168" t="s">
        <v>687</v>
      </c>
      <c r="I113" s="168"/>
      <c r="J113" s="169" t="s">
        <v>214</v>
      </c>
      <c r="K113" s="168" t="s">
        <v>724</v>
      </c>
      <c r="L113" s="168" t="s">
        <v>202</v>
      </c>
      <c r="M113" s="168"/>
      <c r="N113" s="168" t="s">
        <v>724</v>
      </c>
    </row>
    <row r="114" s="165" customFormat="1" ht="53" hidden="1" spans="1:14">
      <c r="A114" s="167" t="s">
        <v>725</v>
      </c>
      <c r="B114" s="168" t="s">
        <v>726</v>
      </c>
      <c r="C114" s="169" t="s">
        <v>132</v>
      </c>
      <c r="D114" s="168" t="s">
        <v>697</v>
      </c>
      <c r="E114" s="168" t="s">
        <v>252</v>
      </c>
      <c r="F114" s="168" t="s">
        <v>280</v>
      </c>
      <c r="G114" s="168"/>
      <c r="H114" s="168" t="s">
        <v>687</v>
      </c>
      <c r="I114" s="168"/>
      <c r="J114" s="169" t="s">
        <v>214</v>
      </c>
      <c r="K114" s="168" t="s">
        <v>727</v>
      </c>
      <c r="L114" s="168" t="s">
        <v>202</v>
      </c>
      <c r="M114" s="168"/>
      <c r="N114" s="168" t="s">
        <v>727</v>
      </c>
    </row>
    <row r="115" s="165" customFormat="1" ht="53" hidden="1" spans="1:14">
      <c r="A115" s="167" t="s">
        <v>728</v>
      </c>
      <c r="B115" s="168" t="s">
        <v>729</v>
      </c>
      <c r="C115" s="169" t="s">
        <v>132</v>
      </c>
      <c r="D115" s="168" t="s">
        <v>697</v>
      </c>
      <c r="E115" s="168" t="s">
        <v>622</v>
      </c>
      <c r="F115" s="168" t="s">
        <v>280</v>
      </c>
      <c r="G115" s="168"/>
      <c r="H115" s="168" t="s">
        <v>687</v>
      </c>
      <c r="I115" s="168"/>
      <c r="J115" s="169" t="s">
        <v>214</v>
      </c>
      <c r="K115" s="168" t="s">
        <v>730</v>
      </c>
      <c r="L115" s="168" t="s">
        <v>202</v>
      </c>
      <c r="M115" s="168"/>
      <c r="N115" s="168" t="s">
        <v>730</v>
      </c>
    </row>
    <row r="116" s="165" customFormat="1" ht="53" hidden="1" spans="1:14">
      <c r="A116" s="167" t="s">
        <v>731</v>
      </c>
      <c r="B116" s="168" t="s">
        <v>732</v>
      </c>
      <c r="C116" s="169" t="s">
        <v>132</v>
      </c>
      <c r="D116" s="168" t="s">
        <v>383</v>
      </c>
      <c r="E116" s="168" t="s">
        <v>252</v>
      </c>
      <c r="F116" s="168" t="s">
        <v>253</v>
      </c>
      <c r="G116" s="168"/>
      <c r="H116" s="168" t="s">
        <v>687</v>
      </c>
      <c r="I116" s="168"/>
      <c r="J116" s="169" t="s">
        <v>214</v>
      </c>
      <c r="K116" s="168" t="s">
        <v>733</v>
      </c>
      <c r="L116" s="168" t="s">
        <v>202</v>
      </c>
      <c r="M116" s="168"/>
      <c r="N116" s="168" t="s">
        <v>734</v>
      </c>
    </row>
    <row r="117" s="165" customFormat="1" ht="53" hidden="1" spans="1:14">
      <c r="A117" s="167" t="s">
        <v>735</v>
      </c>
      <c r="B117" s="168" t="s">
        <v>736</v>
      </c>
      <c r="C117" s="169" t="s">
        <v>132</v>
      </c>
      <c r="D117" s="168" t="s">
        <v>321</v>
      </c>
      <c r="E117" s="168" t="s">
        <v>252</v>
      </c>
      <c r="F117" s="168" t="s">
        <v>253</v>
      </c>
      <c r="G117" s="168"/>
      <c r="H117" s="168" t="s">
        <v>687</v>
      </c>
      <c r="I117" s="168"/>
      <c r="J117" s="169" t="s">
        <v>214</v>
      </c>
      <c r="K117" s="168" t="s">
        <v>737</v>
      </c>
      <c r="L117" s="168" t="s">
        <v>202</v>
      </c>
      <c r="M117" s="168"/>
      <c r="N117" s="168" t="s">
        <v>738</v>
      </c>
    </row>
    <row r="118" s="165" customFormat="1" ht="53" hidden="1" spans="1:14">
      <c r="A118" s="167" t="s">
        <v>739</v>
      </c>
      <c r="B118" s="168" t="s">
        <v>740</v>
      </c>
      <c r="C118" s="169" t="s">
        <v>132</v>
      </c>
      <c r="D118" s="168" t="s">
        <v>383</v>
      </c>
      <c r="E118" s="168" t="s">
        <v>252</v>
      </c>
      <c r="F118" s="168" t="s">
        <v>253</v>
      </c>
      <c r="G118" s="168"/>
      <c r="H118" s="168" t="s">
        <v>687</v>
      </c>
      <c r="I118" s="168"/>
      <c r="J118" s="169" t="s">
        <v>214</v>
      </c>
      <c r="K118" s="168" t="s">
        <v>741</v>
      </c>
      <c r="L118" s="168" t="s">
        <v>202</v>
      </c>
      <c r="M118" s="168"/>
      <c r="N118" s="168" t="s">
        <v>742</v>
      </c>
    </row>
    <row r="119" s="165" customFormat="1" ht="71" hidden="1" spans="1:14">
      <c r="A119" s="167" t="s">
        <v>743</v>
      </c>
      <c r="B119" s="168" t="s">
        <v>744</v>
      </c>
      <c r="C119" s="169" t="s">
        <v>132</v>
      </c>
      <c r="D119" s="168" t="s">
        <v>383</v>
      </c>
      <c r="E119" s="168" t="s">
        <v>234</v>
      </c>
      <c r="F119" s="168" t="s">
        <v>253</v>
      </c>
      <c r="G119" s="168"/>
      <c r="H119" s="168" t="s">
        <v>687</v>
      </c>
      <c r="I119" s="168"/>
      <c r="J119" s="169" t="s">
        <v>214</v>
      </c>
      <c r="K119" s="168" t="s">
        <v>745</v>
      </c>
      <c r="L119" s="168" t="s">
        <v>202</v>
      </c>
      <c r="M119" s="168"/>
      <c r="N119" s="168" t="s">
        <v>746</v>
      </c>
    </row>
    <row r="120" s="165" customFormat="1" ht="53" hidden="1" spans="1:14">
      <c r="A120" s="167" t="s">
        <v>747</v>
      </c>
      <c r="B120" s="168" t="s">
        <v>748</v>
      </c>
      <c r="C120" s="169" t="s">
        <v>132</v>
      </c>
      <c r="D120" s="168" t="s">
        <v>133</v>
      </c>
      <c r="E120" s="168" t="s">
        <v>153</v>
      </c>
      <c r="F120" s="168" t="s">
        <v>749</v>
      </c>
      <c r="G120" s="168"/>
      <c r="H120" s="168" t="s">
        <v>687</v>
      </c>
      <c r="I120" s="168"/>
      <c r="J120" s="169" t="s">
        <v>214</v>
      </c>
      <c r="K120" s="168" t="s">
        <v>750</v>
      </c>
      <c r="L120" s="168" t="s">
        <v>202</v>
      </c>
      <c r="M120" s="168"/>
      <c r="N120" s="168" t="s">
        <v>751</v>
      </c>
    </row>
    <row r="121" s="165" customFormat="1" ht="53" hidden="1" spans="1:14">
      <c r="A121" s="167" t="s">
        <v>752</v>
      </c>
      <c r="B121" s="168" t="s">
        <v>753</v>
      </c>
      <c r="C121" s="169" t="s">
        <v>132</v>
      </c>
      <c r="D121" s="168" t="s">
        <v>383</v>
      </c>
      <c r="E121" s="168" t="s">
        <v>252</v>
      </c>
      <c r="F121" s="168" t="s">
        <v>253</v>
      </c>
      <c r="G121" s="168"/>
      <c r="H121" s="168" t="s">
        <v>687</v>
      </c>
      <c r="I121" s="168"/>
      <c r="J121" s="169" t="s">
        <v>214</v>
      </c>
      <c r="K121" s="168" t="s">
        <v>754</v>
      </c>
      <c r="L121" s="168" t="s">
        <v>202</v>
      </c>
      <c r="M121" s="168"/>
      <c r="N121" s="168" t="s">
        <v>755</v>
      </c>
    </row>
    <row r="122" s="165" customFormat="1" ht="71" hidden="1" spans="1:14">
      <c r="A122" s="167" t="s">
        <v>756</v>
      </c>
      <c r="B122" s="168" t="s">
        <v>757</v>
      </c>
      <c r="C122" s="169" t="s">
        <v>132</v>
      </c>
      <c r="D122" s="168" t="s">
        <v>758</v>
      </c>
      <c r="E122" s="168" t="s">
        <v>264</v>
      </c>
      <c r="F122" s="168" t="s">
        <v>759</v>
      </c>
      <c r="G122" s="168"/>
      <c r="H122" s="168" t="s">
        <v>687</v>
      </c>
      <c r="I122" s="168"/>
      <c r="J122" s="169" t="s">
        <v>335</v>
      </c>
      <c r="K122" s="168" t="s">
        <v>760</v>
      </c>
      <c r="L122" s="168" t="s">
        <v>202</v>
      </c>
      <c r="M122" s="168"/>
      <c r="N122" s="168" t="s">
        <v>761</v>
      </c>
    </row>
    <row r="123" s="165" customFormat="1" ht="36" hidden="1" spans="1:14">
      <c r="A123" s="167" t="s">
        <v>762</v>
      </c>
      <c r="B123" s="168" t="s">
        <v>763</v>
      </c>
      <c r="C123" s="169" t="s">
        <v>132</v>
      </c>
      <c r="D123" s="168" t="s">
        <v>758</v>
      </c>
      <c r="E123" s="168" t="s">
        <v>264</v>
      </c>
      <c r="F123" s="168" t="s">
        <v>759</v>
      </c>
      <c r="G123" s="168"/>
      <c r="H123" s="168" t="s">
        <v>687</v>
      </c>
      <c r="I123" s="168"/>
      <c r="J123" s="169" t="s">
        <v>335</v>
      </c>
      <c r="K123" s="168" t="s">
        <v>764</v>
      </c>
      <c r="L123" s="168" t="s">
        <v>202</v>
      </c>
      <c r="M123" s="168"/>
      <c r="N123" s="168" t="s">
        <v>765</v>
      </c>
    </row>
    <row r="124" s="165" customFormat="1" ht="53" hidden="1" spans="1:14">
      <c r="A124" s="167" t="s">
        <v>766</v>
      </c>
      <c r="B124" s="168" t="s">
        <v>767</v>
      </c>
      <c r="C124" s="169" t="s">
        <v>132</v>
      </c>
      <c r="D124" s="168" t="s">
        <v>768</v>
      </c>
      <c r="E124" s="168" t="s">
        <v>67</v>
      </c>
      <c r="F124" s="168" t="s">
        <v>265</v>
      </c>
      <c r="G124" s="168" t="s">
        <v>322</v>
      </c>
      <c r="H124" s="168" t="s">
        <v>687</v>
      </c>
      <c r="I124" s="168"/>
      <c r="J124" s="169" t="s">
        <v>138</v>
      </c>
      <c r="K124" s="168" t="s">
        <v>769</v>
      </c>
      <c r="L124" s="168" t="s">
        <v>140</v>
      </c>
      <c r="M124" s="168"/>
      <c r="N124" s="168" t="s">
        <v>770</v>
      </c>
    </row>
    <row r="125" s="165" customFormat="1" ht="53" hidden="1" spans="1:14">
      <c r="A125" s="167" t="s">
        <v>771</v>
      </c>
      <c r="B125" s="168" t="s">
        <v>772</v>
      </c>
      <c r="C125" s="169" t="s">
        <v>132</v>
      </c>
      <c r="D125" s="168" t="s">
        <v>773</v>
      </c>
      <c r="E125" s="168" t="s">
        <v>774</v>
      </c>
      <c r="F125" s="168" t="s">
        <v>265</v>
      </c>
      <c r="G125" s="168"/>
      <c r="H125" s="168" t="s">
        <v>687</v>
      </c>
      <c r="I125" s="168"/>
      <c r="J125" s="169" t="s">
        <v>209</v>
      </c>
      <c r="K125" s="168" t="s">
        <v>775</v>
      </c>
      <c r="L125" s="168" t="s">
        <v>202</v>
      </c>
      <c r="M125" s="168"/>
      <c r="N125" s="168" t="s">
        <v>776</v>
      </c>
    </row>
    <row r="126" s="165" customFormat="1" ht="50" hidden="1" spans="1:14">
      <c r="A126" s="167" t="s">
        <v>777</v>
      </c>
      <c r="B126" s="168" t="s">
        <v>778</v>
      </c>
      <c r="C126" s="169" t="s">
        <v>132</v>
      </c>
      <c r="D126" s="168" t="s">
        <v>779</v>
      </c>
      <c r="E126" s="168" t="s">
        <v>780</v>
      </c>
      <c r="F126" s="168" t="s">
        <v>781</v>
      </c>
      <c r="G126" s="168"/>
      <c r="H126" s="168" t="s">
        <v>687</v>
      </c>
      <c r="I126" s="168"/>
      <c r="J126" s="169" t="s">
        <v>214</v>
      </c>
      <c r="K126" s="168" t="s">
        <v>782</v>
      </c>
      <c r="L126" s="168" t="s">
        <v>202</v>
      </c>
      <c r="M126" s="168" t="s">
        <v>783</v>
      </c>
      <c r="N126" s="168" t="s">
        <v>784</v>
      </c>
    </row>
    <row r="127" s="165" customFormat="1" ht="71" hidden="1" spans="1:14">
      <c r="A127" s="167" t="s">
        <v>785</v>
      </c>
      <c r="B127" s="168" t="s">
        <v>786</v>
      </c>
      <c r="C127" s="169" t="s">
        <v>132</v>
      </c>
      <c r="D127" s="168" t="s">
        <v>321</v>
      </c>
      <c r="E127" s="168" t="s">
        <v>252</v>
      </c>
      <c r="F127" s="168" t="s">
        <v>253</v>
      </c>
      <c r="G127" s="168"/>
      <c r="H127" s="168" t="s">
        <v>687</v>
      </c>
      <c r="I127" s="168"/>
      <c r="J127" s="169" t="s">
        <v>214</v>
      </c>
      <c r="K127" s="168" t="s">
        <v>787</v>
      </c>
      <c r="L127" s="168" t="s">
        <v>202</v>
      </c>
      <c r="M127" s="168"/>
      <c r="N127" s="168" t="s">
        <v>788</v>
      </c>
    </row>
    <row r="128" s="165" customFormat="1" ht="53" hidden="1" spans="1:14">
      <c r="A128" s="167" t="s">
        <v>789</v>
      </c>
      <c r="B128" s="168" t="s">
        <v>790</v>
      </c>
      <c r="C128" s="169" t="s">
        <v>132</v>
      </c>
      <c r="D128" s="168" t="s">
        <v>697</v>
      </c>
      <c r="E128" s="168" t="s">
        <v>723</v>
      </c>
      <c r="F128" s="168" t="s">
        <v>280</v>
      </c>
      <c r="G128" s="168"/>
      <c r="H128" s="168" t="s">
        <v>687</v>
      </c>
      <c r="I128" s="168"/>
      <c r="J128" s="169" t="s">
        <v>214</v>
      </c>
      <c r="K128" s="168" t="s">
        <v>791</v>
      </c>
      <c r="L128" s="168" t="s">
        <v>202</v>
      </c>
      <c r="M128" s="168"/>
      <c r="N128" s="168" t="s">
        <v>792</v>
      </c>
    </row>
    <row r="129" s="165" customFormat="1" ht="36" hidden="1" spans="1:14">
      <c r="A129" s="167" t="s">
        <v>793</v>
      </c>
      <c r="B129" s="168" t="s">
        <v>794</v>
      </c>
      <c r="C129" s="169" t="s">
        <v>132</v>
      </c>
      <c r="D129" s="168" t="s">
        <v>133</v>
      </c>
      <c r="E129" s="168" t="s">
        <v>153</v>
      </c>
      <c r="F129" s="168" t="s">
        <v>749</v>
      </c>
      <c r="G129" s="168"/>
      <c r="H129" s="168" t="s">
        <v>687</v>
      </c>
      <c r="I129" s="168"/>
      <c r="J129" s="169" t="s">
        <v>214</v>
      </c>
      <c r="K129" s="168" t="s">
        <v>795</v>
      </c>
      <c r="L129" s="168" t="s">
        <v>202</v>
      </c>
      <c r="M129" s="168"/>
      <c r="N129" s="168" t="s">
        <v>796</v>
      </c>
    </row>
    <row r="130" s="165" customFormat="1" ht="53" hidden="1" spans="1:14">
      <c r="A130" s="167" t="s">
        <v>797</v>
      </c>
      <c r="B130" s="168" t="s">
        <v>798</v>
      </c>
      <c r="C130" s="169" t="s">
        <v>132</v>
      </c>
      <c r="D130" s="168" t="s">
        <v>697</v>
      </c>
      <c r="E130" s="168" t="s">
        <v>153</v>
      </c>
      <c r="F130" s="168" t="s">
        <v>280</v>
      </c>
      <c r="G130" s="168"/>
      <c r="H130" s="168" t="s">
        <v>687</v>
      </c>
      <c r="I130" s="168"/>
      <c r="J130" s="169" t="s">
        <v>214</v>
      </c>
      <c r="K130" s="168" t="s">
        <v>799</v>
      </c>
      <c r="L130" s="168" t="s">
        <v>202</v>
      </c>
      <c r="M130" s="168"/>
      <c r="N130" s="168" t="s">
        <v>799</v>
      </c>
    </row>
    <row r="131" s="165" customFormat="1" ht="53" hidden="1" spans="1:14">
      <c r="A131" s="167" t="s">
        <v>800</v>
      </c>
      <c r="B131" s="168" t="s">
        <v>801</v>
      </c>
      <c r="C131" s="169" t="s">
        <v>132</v>
      </c>
      <c r="D131" s="168" t="s">
        <v>697</v>
      </c>
      <c r="E131" s="168" t="s">
        <v>153</v>
      </c>
      <c r="F131" s="168" t="s">
        <v>280</v>
      </c>
      <c r="G131" s="168"/>
      <c r="H131" s="168" t="s">
        <v>687</v>
      </c>
      <c r="I131" s="168"/>
      <c r="J131" s="169" t="s">
        <v>214</v>
      </c>
      <c r="K131" s="168" t="s">
        <v>802</v>
      </c>
      <c r="L131" s="168" t="s">
        <v>202</v>
      </c>
      <c r="M131" s="168"/>
      <c r="N131" s="168" t="s">
        <v>802</v>
      </c>
    </row>
    <row r="132" s="165" customFormat="1" ht="53" hidden="1" spans="1:14">
      <c r="A132" s="167" t="s">
        <v>803</v>
      </c>
      <c r="B132" s="168" t="s">
        <v>804</v>
      </c>
      <c r="C132" s="169" t="s">
        <v>132</v>
      </c>
      <c r="D132" s="168" t="s">
        <v>697</v>
      </c>
      <c r="E132" s="168" t="s">
        <v>153</v>
      </c>
      <c r="F132" s="168" t="s">
        <v>280</v>
      </c>
      <c r="G132" s="168"/>
      <c r="H132" s="168" t="s">
        <v>687</v>
      </c>
      <c r="I132" s="168"/>
      <c r="J132" s="169" t="s">
        <v>214</v>
      </c>
      <c r="K132" s="168" t="s">
        <v>805</v>
      </c>
      <c r="L132" s="168" t="s">
        <v>202</v>
      </c>
      <c r="M132" s="168"/>
      <c r="N132" s="168" t="s">
        <v>805</v>
      </c>
    </row>
    <row r="133" s="165" customFormat="1" ht="53" hidden="1" spans="1:14">
      <c r="A133" s="167" t="s">
        <v>806</v>
      </c>
      <c r="B133" s="168" t="s">
        <v>807</v>
      </c>
      <c r="C133" s="169" t="s">
        <v>132</v>
      </c>
      <c r="D133" s="168" t="s">
        <v>697</v>
      </c>
      <c r="E133" s="168" t="s">
        <v>252</v>
      </c>
      <c r="F133" s="168" t="s">
        <v>280</v>
      </c>
      <c r="G133" s="168"/>
      <c r="H133" s="168" t="s">
        <v>687</v>
      </c>
      <c r="I133" s="168"/>
      <c r="J133" s="169" t="s">
        <v>214</v>
      </c>
      <c r="K133" s="168" t="s">
        <v>808</v>
      </c>
      <c r="L133" s="168" t="s">
        <v>202</v>
      </c>
      <c r="M133" s="168"/>
      <c r="N133" s="168" t="s">
        <v>808</v>
      </c>
    </row>
    <row r="134" s="165" customFormat="1" ht="53" hidden="1" spans="1:14">
      <c r="A134" s="167" t="s">
        <v>809</v>
      </c>
      <c r="B134" s="168" t="s">
        <v>810</v>
      </c>
      <c r="C134" s="169" t="s">
        <v>132</v>
      </c>
      <c r="D134" s="168" t="s">
        <v>697</v>
      </c>
      <c r="E134" s="168" t="s">
        <v>153</v>
      </c>
      <c r="F134" s="168" t="s">
        <v>280</v>
      </c>
      <c r="G134" s="168"/>
      <c r="H134" s="168" t="s">
        <v>687</v>
      </c>
      <c r="I134" s="168"/>
      <c r="J134" s="169" t="s">
        <v>214</v>
      </c>
      <c r="K134" s="168" t="s">
        <v>811</v>
      </c>
      <c r="L134" s="168" t="s">
        <v>202</v>
      </c>
      <c r="M134" s="168"/>
      <c r="N134" s="168" t="s">
        <v>811</v>
      </c>
    </row>
    <row r="135" s="165" customFormat="1" ht="53" hidden="1" spans="1:14">
      <c r="A135" s="167" t="s">
        <v>812</v>
      </c>
      <c r="B135" s="168" t="s">
        <v>813</v>
      </c>
      <c r="C135" s="169" t="s">
        <v>132</v>
      </c>
      <c r="D135" s="168" t="s">
        <v>697</v>
      </c>
      <c r="E135" s="168" t="s">
        <v>153</v>
      </c>
      <c r="F135" s="168" t="s">
        <v>280</v>
      </c>
      <c r="G135" s="168"/>
      <c r="H135" s="168" t="s">
        <v>687</v>
      </c>
      <c r="I135" s="168"/>
      <c r="J135" s="169" t="s">
        <v>214</v>
      </c>
      <c r="K135" s="168" t="s">
        <v>814</v>
      </c>
      <c r="L135" s="168" t="s">
        <v>202</v>
      </c>
      <c r="M135" s="168"/>
      <c r="N135" s="168" t="s">
        <v>814</v>
      </c>
    </row>
    <row r="136" s="165" customFormat="1" ht="88" hidden="1" spans="1:14">
      <c r="A136" s="167" t="s">
        <v>815</v>
      </c>
      <c r="B136" s="168" t="s">
        <v>816</v>
      </c>
      <c r="C136" s="169" t="s">
        <v>132</v>
      </c>
      <c r="D136" s="168" t="s">
        <v>697</v>
      </c>
      <c r="E136" s="168" t="s">
        <v>252</v>
      </c>
      <c r="F136" s="168" t="s">
        <v>280</v>
      </c>
      <c r="G136" s="168"/>
      <c r="H136" s="168" t="s">
        <v>687</v>
      </c>
      <c r="I136" s="168"/>
      <c r="J136" s="169" t="s">
        <v>214</v>
      </c>
      <c r="K136" s="168" t="s">
        <v>817</v>
      </c>
      <c r="L136" s="168" t="s">
        <v>202</v>
      </c>
      <c r="M136" s="168"/>
      <c r="N136" s="168" t="s">
        <v>817</v>
      </c>
    </row>
    <row r="137" s="165" customFormat="1" ht="53" hidden="1" spans="1:14">
      <c r="A137" s="167" t="s">
        <v>818</v>
      </c>
      <c r="B137" s="168" t="s">
        <v>819</v>
      </c>
      <c r="C137" s="169" t="s">
        <v>132</v>
      </c>
      <c r="D137" s="168" t="s">
        <v>697</v>
      </c>
      <c r="E137" s="168" t="s">
        <v>153</v>
      </c>
      <c r="F137" s="168" t="s">
        <v>280</v>
      </c>
      <c r="G137" s="168"/>
      <c r="H137" s="168" t="s">
        <v>687</v>
      </c>
      <c r="I137" s="168"/>
      <c r="J137" s="169" t="s">
        <v>214</v>
      </c>
      <c r="K137" s="168" t="s">
        <v>820</v>
      </c>
      <c r="L137" s="168" t="s">
        <v>202</v>
      </c>
      <c r="M137" s="168"/>
      <c r="N137" s="168" t="s">
        <v>820</v>
      </c>
    </row>
    <row r="138" s="165" customFormat="1" ht="53" hidden="1" spans="1:14">
      <c r="A138" s="167" t="s">
        <v>821</v>
      </c>
      <c r="B138" s="168" t="s">
        <v>822</v>
      </c>
      <c r="C138" s="169" t="s">
        <v>132</v>
      </c>
      <c r="D138" s="168" t="s">
        <v>697</v>
      </c>
      <c r="E138" s="168" t="s">
        <v>153</v>
      </c>
      <c r="F138" s="168" t="s">
        <v>280</v>
      </c>
      <c r="G138" s="168"/>
      <c r="H138" s="168" t="s">
        <v>687</v>
      </c>
      <c r="I138" s="168"/>
      <c r="J138" s="169" t="s">
        <v>214</v>
      </c>
      <c r="K138" s="168" t="s">
        <v>823</v>
      </c>
      <c r="L138" s="168" t="s">
        <v>202</v>
      </c>
      <c r="M138" s="168"/>
      <c r="N138" s="168" t="s">
        <v>823</v>
      </c>
    </row>
    <row r="139" s="165" customFormat="1" ht="53" hidden="1" spans="1:14">
      <c r="A139" s="167" t="s">
        <v>824</v>
      </c>
      <c r="B139" s="168" t="s">
        <v>825</v>
      </c>
      <c r="C139" s="169" t="s">
        <v>132</v>
      </c>
      <c r="D139" s="168" t="s">
        <v>697</v>
      </c>
      <c r="E139" s="168" t="s">
        <v>153</v>
      </c>
      <c r="F139" s="168" t="s">
        <v>280</v>
      </c>
      <c r="G139" s="168"/>
      <c r="H139" s="168" t="s">
        <v>687</v>
      </c>
      <c r="I139" s="168"/>
      <c r="J139" s="169" t="s">
        <v>214</v>
      </c>
      <c r="K139" s="168" t="s">
        <v>826</v>
      </c>
      <c r="L139" s="168" t="s">
        <v>202</v>
      </c>
      <c r="M139" s="168"/>
      <c r="N139" s="168" t="s">
        <v>826</v>
      </c>
    </row>
    <row r="140" s="165" customFormat="1" ht="53" hidden="1" spans="1:14">
      <c r="A140" s="167" t="s">
        <v>827</v>
      </c>
      <c r="B140" s="168" t="s">
        <v>828</v>
      </c>
      <c r="C140" s="169" t="s">
        <v>132</v>
      </c>
      <c r="D140" s="168" t="s">
        <v>697</v>
      </c>
      <c r="E140" s="168" t="s">
        <v>153</v>
      </c>
      <c r="F140" s="168" t="s">
        <v>280</v>
      </c>
      <c r="G140" s="168"/>
      <c r="H140" s="168" t="s">
        <v>687</v>
      </c>
      <c r="I140" s="168"/>
      <c r="J140" s="169" t="s">
        <v>214</v>
      </c>
      <c r="K140" s="168" t="s">
        <v>829</v>
      </c>
      <c r="L140" s="168" t="s">
        <v>202</v>
      </c>
      <c r="M140" s="168"/>
      <c r="N140" s="168" t="s">
        <v>829</v>
      </c>
    </row>
    <row r="141" s="165" customFormat="1" ht="53" hidden="1" spans="1:14">
      <c r="A141" s="167" t="s">
        <v>830</v>
      </c>
      <c r="B141" s="168" t="s">
        <v>831</v>
      </c>
      <c r="C141" s="169" t="s">
        <v>132</v>
      </c>
      <c r="D141" s="168" t="s">
        <v>697</v>
      </c>
      <c r="E141" s="168" t="s">
        <v>153</v>
      </c>
      <c r="F141" s="168" t="s">
        <v>280</v>
      </c>
      <c r="G141" s="168"/>
      <c r="H141" s="168" t="s">
        <v>687</v>
      </c>
      <c r="I141" s="168"/>
      <c r="J141" s="169" t="s">
        <v>214</v>
      </c>
      <c r="K141" s="168" t="s">
        <v>832</v>
      </c>
      <c r="L141" s="168" t="s">
        <v>202</v>
      </c>
      <c r="M141" s="168"/>
      <c r="N141" s="168" t="s">
        <v>832</v>
      </c>
    </row>
    <row r="142" s="165" customFormat="1" ht="71" hidden="1" spans="1:14">
      <c r="A142" s="167" t="s">
        <v>833</v>
      </c>
      <c r="B142" s="168" t="s">
        <v>834</v>
      </c>
      <c r="C142" s="169" t="s">
        <v>132</v>
      </c>
      <c r="D142" s="168" t="s">
        <v>697</v>
      </c>
      <c r="E142" s="168" t="s">
        <v>153</v>
      </c>
      <c r="F142" s="168" t="s">
        <v>280</v>
      </c>
      <c r="G142" s="168"/>
      <c r="H142" s="168" t="s">
        <v>687</v>
      </c>
      <c r="I142" s="168"/>
      <c r="J142" s="169" t="s">
        <v>214</v>
      </c>
      <c r="K142" s="168" t="s">
        <v>835</v>
      </c>
      <c r="L142" s="168" t="s">
        <v>202</v>
      </c>
      <c r="M142" s="168"/>
      <c r="N142" s="168" t="s">
        <v>835</v>
      </c>
    </row>
    <row r="143" s="165" customFormat="1" ht="53" hidden="1" spans="1:14">
      <c r="A143" s="167" t="s">
        <v>836</v>
      </c>
      <c r="B143" s="168" t="s">
        <v>837</v>
      </c>
      <c r="C143" s="169" t="s">
        <v>132</v>
      </c>
      <c r="D143" s="168" t="s">
        <v>697</v>
      </c>
      <c r="E143" s="168" t="s">
        <v>153</v>
      </c>
      <c r="F143" s="168" t="s">
        <v>280</v>
      </c>
      <c r="G143" s="168"/>
      <c r="H143" s="168" t="s">
        <v>687</v>
      </c>
      <c r="I143" s="168"/>
      <c r="J143" s="169" t="s">
        <v>214</v>
      </c>
      <c r="K143" s="168" t="s">
        <v>838</v>
      </c>
      <c r="L143" s="168" t="s">
        <v>202</v>
      </c>
      <c r="M143" s="168"/>
      <c r="N143" s="168" t="s">
        <v>838</v>
      </c>
    </row>
    <row r="144" s="165" customFormat="1" ht="64" hidden="1" spans="1:14">
      <c r="A144" s="167" t="s">
        <v>839</v>
      </c>
      <c r="B144" s="168" t="s">
        <v>840</v>
      </c>
      <c r="C144" s="169" t="s">
        <v>132</v>
      </c>
      <c r="D144" s="168" t="s">
        <v>841</v>
      </c>
      <c r="E144" s="168" t="s">
        <v>153</v>
      </c>
      <c r="F144" s="168" t="s">
        <v>265</v>
      </c>
      <c r="G144" s="168" t="s">
        <v>628</v>
      </c>
      <c r="H144" s="168" t="s">
        <v>687</v>
      </c>
      <c r="I144" s="168"/>
      <c r="J144" s="169" t="s">
        <v>138</v>
      </c>
      <c r="K144" s="168" t="s">
        <v>842</v>
      </c>
      <c r="L144" s="168" t="s">
        <v>140</v>
      </c>
      <c r="M144" s="168"/>
      <c r="N144" s="168" t="s">
        <v>843</v>
      </c>
    </row>
    <row r="145" s="165" customFormat="1" ht="53" hidden="1" spans="1:14">
      <c r="A145" s="167" t="s">
        <v>844</v>
      </c>
      <c r="B145" s="168" t="s">
        <v>845</v>
      </c>
      <c r="C145" s="169" t="s">
        <v>132</v>
      </c>
      <c r="D145" s="168" t="s">
        <v>846</v>
      </c>
      <c r="E145" s="168" t="s">
        <v>611</v>
      </c>
      <c r="F145" s="168" t="s">
        <v>253</v>
      </c>
      <c r="G145" s="168"/>
      <c r="H145" s="168" t="s">
        <v>687</v>
      </c>
      <c r="I145" s="168"/>
      <c r="J145" s="169" t="s">
        <v>214</v>
      </c>
      <c r="K145" s="168" t="s">
        <v>847</v>
      </c>
      <c r="L145" s="168" t="s">
        <v>202</v>
      </c>
      <c r="M145" s="168"/>
      <c r="N145" s="168" t="s">
        <v>848</v>
      </c>
    </row>
    <row r="146" s="165" customFormat="1" ht="53" hidden="1" spans="1:14">
      <c r="A146" s="167" t="s">
        <v>849</v>
      </c>
      <c r="B146" s="168" t="s">
        <v>850</v>
      </c>
      <c r="C146" s="169" t="s">
        <v>132</v>
      </c>
      <c r="D146" s="168" t="s">
        <v>383</v>
      </c>
      <c r="E146" s="168" t="s">
        <v>229</v>
      </c>
      <c r="F146" s="168" t="s">
        <v>253</v>
      </c>
      <c r="G146" s="168"/>
      <c r="H146" s="168" t="s">
        <v>687</v>
      </c>
      <c r="I146" s="168"/>
      <c r="J146" s="169" t="s">
        <v>214</v>
      </c>
      <c r="K146" s="168" t="s">
        <v>851</v>
      </c>
      <c r="L146" s="168" t="s">
        <v>202</v>
      </c>
      <c r="M146" s="168"/>
      <c r="N146" s="168" t="s">
        <v>852</v>
      </c>
    </row>
    <row r="147" s="165" customFormat="1" ht="53" hidden="1" spans="1:14">
      <c r="A147" s="167" t="s">
        <v>853</v>
      </c>
      <c r="B147" s="168" t="s">
        <v>854</v>
      </c>
      <c r="C147" s="169" t="s">
        <v>132</v>
      </c>
      <c r="D147" s="168" t="s">
        <v>321</v>
      </c>
      <c r="E147" s="168" t="s">
        <v>252</v>
      </c>
      <c r="F147" s="168" t="s">
        <v>253</v>
      </c>
      <c r="G147" s="168"/>
      <c r="H147" s="168" t="s">
        <v>687</v>
      </c>
      <c r="I147" s="168"/>
      <c r="J147" s="169" t="s">
        <v>214</v>
      </c>
      <c r="K147" s="168" t="s">
        <v>855</v>
      </c>
      <c r="L147" s="168" t="s">
        <v>202</v>
      </c>
      <c r="M147" s="168"/>
      <c r="N147" s="168" t="s">
        <v>856</v>
      </c>
    </row>
    <row r="148" s="165" customFormat="1" ht="53" hidden="1" spans="1:14">
      <c r="A148" s="167" t="s">
        <v>857</v>
      </c>
      <c r="B148" s="168" t="s">
        <v>858</v>
      </c>
      <c r="C148" s="169" t="s">
        <v>132</v>
      </c>
      <c r="D148" s="168" t="s">
        <v>133</v>
      </c>
      <c r="E148" s="168" t="s">
        <v>859</v>
      </c>
      <c r="F148" s="168" t="s">
        <v>860</v>
      </c>
      <c r="G148" s="168"/>
      <c r="H148" s="168" t="s">
        <v>687</v>
      </c>
      <c r="I148" s="168"/>
      <c r="J148" s="169" t="s">
        <v>209</v>
      </c>
      <c r="K148" s="168" t="s">
        <v>738</v>
      </c>
      <c r="L148" s="168" t="s">
        <v>202</v>
      </c>
      <c r="M148" s="168"/>
      <c r="N148" s="168" t="s">
        <v>406</v>
      </c>
    </row>
    <row r="149" s="165" customFormat="1" ht="71" hidden="1" spans="1:14">
      <c r="A149" s="167" t="s">
        <v>861</v>
      </c>
      <c r="B149" s="168" t="s">
        <v>862</v>
      </c>
      <c r="C149" s="169" t="s">
        <v>132</v>
      </c>
      <c r="D149" s="168" t="s">
        <v>383</v>
      </c>
      <c r="E149" s="168" t="s">
        <v>252</v>
      </c>
      <c r="F149" s="168" t="s">
        <v>253</v>
      </c>
      <c r="G149" s="168"/>
      <c r="H149" s="168" t="s">
        <v>687</v>
      </c>
      <c r="I149" s="168"/>
      <c r="J149" s="169" t="s">
        <v>214</v>
      </c>
      <c r="K149" s="168" t="s">
        <v>863</v>
      </c>
      <c r="L149" s="168" t="s">
        <v>202</v>
      </c>
      <c r="M149" s="168"/>
      <c r="N149" s="168" t="s">
        <v>863</v>
      </c>
    </row>
    <row r="150" s="165" customFormat="1" ht="53" hidden="1" spans="1:14">
      <c r="A150" s="167" t="s">
        <v>864</v>
      </c>
      <c r="B150" s="168" t="s">
        <v>865</v>
      </c>
      <c r="C150" s="169" t="s">
        <v>132</v>
      </c>
      <c r="D150" s="168" t="s">
        <v>383</v>
      </c>
      <c r="E150" s="168" t="s">
        <v>252</v>
      </c>
      <c r="F150" s="168" t="s">
        <v>253</v>
      </c>
      <c r="G150" s="168"/>
      <c r="H150" s="168" t="s">
        <v>687</v>
      </c>
      <c r="I150" s="168"/>
      <c r="J150" s="169" t="s">
        <v>214</v>
      </c>
      <c r="K150" s="168" t="s">
        <v>866</v>
      </c>
      <c r="L150" s="168" t="s">
        <v>202</v>
      </c>
      <c r="M150" s="168"/>
      <c r="N150" s="168" t="s">
        <v>866</v>
      </c>
    </row>
    <row r="151" s="165" customFormat="1" ht="71" hidden="1" spans="1:14">
      <c r="A151" s="167" t="s">
        <v>867</v>
      </c>
      <c r="B151" s="168" t="s">
        <v>868</v>
      </c>
      <c r="C151" s="169" t="s">
        <v>132</v>
      </c>
      <c r="D151" s="168" t="s">
        <v>321</v>
      </c>
      <c r="E151" s="168" t="s">
        <v>252</v>
      </c>
      <c r="F151" s="168" t="s">
        <v>253</v>
      </c>
      <c r="G151" s="168"/>
      <c r="H151" s="168" t="s">
        <v>687</v>
      </c>
      <c r="I151" s="168"/>
      <c r="J151" s="169" t="s">
        <v>214</v>
      </c>
      <c r="K151" s="168" t="s">
        <v>869</v>
      </c>
      <c r="L151" s="168" t="s">
        <v>202</v>
      </c>
      <c r="M151" s="168"/>
      <c r="N151" s="168" t="s">
        <v>869</v>
      </c>
    </row>
    <row r="152" s="165" customFormat="1" ht="53" hidden="1" spans="1:14">
      <c r="A152" s="167" t="s">
        <v>870</v>
      </c>
      <c r="B152" s="168" t="s">
        <v>871</v>
      </c>
      <c r="C152" s="169" t="s">
        <v>132</v>
      </c>
      <c r="D152" s="168" t="s">
        <v>321</v>
      </c>
      <c r="E152" s="168" t="s">
        <v>229</v>
      </c>
      <c r="F152" s="168" t="s">
        <v>253</v>
      </c>
      <c r="G152" s="168"/>
      <c r="H152" s="168" t="s">
        <v>687</v>
      </c>
      <c r="I152" s="168"/>
      <c r="J152" s="169" t="s">
        <v>214</v>
      </c>
      <c r="K152" s="168" t="s">
        <v>872</v>
      </c>
      <c r="L152" s="168" t="s">
        <v>202</v>
      </c>
      <c r="M152" s="168"/>
      <c r="N152" s="168" t="s">
        <v>872</v>
      </c>
    </row>
    <row r="153" s="165" customFormat="1" ht="53" hidden="1" spans="1:14">
      <c r="A153" s="167" t="s">
        <v>873</v>
      </c>
      <c r="B153" s="168" t="s">
        <v>874</v>
      </c>
      <c r="C153" s="169" t="s">
        <v>132</v>
      </c>
      <c r="D153" s="168" t="s">
        <v>321</v>
      </c>
      <c r="E153" s="168" t="s">
        <v>229</v>
      </c>
      <c r="F153" s="168" t="s">
        <v>253</v>
      </c>
      <c r="G153" s="168"/>
      <c r="H153" s="168" t="s">
        <v>687</v>
      </c>
      <c r="I153" s="168"/>
      <c r="J153" s="169" t="s">
        <v>214</v>
      </c>
      <c r="K153" s="168" t="s">
        <v>875</v>
      </c>
      <c r="L153" s="168" t="s">
        <v>202</v>
      </c>
      <c r="M153" s="168"/>
      <c r="N153" s="168" t="s">
        <v>875</v>
      </c>
    </row>
    <row r="154" s="165" customFormat="1" ht="53" hidden="1" spans="1:14">
      <c r="A154" s="167" t="s">
        <v>876</v>
      </c>
      <c r="B154" s="168" t="s">
        <v>877</v>
      </c>
      <c r="C154" s="169" t="s">
        <v>132</v>
      </c>
      <c r="D154" s="168" t="s">
        <v>321</v>
      </c>
      <c r="E154" s="168" t="s">
        <v>252</v>
      </c>
      <c r="F154" s="168" t="s">
        <v>253</v>
      </c>
      <c r="G154" s="168"/>
      <c r="H154" s="168" t="s">
        <v>687</v>
      </c>
      <c r="I154" s="168"/>
      <c r="J154" s="169" t="s">
        <v>214</v>
      </c>
      <c r="K154" s="168" t="s">
        <v>878</v>
      </c>
      <c r="L154" s="168" t="s">
        <v>202</v>
      </c>
      <c r="M154" s="168"/>
      <c r="N154" s="168" t="s">
        <v>878</v>
      </c>
    </row>
    <row r="155" s="165" customFormat="1" ht="71" hidden="1" spans="1:14">
      <c r="A155" s="167" t="s">
        <v>879</v>
      </c>
      <c r="B155" s="168" t="s">
        <v>880</v>
      </c>
      <c r="C155" s="169" t="s">
        <v>132</v>
      </c>
      <c r="D155" s="168" t="s">
        <v>881</v>
      </c>
      <c r="E155" s="168" t="s">
        <v>882</v>
      </c>
      <c r="F155" s="168" t="s">
        <v>253</v>
      </c>
      <c r="G155" s="168"/>
      <c r="H155" s="168" t="s">
        <v>687</v>
      </c>
      <c r="I155" s="168"/>
      <c r="J155" s="169" t="s">
        <v>214</v>
      </c>
      <c r="K155" s="168" t="s">
        <v>883</v>
      </c>
      <c r="L155" s="168" t="s">
        <v>202</v>
      </c>
      <c r="M155" s="168"/>
      <c r="N155" s="168" t="s">
        <v>883</v>
      </c>
    </row>
    <row r="156" s="165" customFormat="1" ht="71" hidden="1" spans="1:14">
      <c r="A156" s="167" t="s">
        <v>884</v>
      </c>
      <c r="B156" s="168" t="s">
        <v>885</v>
      </c>
      <c r="C156" s="169" t="s">
        <v>132</v>
      </c>
      <c r="D156" s="168" t="s">
        <v>321</v>
      </c>
      <c r="E156" s="168" t="s">
        <v>229</v>
      </c>
      <c r="F156" s="168" t="s">
        <v>253</v>
      </c>
      <c r="G156" s="168"/>
      <c r="H156" s="168" t="s">
        <v>687</v>
      </c>
      <c r="I156" s="168"/>
      <c r="J156" s="169" t="s">
        <v>214</v>
      </c>
      <c r="K156" s="168" t="s">
        <v>886</v>
      </c>
      <c r="L156" s="168" t="s">
        <v>202</v>
      </c>
      <c r="M156" s="168"/>
      <c r="N156" s="168" t="s">
        <v>886</v>
      </c>
    </row>
    <row r="157" s="165" customFormat="1" ht="53" hidden="1" spans="1:14">
      <c r="A157" s="167" t="s">
        <v>887</v>
      </c>
      <c r="B157" s="168" t="s">
        <v>888</v>
      </c>
      <c r="C157" s="169" t="s">
        <v>132</v>
      </c>
      <c r="D157" s="168" t="s">
        <v>383</v>
      </c>
      <c r="E157" s="168" t="s">
        <v>229</v>
      </c>
      <c r="F157" s="168" t="s">
        <v>253</v>
      </c>
      <c r="G157" s="168"/>
      <c r="H157" s="168" t="s">
        <v>687</v>
      </c>
      <c r="I157" s="168"/>
      <c r="J157" s="169" t="s">
        <v>214</v>
      </c>
      <c r="K157" s="168" t="s">
        <v>889</v>
      </c>
      <c r="L157" s="168" t="s">
        <v>202</v>
      </c>
      <c r="M157" s="168"/>
      <c r="N157" s="168" t="s">
        <v>889</v>
      </c>
    </row>
    <row r="158" s="165" customFormat="1" ht="53" hidden="1" spans="1:14">
      <c r="A158" s="167" t="s">
        <v>890</v>
      </c>
      <c r="B158" s="168" t="s">
        <v>891</v>
      </c>
      <c r="C158" s="169" t="s">
        <v>132</v>
      </c>
      <c r="D158" s="168" t="s">
        <v>383</v>
      </c>
      <c r="E158" s="168" t="s">
        <v>252</v>
      </c>
      <c r="F158" s="168" t="s">
        <v>253</v>
      </c>
      <c r="G158" s="168"/>
      <c r="H158" s="168" t="s">
        <v>687</v>
      </c>
      <c r="I158" s="168"/>
      <c r="J158" s="169" t="s">
        <v>214</v>
      </c>
      <c r="K158" s="168" t="s">
        <v>892</v>
      </c>
      <c r="L158" s="168" t="s">
        <v>202</v>
      </c>
      <c r="M158" s="168"/>
      <c r="N158" s="168" t="s">
        <v>893</v>
      </c>
    </row>
    <row r="159" s="165" customFormat="1" ht="53" hidden="1" spans="1:14">
      <c r="A159" s="167" t="s">
        <v>894</v>
      </c>
      <c r="B159" s="168" t="s">
        <v>895</v>
      </c>
      <c r="C159" s="169" t="s">
        <v>132</v>
      </c>
      <c r="D159" s="168" t="s">
        <v>383</v>
      </c>
      <c r="E159" s="168" t="s">
        <v>252</v>
      </c>
      <c r="F159" s="168" t="s">
        <v>253</v>
      </c>
      <c r="G159" s="168"/>
      <c r="H159" s="168" t="s">
        <v>687</v>
      </c>
      <c r="I159" s="168"/>
      <c r="J159" s="169" t="s">
        <v>214</v>
      </c>
      <c r="K159" s="168" t="s">
        <v>896</v>
      </c>
      <c r="L159" s="168" t="s">
        <v>202</v>
      </c>
      <c r="M159" s="168"/>
      <c r="N159" s="168" t="s">
        <v>896</v>
      </c>
    </row>
    <row r="160" s="165" customFormat="1" ht="53" hidden="1" spans="1:14">
      <c r="A160" s="167" t="s">
        <v>897</v>
      </c>
      <c r="B160" s="168" t="s">
        <v>898</v>
      </c>
      <c r="C160" s="169" t="s">
        <v>132</v>
      </c>
      <c r="D160" s="168" t="s">
        <v>383</v>
      </c>
      <c r="E160" s="168" t="s">
        <v>252</v>
      </c>
      <c r="F160" s="168" t="s">
        <v>253</v>
      </c>
      <c r="G160" s="168"/>
      <c r="H160" s="168" t="s">
        <v>687</v>
      </c>
      <c r="I160" s="168"/>
      <c r="J160" s="169" t="s">
        <v>214</v>
      </c>
      <c r="K160" s="168" t="s">
        <v>899</v>
      </c>
      <c r="L160" s="168" t="s">
        <v>202</v>
      </c>
      <c r="M160" s="168"/>
      <c r="N160" s="168" t="s">
        <v>899</v>
      </c>
    </row>
    <row r="161" s="165" customFormat="1" ht="71" hidden="1" spans="1:14">
      <c r="A161" s="167" t="s">
        <v>900</v>
      </c>
      <c r="B161" s="168" t="s">
        <v>901</v>
      </c>
      <c r="C161" s="169" t="s">
        <v>132</v>
      </c>
      <c r="D161" s="168" t="s">
        <v>383</v>
      </c>
      <c r="E161" s="168" t="s">
        <v>252</v>
      </c>
      <c r="F161" s="168" t="s">
        <v>253</v>
      </c>
      <c r="G161" s="168"/>
      <c r="H161" s="168" t="s">
        <v>687</v>
      </c>
      <c r="I161" s="168"/>
      <c r="J161" s="169" t="s">
        <v>214</v>
      </c>
      <c r="K161" s="168" t="s">
        <v>902</v>
      </c>
      <c r="L161" s="168" t="s">
        <v>202</v>
      </c>
      <c r="M161" s="168"/>
      <c r="N161" s="168" t="s">
        <v>903</v>
      </c>
    </row>
    <row r="162" s="165" customFormat="1" ht="106" hidden="1" spans="1:14">
      <c r="A162" s="167" t="s">
        <v>904</v>
      </c>
      <c r="B162" s="168" t="s">
        <v>905</v>
      </c>
      <c r="C162" s="169" t="s">
        <v>132</v>
      </c>
      <c r="D162" s="168" t="s">
        <v>383</v>
      </c>
      <c r="E162" s="168" t="s">
        <v>252</v>
      </c>
      <c r="F162" s="168" t="s">
        <v>253</v>
      </c>
      <c r="G162" s="168"/>
      <c r="H162" s="168" t="s">
        <v>687</v>
      </c>
      <c r="I162" s="168"/>
      <c r="J162" s="169" t="s">
        <v>214</v>
      </c>
      <c r="K162" s="168" t="s">
        <v>906</v>
      </c>
      <c r="L162" s="168" t="s">
        <v>202</v>
      </c>
      <c r="M162" s="168"/>
      <c r="N162" s="168" t="s">
        <v>906</v>
      </c>
    </row>
    <row r="163" s="165" customFormat="1" ht="42" hidden="1" spans="1:14">
      <c r="A163" s="167" t="s">
        <v>907</v>
      </c>
      <c r="B163" s="168" t="s">
        <v>908</v>
      </c>
      <c r="C163" s="169" t="s">
        <v>132</v>
      </c>
      <c r="D163" s="168" t="s">
        <v>697</v>
      </c>
      <c r="E163" s="168" t="s">
        <v>252</v>
      </c>
      <c r="F163" s="168" t="s">
        <v>280</v>
      </c>
      <c r="G163" s="168"/>
      <c r="H163" s="168" t="s">
        <v>687</v>
      </c>
      <c r="I163" s="168"/>
      <c r="J163" s="169" t="s">
        <v>214</v>
      </c>
      <c r="K163" s="168" t="s">
        <v>396</v>
      </c>
      <c r="L163" s="168" t="s">
        <v>202</v>
      </c>
      <c r="M163" s="168"/>
      <c r="N163" s="168" t="s">
        <v>396</v>
      </c>
    </row>
    <row r="164" s="165" customFormat="1" ht="36" hidden="1" spans="1:14">
      <c r="A164" s="167" t="s">
        <v>909</v>
      </c>
      <c r="B164" s="168" t="s">
        <v>910</v>
      </c>
      <c r="C164" s="169" t="s">
        <v>132</v>
      </c>
      <c r="D164" s="168" t="s">
        <v>383</v>
      </c>
      <c r="E164" s="168" t="s">
        <v>252</v>
      </c>
      <c r="F164" s="168" t="s">
        <v>253</v>
      </c>
      <c r="G164" s="168"/>
      <c r="H164" s="168" t="s">
        <v>687</v>
      </c>
      <c r="I164" s="168"/>
      <c r="J164" s="169" t="s">
        <v>214</v>
      </c>
      <c r="K164" s="168" t="s">
        <v>911</v>
      </c>
      <c r="L164" s="168" t="s">
        <v>202</v>
      </c>
      <c r="M164" s="168"/>
      <c r="N164" s="168" t="s">
        <v>911</v>
      </c>
    </row>
    <row r="165" s="165" customFormat="1" ht="53" hidden="1" spans="1:14">
      <c r="A165" s="167" t="s">
        <v>912</v>
      </c>
      <c r="B165" s="168" t="s">
        <v>913</v>
      </c>
      <c r="C165" s="169" t="s">
        <v>132</v>
      </c>
      <c r="D165" s="168" t="s">
        <v>697</v>
      </c>
      <c r="E165" s="168" t="s">
        <v>914</v>
      </c>
      <c r="F165" s="168" t="s">
        <v>280</v>
      </c>
      <c r="G165" s="168"/>
      <c r="H165" s="168" t="s">
        <v>687</v>
      </c>
      <c r="I165" s="168"/>
      <c r="J165" s="169" t="s">
        <v>214</v>
      </c>
      <c r="K165" s="168" t="s">
        <v>915</v>
      </c>
      <c r="L165" s="168" t="s">
        <v>202</v>
      </c>
      <c r="M165" s="168"/>
      <c r="N165" s="168" t="s">
        <v>915</v>
      </c>
    </row>
    <row r="166" s="165" customFormat="1" ht="53" hidden="1" spans="1:14">
      <c r="A166" s="167" t="s">
        <v>916</v>
      </c>
      <c r="B166" s="168" t="s">
        <v>917</v>
      </c>
      <c r="C166" s="169" t="s">
        <v>132</v>
      </c>
      <c r="D166" s="168" t="s">
        <v>697</v>
      </c>
      <c r="E166" s="168" t="s">
        <v>252</v>
      </c>
      <c r="F166" s="168" t="s">
        <v>280</v>
      </c>
      <c r="G166" s="168"/>
      <c r="H166" s="168" t="s">
        <v>687</v>
      </c>
      <c r="I166" s="168"/>
      <c r="J166" s="169" t="s">
        <v>214</v>
      </c>
      <c r="K166" s="168" t="s">
        <v>400</v>
      </c>
      <c r="L166" s="168" t="s">
        <v>202</v>
      </c>
      <c r="M166" s="168"/>
      <c r="N166" s="168" t="s">
        <v>400</v>
      </c>
    </row>
    <row r="167" s="165" customFormat="1" ht="53" hidden="1" spans="1:14">
      <c r="A167" s="167" t="s">
        <v>918</v>
      </c>
      <c r="B167" s="168" t="s">
        <v>919</v>
      </c>
      <c r="C167" s="169" t="s">
        <v>132</v>
      </c>
      <c r="D167" s="168" t="s">
        <v>697</v>
      </c>
      <c r="E167" s="168" t="s">
        <v>914</v>
      </c>
      <c r="F167" s="168" t="s">
        <v>280</v>
      </c>
      <c r="G167" s="168"/>
      <c r="H167" s="168" t="s">
        <v>687</v>
      </c>
      <c r="I167" s="168"/>
      <c r="J167" s="169" t="s">
        <v>214</v>
      </c>
      <c r="K167" s="168" t="s">
        <v>920</v>
      </c>
      <c r="L167" s="168" t="s">
        <v>202</v>
      </c>
      <c r="M167" s="168"/>
      <c r="N167" s="168" t="s">
        <v>920</v>
      </c>
    </row>
    <row r="168" s="165" customFormat="1" ht="42" hidden="1" spans="1:14">
      <c r="A168" s="167" t="s">
        <v>921</v>
      </c>
      <c r="B168" s="168" t="s">
        <v>922</v>
      </c>
      <c r="C168" s="169" t="s">
        <v>132</v>
      </c>
      <c r="D168" s="168" t="s">
        <v>697</v>
      </c>
      <c r="E168" s="168" t="s">
        <v>914</v>
      </c>
      <c r="F168" s="168" t="s">
        <v>280</v>
      </c>
      <c r="G168" s="168"/>
      <c r="H168" s="168" t="s">
        <v>687</v>
      </c>
      <c r="I168" s="168"/>
      <c r="J168" s="169" t="s">
        <v>214</v>
      </c>
      <c r="K168" s="168" t="s">
        <v>923</v>
      </c>
      <c r="L168" s="168" t="s">
        <v>202</v>
      </c>
      <c r="M168" s="168"/>
      <c r="N168" s="168" t="s">
        <v>923</v>
      </c>
    </row>
    <row r="169" s="165" customFormat="1" ht="36" hidden="1" spans="1:14">
      <c r="A169" s="167" t="s">
        <v>924</v>
      </c>
      <c r="B169" s="168" t="s">
        <v>925</v>
      </c>
      <c r="C169" s="169" t="s">
        <v>132</v>
      </c>
      <c r="D169" s="168" t="s">
        <v>758</v>
      </c>
      <c r="E169" s="168" t="s">
        <v>264</v>
      </c>
      <c r="F169" s="168" t="s">
        <v>759</v>
      </c>
      <c r="G169" s="168"/>
      <c r="H169" s="168" t="s">
        <v>687</v>
      </c>
      <c r="I169" s="168"/>
      <c r="J169" s="169" t="s">
        <v>335</v>
      </c>
      <c r="K169" s="168" t="s">
        <v>926</v>
      </c>
      <c r="L169" s="168" t="s">
        <v>202</v>
      </c>
      <c r="M169" s="168"/>
      <c r="N169" s="168" t="s">
        <v>927</v>
      </c>
    </row>
    <row r="170" s="165" customFormat="1" ht="42" hidden="1" spans="1:14">
      <c r="A170" s="167" t="s">
        <v>928</v>
      </c>
      <c r="B170" s="168" t="s">
        <v>929</v>
      </c>
      <c r="C170" s="169" t="s">
        <v>132</v>
      </c>
      <c r="D170" s="168" t="s">
        <v>697</v>
      </c>
      <c r="E170" s="168" t="s">
        <v>723</v>
      </c>
      <c r="F170" s="168" t="s">
        <v>280</v>
      </c>
      <c r="G170" s="168"/>
      <c r="H170" s="168" t="s">
        <v>687</v>
      </c>
      <c r="I170" s="168"/>
      <c r="J170" s="169" t="s">
        <v>214</v>
      </c>
      <c r="K170" s="168" t="s">
        <v>930</v>
      </c>
      <c r="L170" s="168" t="s">
        <v>202</v>
      </c>
      <c r="M170" s="168"/>
      <c r="N170" s="168" t="s">
        <v>930</v>
      </c>
    </row>
    <row r="171" s="165" customFormat="1" ht="46" hidden="1" spans="1:14">
      <c r="A171" s="167" t="s">
        <v>931</v>
      </c>
      <c r="B171" s="168" t="s">
        <v>932</v>
      </c>
      <c r="C171" s="169" t="s">
        <v>132</v>
      </c>
      <c r="D171" s="168" t="s">
        <v>933</v>
      </c>
      <c r="E171" s="168" t="s">
        <v>934</v>
      </c>
      <c r="F171" s="168" t="s">
        <v>146</v>
      </c>
      <c r="G171" s="168"/>
      <c r="H171" s="168" t="s">
        <v>687</v>
      </c>
      <c r="I171" s="168"/>
      <c r="J171" s="169" t="s">
        <v>209</v>
      </c>
      <c r="K171" s="168" t="s">
        <v>935</v>
      </c>
      <c r="L171" s="168" t="s">
        <v>202</v>
      </c>
      <c r="M171" s="168"/>
      <c r="N171" s="168" t="s">
        <v>936</v>
      </c>
    </row>
    <row r="172" s="165" customFormat="1" ht="32" hidden="1" spans="1:14">
      <c r="A172" s="167" t="s">
        <v>937</v>
      </c>
      <c r="B172" s="168" t="s">
        <v>938</v>
      </c>
      <c r="C172" s="169" t="s">
        <v>132</v>
      </c>
      <c r="D172" s="168" t="s">
        <v>939</v>
      </c>
      <c r="E172" s="168" t="s">
        <v>940</v>
      </c>
      <c r="F172" s="168" t="s">
        <v>941</v>
      </c>
      <c r="G172" s="168" t="s">
        <v>322</v>
      </c>
      <c r="H172" s="168" t="s">
        <v>687</v>
      </c>
      <c r="I172" s="168"/>
      <c r="J172" s="169" t="s">
        <v>138</v>
      </c>
      <c r="K172" s="168" t="s">
        <v>942</v>
      </c>
      <c r="L172" s="168" t="s">
        <v>140</v>
      </c>
      <c r="M172" s="168"/>
      <c r="N172" s="168" t="s">
        <v>943</v>
      </c>
    </row>
    <row r="173" s="165" customFormat="1" ht="32" hidden="1" spans="1:14">
      <c r="A173" s="167" t="s">
        <v>944</v>
      </c>
      <c r="B173" s="168" t="s">
        <v>945</v>
      </c>
      <c r="C173" s="169" t="s">
        <v>132</v>
      </c>
      <c r="D173" s="168" t="s">
        <v>946</v>
      </c>
      <c r="E173" s="168" t="s">
        <v>940</v>
      </c>
      <c r="F173" s="168" t="s">
        <v>941</v>
      </c>
      <c r="G173" s="168" t="s">
        <v>322</v>
      </c>
      <c r="H173" s="168" t="s">
        <v>687</v>
      </c>
      <c r="I173" s="168"/>
      <c r="J173" s="169" t="s">
        <v>209</v>
      </c>
      <c r="K173" s="168" t="s">
        <v>947</v>
      </c>
      <c r="L173" s="168" t="s">
        <v>140</v>
      </c>
      <c r="M173" s="168"/>
      <c r="N173" s="168" t="s">
        <v>943</v>
      </c>
    </row>
    <row r="174" s="165" customFormat="1" ht="50" hidden="1" spans="1:14">
      <c r="A174" s="167" t="s">
        <v>948</v>
      </c>
      <c r="B174" s="168" t="s">
        <v>949</v>
      </c>
      <c r="C174" s="169" t="s">
        <v>132</v>
      </c>
      <c r="D174" s="168" t="s">
        <v>295</v>
      </c>
      <c r="E174" s="168" t="s">
        <v>272</v>
      </c>
      <c r="F174" s="168" t="s">
        <v>273</v>
      </c>
      <c r="G174" s="168" t="s">
        <v>322</v>
      </c>
      <c r="H174" s="168" t="s">
        <v>687</v>
      </c>
      <c r="I174" s="168"/>
      <c r="J174" s="169" t="s">
        <v>138</v>
      </c>
      <c r="K174" s="168" t="s">
        <v>950</v>
      </c>
      <c r="L174" s="168" t="s">
        <v>140</v>
      </c>
      <c r="M174" s="168"/>
      <c r="N174" s="168" t="s">
        <v>951</v>
      </c>
    </row>
    <row r="175" s="165" customFormat="1" ht="60" hidden="1" spans="1:14">
      <c r="A175" s="167" t="s">
        <v>952</v>
      </c>
      <c r="B175" s="168" t="s">
        <v>953</v>
      </c>
      <c r="C175" s="169" t="s">
        <v>132</v>
      </c>
      <c r="D175" s="168" t="s">
        <v>954</v>
      </c>
      <c r="E175" s="168" t="s">
        <v>955</v>
      </c>
      <c r="F175" s="168" t="s">
        <v>265</v>
      </c>
      <c r="G175" s="168" t="s">
        <v>322</v>
      </c>
      <c r="H175" s="168" t="s">
        <v>687</v>
      </c>
      <c r="I175" s="168"/>
      <c r="J175" s="169" t="s">
        <v>138</v>
      </c>
      <c r="K175" s="168" t="s">
        <v>956</v>
      </c>
      <c r="L175" s="168" t="s">
        <v>140</v>
      </c>
      <c r="M175" s="168"/>
      <c r="N175" s="168" t="s">
        <v>957</v>
      </c>
    </row>
    <row r="176" s="165" customFormat="1" ht="36" hidden="1" spans="1:14">
      <c r="A176" s="167" t="s">
        <v>958</v>
      </c>
      <c r="B176" s="168" t="s">
        <v>959</v>
      </c>
      <c r="C176" s="169" t="s">
        <v>132</v>
      </c>
      <c r="D176" s="168" t="s">
        <v>692</v>
      </c>
      <c r="E176" s="168" t="s">
        <v>914</v>
      </c>
      <c r="F176" s="168" t="s">
        <v>265</v>
      </c>
      <c r="G176" s="168" t="s">
        <v>147</v>
      </c>
      <c r="H176" s="168" t="s">
        <v>687</v>
      </c>
      <c r="I176" s="168"/>
      <c r="J176" s="169" t="s">
        <v>335</v>
      </c>
      <c r="K176" s="168" t="s">
        <v>960</v>
      </c>
      <c r="L176" s="168" t="s">
        <v>140</v>
      </c>
      <c r="M176" s="168"/>
      <c r="N176" s="168" t="s">
        <v>961</v>
      </c>
    </row>
    <row r="177" s="165" customFormat="1" ht="53" hidden="1" spans="1:14">
      <c r="A177" s="167" t="s">
        <v>962</v>
      </c>
      <c r="B177" s="168" t="s">
        <v>963</v>
      </c>
      <c r="C177" s="169" t="s">
        <v>132</v>
      </c>
      <c r="D177" s="168" t="s">
        <v>692</v>
      </c>
      <c r="E177" s="168" t="s">
        <v>153</v>
      </c>
      <c r="F177" s="168" t="s">
        <v>265</v>
      </c>
      <c r="G177" s="168" t="s">
        <v>322</v>
      </c>
      <c r="H177" s="168" t="s">
        <v>687</v>
      </c>
      <c r="I177" s="168"/>
      <c r="J177" s="169" t="s">
        <v>335</v>
      </c>
      <c r="K177" s="168" t="s">
        <v>960</v>
      </c>
      <c r="L177" s="168" t="s">
        <v>202</v>
      </c>
      <c r="M177" s="168"/>
      <c r="N177" s="168" t="s">
        <v>964</v>
      </c>
    </row>
    <row r="178" s="165" customFormat="1" ht="56" hidden="1" spans="1:14">
      <c r="A178" s="167" t="s">
        <v>965</v>
      </c>
      <c r="B178" s="168" t="s">
        <v>966</v>
      </c>
      <c r="C178" s="169" t="s">
        <v>132</v>
      </c>
      <c r="D178" s="168" t="s">
        <v>967</v>
      </c>
      <c r="E178" s="168" t="s">
        <v>968</v>
      </c>
      <c r="F178" s="168" t="s">
        <v>265</v>
      </c>
      <c r="G178" s="168" t="s">
        <v>322</v>
      </c>
      <c r="H178" s="168" t="s">
        <v>687</v>
      </c>
      <c r="I178" s="168"/>
      <c r="J178" s="169" t="s">
        <v>138</v>
      </c>
      <c r="K178" s="168" t="s">
        <v>969</v>
      </c>
      <c r="L178" s="168" t="s">
        <v>140</v>
      </c>
      <c r="M178" s="168"/>
      <c r="N178" s="168" t="s">
        <v>970</v>
      </c>
    </row>
    <row r="179" s="165" customFormat="1" ht="71" hidden="1" spans="1:14">
      <c r="A179" s="167" t="s">
        <v>971</v>
      </c>
      <c r="B179" s="168" t="s">
        <v>972</v>
      </c>
      <c r="C179" s="169" t="s">
        <v>132</v>
      </c>
      <c r="D179" s="168" t="s">
        <v>973</v>
      </c>
      <c r="E179" s="168" t="s">
        <v>199</v>
      </c>
      <c r="F179" s="168" t="s">
        <v>265</v>
      </c>
      <c r="G179" s="168" t="s">
        <v>224</v>
      </c>
      <c r="H179" s="168" t="s">
        <v>687</v>
      </c>
      <c r="I179" s="168"/>
      <c r="J179" s="169" t="s">
        <v>335</v>
      </c>
      <c r="K179" s="168" t="s">
        <v>974</v>
      </c>
      <c r="L179" s="168" t="s">
        <v>140</v>
      </c>
      <c r="M179" s="168"/>
      <c r="N179" s="168" t="s">
        <v>975</v>
      </c>
    </row>
    <row r="180" s="165" customFormat="1" ht="53" hidden="1" spans="1:14">
      <c r="A180" s="167" t="s">
        <v>976</v>
      </c>
      <c r="B180" s="168" t="s">
        <v>977</v>
      </c>
      <c r="C180" s="169" t="s">
        <v>132</v>
      </c>
      <c r="D180" s="168" t="s">
        <v>768</v>
      </c>
      <c r="E180" s="168" t="s">
        <v>859</v>
      </c>
      <c r="F180" s="168" t="s">
        <v>265</v>
      </c>
      <c r="G180" s="168" t="s">
        <v>322</v>
      </c>
      <c r="H180" s="168" t="s">
        <v>687</v>
      </c>
      <c r="I180" s="168"/>
      <c r="J180" s="169" t="s">
        <v>335</v>
      </c>
      <c r="K180" s="168" t="s">
        <v>978</v>
      </c>
      <c r="L180" s="168" t="s">
        <v>140</v>
      </c>
      <c r="M180" s="168"/>
      <c r="N180" s="168" t="s">
        <v>979</v>
      </c>
    </row>
    <row r="181" s="165" customFormat="1" ht="50" hidden="1" spans="1:14">
      <c r="A181" s="167" t="s">
        <v>980</v>
      </c>
      <c r="B181" s="168" t="s">
        <v>981</v>
      </c>
      <c r="C181" s="169" t="s">
        <v>132</v>
      </c>
      <c r="D181" s="168" t="s">
        <v>295</v>
      </c>
      <c r="E181" s="168" t="s">
        <v>272</v>
      </c>
      <c r="F181" s="168" t="s">
        <v>273</v>
      </c>
      <c r="G181" s="168"/>
      <c r="H181" s="168" t="s">
        <v>687</v>
      </c>
      <c r="I181" s="168"/>
      <c r="J181" s="169" t="s">
        <v>214</v>
      </c>
      <c r="K181" s="168" t="s">
        <v>982</v>
      </c>
      <c r="L181" s="168" t="s">
        <v>202</v>
      </c>
      <c r="M181" s="168" t="s">
        <v>171</v>
      </c>
      <c r="N181" s="168" t="s">
        <v>983</v>
      </c>
    </row>
    <row r="182" s="165" customFormat="1" ht="50" hidden="1" spans="1:14">
      <c r="A182" s="167" t="s">
        <v>984</v>
      </c>
      <c r="B182" s="168" t="s">
        <v>985</v>
      </c>
      <c r="C182" s="169" t="s">
        <v>132</v>
      </c>
      <c r="D182" s="168" t="s">
        <v>295</v>
      </c>
      <c r="E182" s="168" t="s">
        <v>272</v>
      </c>
      <c r="F182" s="168" t="s">
        <v>273</v>
      </c>
      <c r="G182" s="168"/>
      <c r="H182" s="168" t="s">
        <v>687</v>
      </c>
      <c r="I182" s="168"/>
      <c r="J182" s="169" t="s">
        <v>214</v>
      </c>
      <c r="K182" s="168" t="s">
        <v>982</v>
      </c>
      <c r="L182" s="168" t="s">
        <v>202</v>
      </c>
      <c r="M182" s="168" t="s">
        <v>171</v>
      </c>
      <c r="N182" s="168" t="s">
        <v>986</v>
      </c>
    </row>
    <row r="183" s="165" customFormat="1" ht="50" hidden="1" spans="1:14">
      <c r="A183" s="167" t="s">
        <v>987</v>
      </c>
      <c r="B183" s="168" t="s">
        <v>988</v>
      </c>
      <c r="C183" s="169" t="s">
        <v>132</v>
      </c>
      <c r="D183" s="168" t="s">
        <v>295</v>
      </c>
      <c r="E183" s="168" t="s">
        <v>272</v>
      </c>
      <c r="F183" s="168" t="s">
        <v>273</v>
      </c>
      <c r="G183" s="168"/>
      <c r="H183" s="168" t="s">
        <v>687</v>
      </c>
      <c r="I183" s="168"/>
      <c r="J183" s="169" t="s">
        <v>214</v>
      </c>
      <c r="K183" s="168" t="s">
        <v>989</v>
      </c>
      <c r="L183" s="168" t="s">
        <v>202</v>
      </c>
      <c r="M183" s="168" t="s">
        <v>171</v>
      </c>
      <c r="N183" s="168" t="s">
        <v>990</v>
      </c>
    </row>
    <row r="184" s="165" customFormat="1" ht="36" hidden="1" spans="1:14">
      <c r="A184" s="167" t="s">
        <v>991</v>
      </c>
      <c r="B184" s="168" t="s">
        <v>992</v>
      </c>
      <c r="C184" s="169" t="s">
        <v>132</v>
      </c>
      <c r="D184" s="168" t="s">
        <v>133</v>
      </c>
      <c r="E184" s="168" t="s">
        <v>914</v>
      </c>
      <c r="F184" s="168" t="s">
        <v>749</v>
      </c>
      <c r="G184" s="168" t="s">
        <v>147</v>
      </c>
      <c r="H184" s="168" t="s">
        <v>687</v>
      </c>
      <c r="I184" s="168"/>
      <c r="J184" s="169" t="s">
        <v>335</v>
      </c>
      <c r="K184" s="168" t="s">
        <v>993</v>
      </c>
      <c r="L184" s="168" t="s">
        <v>202</v>
      </c>
      <c r="M184" s="168"/>
      <c r="N184" s="168" t="s">
        <v>994</v>
      </c>
    </row>
    <row r="185" s="165" customFormat="1" ht="53" hidden="1" spans="1:14">
      <c r="A185" s="167" t="s">
        <v>995</v>
      </c>
      <c r="B185" s="168" t="s">
        <v>996</v>
      </c>
      <c r="C185" s="169" t="s">
        <v>132</v>
      </c>
      <c r="D185" s="168" t="s">
        <v>997</v>
      </c>
      <c r="E185" s="168" t="s">
        <v>252</v>
      </c>
      <c r="F185" s="168" t="s">
        <v>154</v>
      </c>
      <c r="G185" s="168" t="s">
        <v>192</v>
      </c>
      <c r="H185" s="168" t="s">
        <v>687</v>
      </c>
      <c r="I185" s="168"/>
      <c r="J185" s="169" t="s">
        <v>335</v>
      </c>
      <c r="K185" s="168" t="s">
        <v>998</v>
      </c>
      <c r="L185" s="168" t="s">
        <v>202</v>
      </c>
      <c r="M185" s="168"/>
      <c r="N185" s="168" t="s">
        <v>999</v>
      </c>
    </row>
    <row r="186" s="165" customFormat="1" ht="53" hidden="1" spans="1:14">
      <c r="A186" s="167" t="s">
        <v>1000</v>
      </c>
      <c r="B186" s="168" t="s">
        <v>1001</v>
      </c>
      <c r="C186" s="169" t="s">
        <v>132</v>
      </c>
      <c r="D186" s="168" t="s">
        <v>1002</v>
      </c>
      <c r="E186" s="168" t="s">
        <v>1003</v>
      </c>
      <c r="F186" s="168" t="s">
        <v>154</v>
      </c>
      <c r="G186" s="168" t="s">
        <v>628</v>
      </c>
      <c r="H186" s="168" t="s">
        <v>687</v>
      </c>
      <c r="I186" s="168"/>
      <c r="J186" s="169" t="s">
        <v>138</v>
      </c>
      <c r="K186" s="168" t="s">
        <v>1004</v>
      </c>
      <c r="L186" s="168" t="s">
        <v>140</v>
      </c>
      <c r="M186" s="168"/>
      <c r="N186" s="168" t="s">
        <v>1005</v>
      </c>
    </row>
    <row r="187" s="165" customFormat="1" ht="88" hidden="1" spans="1:14">
      <c r="A187" s="167" t="s">
        <v>1006</v>
      </c>
      <c r="B187" s="168" t="s">
        <v>1007</v>
      </c>
      <c r="C187" s="169" t="s">
        <v>132</v>
      </c>
      <c r="D187" s="168" t="s">
        <v>1008</v>
      </c>
      <c r="E187" s="168" t="s">
        <v>1009</v>
      </c>
      <c r="F187" s="168" t="s">
        <v>265</v>
      </c>
      <c r="G187" s="168" t="s">
        <v>1010</v>
      </c>
      <c r="H187" s="168" t="s">
        <v>687</v>
      </c>
      <c r="I187" s="168"/>
      <c r="J187" s="169" t="s">
        <v>138</v>
      </c>
      <c r="K187" s="168" t="s">
        <v>1011</v>
      </c>
      <c r="L187" s="168" t="s">
        <v>140</v>
      </c>
      <c r="M187" s="168"/>
      <c r="N187" s="168" t="s">
        <v>1012</v>
      </c>
    </row>
    <row r="188" s="165" customFormat="1" ht="88" hidden="1" spans="1:14">
      <c r="A188" s="167" t="s">
        <v>1013</v>
      </c>
      <c r="B188" s="168" t="s">
        <v>1014</v>
      </c>
      <c r="C188" s="169" t="s">
        <v>132</v>
      </c>
      <c r="D188" s="168" t="s">
        <v>1015</v>
      </c>
      <c r="E188" s="168" t="s">
        <v>1016</v>
      </c>
      <c r="F188" s="168" t="s">
        <v>154</v>
      </c>
      <c r="G188" s="168"/>
      <c r="H188" s="168" t="s">
        <v>687</v>
      </c>
      <c r="I188" s="168"/>
      <c r="J188" s="169" t="s">
        <v>138</v>
      </c>
      <c r="K188" s="168" t="s">
        <v>1017</v>
      </c>
      <c r="L188" s="168" t="s">
        <v>140</v>
      </c>
      <c r="M188" s="168"/>
      <c r="N188" s="168" t="s">
        <v>1018</v>
      </c>
    </row>
    <row r="189" s="165" customFormat="1" ht="53" hidden="1" spans="1:14">
      <c r="A189" s="167" t="s">
        <v>1019</v>
      </c>
      <c r="B189" s="168" t="s">
        <v>1020</v>
      </c>
      <c r="C189" s="169" t="s">
        <v>132</v>
      </c>
      <c r="D189" s="168" t="s">
        <v>1021</v>
      </c>
      <c r="E189" s="168" t="s">
        <v>252</v>
      </c>
      <c r="F189" s="168" t="s">
        <v>1022</v>
      </c>
      <c r="G189" s="168" t="s">
        <v>628</v>
      </c>
      <c r="H189" s="168" t="s">
        <v>687</v>
      </c>
      <c r="I189" s="168"/>
      <c r="J189" s="169" t="s">
        <v>138</v>
      </c>
      <c r="K189" s="168" t="s">
        <v>1023</v>
      </c>
      <c r="L189" s="168" t="s">
        <v>140</v>
      </c>
      <c r="M189" s="168"/>
      <c r="N189" s="168" t="s">
        <v>1024</v>
      </c>
    </row>
    <row r="190" s="165" customFormat="1" ht="53" hidden="1" spans="1:14">
      <c r="A190" s="167" t="s">
        <v>1025</v>
      </c>
      <c r="B190" s="168" t="s">
        <v>1026</v>
      </c>
      <c r="C190" s="169" t="s">
        <v>132</v>
      </c>
      <c r="D190" s="168" t="s">
        <v>633</v>
      </c>
      <c r="E190" s="168" t="s">
        <v>153</v>
      </c>
      <c r="F190" s="168" t="s">
        <v>334</v>
      </c>
      <c r="G190" s="168" t="s">
        <v>322</v>
      </c>
      <c r="H190" s="168" t="s">
        <v>687</v>
      </c>
      <c r="I190" s="168"/>
      <c r="J190" s="169" t="s">
        <v>138</v>
      </c>
      <c r="K190" s="168" t="s">
        <v>1027</v>
      </c>
      <c r="L190" s="168" t="s">
        <v>140</v>
      </c>
      <c r="M190" s="168"/>
      <c r="N190" s="168" t="s">
        <v>1028</v>
      </c>
    </row>
    <row r="191" s="165" customFormat="1" ht="36" hidden="1" spans="1:14">
      <c r="A191" s="167" t="s">
        <v>1029</v>
      </c>
      <c r="B191" s="168" t="s">
        <v>1030</v>
      </c>
      <c r="C191" s="169" t="s">
        <v>132</v>
      </c>
      <c r="D191" s="168" t="s">
        <v>1031</v>
      </c>
      <c r="E191" s="168" t="s">
        <v>525</v>
      </c>
      <c r="F191" s="168" t="s">
        <v>1032</v>
      </c>
      <c r="G191" s="168"/>
      <c r="H191" s="168" t="s">
        <v>687</v>
      </c>
      <c r="I191" s="168"/>
      <c r="J191" s="169" t="s">
        <v>209</v>
      </c>
      <c r="K191" s="168" t="s">
        <v>1033</v>
      </c>
      <c r="L191" s="168" t="s">
        <v>202</v>
      </c>
      <c r="M191" s="168"/>
      <c r="N191" s="168" t="s">
        <v>1034</v>
      </c>
    </row>
    <row r="192" s="165" customFormat="1" ht="42" hidden="1" spans="1:14">
      <c r="A192" s="167" t="s">
        <v>1035</v>
      </c>
      <c r="B192" s="168" t="s">
        <v>1036</v>
      </c>
      <c r="C192" s="169" t="s">
        <v>132</v>
      </c>
      <c r="D192" s="168" t="s">
        <v>1037</v>
      </c>
      <c r="E192" s="168" t="s">
        <v>525</v>
      </c>
      <c r="F192" s="168" t="s">
        <v>1032</v>
      </c>
      <c r="G192" s="168"/>
      <c r="H192" s="168" t="s">
        <v>687</v>
      </c>
      <c r="I192" s="168"/>
      <c r="J192" s="169" t="s">
        <v>214</v>
      </c>
      <c r="K192" s="168" t="s">
        <v>1038</v>
      </c>
      <c r="L192" s="168" t="s">
        <v>202</v>
      </c>
      <c r="M192" s="168"/>
      <c r="N192" s="168" t="s">
        <v>1039</v>
      </c>
    </row>
    <row r="193" s="165" customFormat="1" ht="53" hidden="1" spans="1:14">
      <c r="A193" s="167" t="s">
        <v>1040</v>
      </c>
      <c r="B193" s="168" t="s">
        <v>1041</v>
      </c>
      <c r="C193" s="169" t="s">
        <v>132</v>
      </c>
      <c r="D193" s="168" t="s">
        <v>278</v>
      </c>
      <c r="E193" s="168" t="s">
        <v>723</v>
      </c>
      <c r="F193" s="168" t="s">
        <v>280</v>
      </c>
      <c r="G193" s="168"/>
      <c r="H193" s="168" t="s">
        <v>687</v>
      </c>
      <c r="I193" s="168"/>
      <c r="J193" s="169" t="s">
        <v>214</v>
      </c>
      <c r="K193" s="168" t="s">
        <v>1042</v>
      </c>
      <c r="L193" s="168" t="s">
        <v>202</v>
      </c>
      <c r="M193" s="168"/>
      <c r="N193" s="168" t="s">
        <v>1043</v>
      </c>
    </row>
    <row r="194" s="165" customFormat="1" ht="53" hidden="1" spans="1:14">
      <c r="A194" s="167" t="s">
        <v>1044</v>
      </c>
      <c r="B194" s="168" t="s">
        <v>1045</v>
      </c>
      <c r="C194" s="169" t="s">
        <v>132</v>
      </c>
      <c r="D194" s="168" t="s">
        <v>278</v>
      </c>
      <c r="E194" s="168" t="s">
        <v>723</v>
      </c>
      <c r="F194" s="168" t="s">
        <v>280</v>
      </c>
      <c r="G194" s="168"/>
      <c r="H194" s="168" t="s">
        <v>687</v>
      </c>
      <c r="I194" s="168"/>
      <c r="J194" s="169" t="s">
        <v>214</v>
      </c>
      <c r="K194" s="168" t="s">
        <v>1046</v>
      </c>
      <c r="L194" s="168" t="s">
        <v>202</v>
      </c>
      <c r="M194" s="168"/>
      <c r="N194" s="168" t="s">
        <v>1047</v>
      </c>
    </row>
    <row r="195" s="165" customFormat="1" ht="71" hidden="1" spans="1:14">
      <c r="A195" s="167" t="s">
        <v>1048</v>
      </c>
      <c r="B195" s="168" t="s">
        <v>1049</v>
      </c>
      <c r="C195" s="169" t="s">
        <v>132</v>
      </c>
      <c r="D195" s="168" t="s">
        <v>1050</v>
      </c>
      <c r="E195" s="168" t="s">
        <v>1051</v>
      </c>
      <c r="F195" s="168" t="s">
        <v>154</v>
      </c>
      <c r="G195" s="168" t="s">
        <v>628</v>
      </c>
      <c r="H195" s="168" t="s">
        <v>687</v>
      </c>
      <c r="I195" s="168"/>
      <c r="J195" s="169" t="s">
        <v>335</v>
      </c>
      <c r="K195" s="168" t="s">
        <v>1052</v>
      </c>
      <c r="L195" s="168" t="s">
        <v>202</v>
      </c>
      <c r="M195" s="168"/>
      <c r="N195" s="168" t="s">
        <v>1053</v>
      </c>
    </row>
    <row r="196" s="165" customFormat="1" ht="46" hidden="1" spans="1:14">
      <c r="A196" s="167" t="s">
        <v>1054</v>
      </c>
      <c r="B196" s="168" t="s">
        <v>1055</v>
      </c>
      <c r="C196" s="169" t="s">
        <v>132</v>
      </c>
      <c r="D196" s="168" t="s">
        <v>1056</v>
      </c>
      <c r="E196" s="168" t="s">
        <v>377</v>
      </c>
      <c r="F196" s="168" t="s">
        <v>265</v>
      </c>
      <c r="G196" s="168" t="s">
        <v>1057</v>
      </c>
      <c r="H196" s="168" t="s">
        <v>687</v>
      </c>
      <c r="I196" s="168"/>
      <c r="J196" s="169" t="s">
        <v>193</v>
      </c>
      <c r="K196" s="168" t="s">
        <v>1058</v>
      </c>
      <c r="L196" s="168" t="s">
        <v>202</v>
      </c>
      <c r="M196" s="168"/>
      <c r="N196" s="168" t="s">
        <v>1059</v>
      </c>
    </row>
    <row r="197" s="165" customFormat="1" ht="53" hidden="1" spans="1:14">
      <c r="A197" s="167" t="s">
        <v>1060</v>
      </c>
      <c r="B197" s="168" t="s">
        <v>1061</v>
      </c>
      <c r="C197" s="169" t="s">
        <v>132</v>
      </c>
      <c r="D197" s="168" t="s">
        <v>997</v>
      </c>
      <c r="E197" s="168" t="s">
        <v>252</v>
      </c>
      <c r="F197" s="168" t="s">
        <v>265</v>
      </c>
      <c r="G197" s="168" t="s">
        <v>322</v>
      </c>
      <c r="H197" s="168" t="s">
        <v>687</v>
      </c>
      <c r="I197" s="168"/>
      <c r="J197" s="169" t="s">
        <v>138</v>
      </c>
      <c r="K197" s="168" t="s">
        <v>1062</v>
      </c>
      <c r="L197" s="168" t="s">
        <v>140</v>
      </c>
      <c r="M197" s="168"/>
      <c r="N197" s="168" t="s">
        <v>1063</v>
      </c>
    </row>
    <row r="198" s="165" customFormat="1" ht="64" hidden="1" spans="1:14">
      <c r="A198" s="167" t="s">
        <v>1064</v>
      </c>
      <c r="B198" s="168" t="s">
        <v>1065</v>
      </c>
      <c r="C198" s="169" t="s">
        <v>132</v>
      </c>
      <c r="D198" s="168" t="s">
        <v>973</v>
      </c>
      <c r="E198" s="168" t="s">
        <v>199</v>
      </c>
      <c r="F198" s="168" t="s">
        <v>265</v>
      </c>
      <c r="G198" s="168" t="s">
        <v>147</v>
      </c>
      <c r="H198" s="168" t="s">
        <v>687</v>
      </c>
      <c r="I198" s="168"/>
      <c r="J198" s="169" t="s">
        <v>138</v>
      </c>
      <c r="K198" s="168" t="s">
        <v>1066</v>
      </c>
      <c r="L198" s="168" t="s">
        <v>140</v>
      </c>
      <c r="M198" s="168"/>
      <c r="N198" s="168" t="s">
        <v>1067</v>
      </c>
    </row>
    <row r="199" s="165" customFormat="1" ht="64" hidden="1" spans="1:14">
      <c r="A199" s="167" t="s">
        <v>1068</v>
      </c>
      <c r="B199" s="168" t="s">
        <v>1069</v>
      </c>
      <c r="C199" s="169" t="s">
        <v>132</v>
      </c>
      <c r="D199" s="168" t="s">
        <v>973</v>
      </c>
      <c r="E199" s="168" t="s">
        <v>199</v>
      </c>
      <c r="F199" s="168" t="s">
        <v>265</v>
      </c>
      <c r="G199" s="168" t="s">
        <v>147</v>
      </c>
      <c r="H199" s="168" t="s">
        <v>687</v>
      </c>
      <c r="I199" s="168"/>
      <c r="J199" s="169" t="s">
        <v>138</v>
      </c>
      <c r="K199" s="168" t="s">
        <v>1070</v>
      </c>
      <c r="L199" s="168" t="s">
        <v>140</v>
      </c>
      <c r="M199" s="168"/>
      <c r="N199" s="168" t="s">
        <v>1071</v>
      </c>
    </row>
    <row r="200" s="165" customFormat="1" ht="53" hidden="1" spans="1:14">
      <c r="A200" s="167" t="s">
        <v>1072</v>
      </c>
      <c r="B200" s="168" t="s">
        <v>1073</v>
      </c>
      <c r="C200" s="169" t="s">
        <v>132</v>
      </c>
      <c r="D200" s="168" t="s">
        <v>1074</v>
      </c>
      <c r="E200" s="168" t="s">
        <v>153</v>
      </c>
      <c r="F200" s="168" t="s">
        <v>265</v>
      </c>
      <c r="G200" s="168" t="s">
        <v>322</v>
      </c>
      <c r="H200" s="168" t="s">
        <v>687</v>
      </c>
      <c r="I200" s="168"/>
      <c r="J200" s="169" t="s">
        <v>138</v>
      </c>
      <c r="K200" s="168" t="s">
        <v>1075</v>
      </c>
      <c r="L200" s="168" t="s">
        <v>140</v>
      </c>
      <c r="M200" s="168"/>
      <c r="N200" s="168" t="s">
        <v>1076</v>
      </c>
    </row>
    <row r="201" s="165" customFormat="1" ht="64" hidden="1" spans="1:14">
      <c r="A201" s="167" t="s">
        <v>1077</v>
      </c>
      <c r="B201" s="168" t="s">
        <v>1078</v>
      </c>
      <c r="C201" s="169" t="s">
        <v>132</v>
      </c>
      <c r="D201" s="168" t="s">
        <v>973</v>
      </c>
      <c r="E201" s="168" t="s">
        <v>199</v>
      </c>
      <c r="F201" s="168" t="s">
        <v>265</v>
      </c>
      <c r="G201" s="168" t="s">
        <v>322</v>
      </c>
      <c r="H201" s="168" t="s">
        <v>687</v>
      </c>
      <c r="I201" s="168"/>
      <c r="J201" s="169" t="s">
        <v>138</v>
      </c>
      <c r="K201" s="168" t="s">
        <v>1079</v>
      </c>
      <c r="L201" s="168" t="s">
        <v>140</v>
      </c>
      <c r="M201" s="168"/>
      <c r="N201" s="168" t="s">
        <v>1080</v>
      </c>
    </row>
    <row r="202" s="165" customFormat="1" ht="64" hidden="1" spans="1:14">
      <c r="A202" s="167" t="s">
        <v>1081</v>
      </c>
      <c r="B202" s="168" t="s">
        <v>1082</v>
      </c>
      <c r="C202" s="169" t="s">
        <v>132</v>
      </c>
      <c r="D202" s="168" t="s">
        <v>973</v>
      </c>
      <c r="E202" s="168" t="s">
        <v>199</v>
      </c>
      <c r="F202" s="168" t="s">
        <v>265</v>
      </c>
      <c r="G202" s="168" t="s">
        <v>147</v>
      </c>
      <c r="H202" s="168" t="s">
        <v>687</v>
      </c>
      <c r="I202" s="168"/>
      <c r="J202" s="169" t="s">
        <v>138</v>
      </c>
      <c r="K202" s="168" t="s">
        <v>1083</v>
      </c>
      <c r="L202" s="168" t="s">
        <v>140</v>
      </c>
      <c r="M202" s="168"/>
      <c r="N202" s="168" t="s">
        <v>1084</v>
      </c>
    </row>
    <row r="203" s="165" customFormat="1" ht="64" hidden="1" spans="1:14">
      <c r="A203" s="167" t="s">
        <v>1085</v>
      </c>
      <c r="B203" s="168" t="s">
        <v>1086</v>
      </c>
      <c r="C203" s="169" t="s">
        <v>132</v>
      </c>
      <c r="D203" s="168" t="s">
        <v>973</v>
      </c>
      <c r="E203" s="168" t="s">
        <v>199</v>
      </c>
      <c r="F203" s="168" t="s">
        <v>265</v>
      </c>
      <c r="G203" s="168" t="s">
        <v>147</v>
      </c>
      <c r="H203" s="168" t="s">
        <v>687</v>
      </c>
      <c r="I203" s="168"/>
      <c r="J203" s="169" t="s">
        <v>138</v>
      </c>
      <c r="K203" s="168" t="s">
        <v>1087</v>
      </c>
      <c r="L203" s="168" t="s">
        <v>140</v>
      </c>
      <c r="M203" s="168"/>
      <c r="N203" s="168" t="s">
        <v>1088</v>
      </c>
    </row>
    <row r="204" s="165" customFormat="1" ht="71" hidden="1" spans="1:14">
      <c r="A204" s="167" t="s">
        <v>1089</v>
      </c>
      <c r="B204" s="168" t="s">
        <v>1090</v>
      </c>
      <c r="C204" s="169" t="s">
        <v>132</v>
      </c>
      <c r="D204" s="168" t="s">
        <v>1091</v>
      </c>
      <c r="E204" s="168" t="s">
        <v>252</v>
      </c>
      <c r="F204" s="168" t="s">
        <v>265</v>
      </c>
      <c r="G204" s="168" t="s">
        <v>322</v>
      </c>
      <c r="H204" s="168" t="s">
        <v>687</v>
      </c>
      <c r="I204" s="168"/>
      <c r="J204" s="169" t="s">
        <v>138</v>
      </c>
      <c r="K204" s="168" t="s">
        <v>1092</v>
      </c>
      <c r="L204" s="168" t="s">
        <v>202</v>
      </c>
      <c r="M204" s="168"/>
      <c r="N204" s="168" t="s">
        <v>1093</v>
      </c>
    </row>
    <row r="205" s="165" customFormat="1" ht="64" hidden="1" spans="1:14">
      <c r="A205" s="167" t="s">
        <v>1094</v>
      </c>
      <c r="B205" s="168" t="s">
        <v>1095</v>
      </c>
      <c r="C205" s="169" t="s">
        <v>132</v>
      </c>
      <c r="D205" s="168" t="s">
        <v>1096</v>
      </c>
      <c r="E205" s="168" t="s">
        <v>252</v>
      </c>
      <c r="F205" s="168" t="s">
        <v>265</v>
      </c>
      <c r="G205" s="168"/>
      <c r="H205" s="168" t="s">
        <v>687</v>
      </c>
      <c r="I205" s="168"/>
      <c r="J205" s="169" t="s">
        <v>138</v>
      </c>
      <c r="K205" s="168" t="s">
        <v>1097</v>
      </c>
      <c r="L205" s="168" t="s">
        <v>140</v>
      </c>
      <c r="M205" s="168"/>
      <c r="N205" s="168" t="s">
        <v>1098</v>
      </c>
    </row>
    <row r="206" s="165" customFormat="1" ht="71" hidden="1" spans="1:14">
      <c r="A206" s="167" t="s">
        <v>1099</v>
      </c>
      <c r="B206" s="168" t="s">
        <v>1100</v>
      </c>
      <c r="C206" s="169" t="s">
        <v>132</v>
      </c>
      <c r="D206" s="168" t="s">
        <v>1101</v>
      </c>
      <c r="E206" s="168" t="s">
        <v>611</v>
      </c>
      <c r="F206" s="168" t="s">
        <v>154</v>
      </c>
      <c r="G206" s="168" t="s">
        <v>162</v>
      </c>
      <c r="H206" s="168" t="s">
        <v>687</v>
      </c>
      <c r="I206" s="168"/>
      <c r="J206" s="169" t="s">
        <v>138</v>
      </c>
      <c r="K206" s="168" t="s">
        <v>1102</v>
      </c>
      <c r="L206" s="168" t="s">
        <v>140</v>
      </c>
      <c r="M206" s="168"/>
      <c r="N206" s="168" t="s">
        <v>1103</v>
      </c>
    </row>
    <row r="207" s="165" customFormat="1" ht="106" hidden="1" spans="1:14">
      <c r="A207" s="167" t="s">
        <v>1104</v>
      </c>
      <c r="B207" s="168" t="s">
        <v>1105</v>
      </c>
      <c r="C207" s="169" t="s">
        <v>132</v>
      </c>
      <c r="D207" s="168" t="s">
        <v>1106</v>
      </c>
      <c r="E207" s="168" t="s">
        <v>252</v>
      </c>
      <c r="F207" s="168" t="s">
        <v>265</v>
      </c>
      <c r="G207" s="168" t="s">
        <v>628</v>
      </c>
      <c r="H207" s="168" t="s">
        <v>687</v>
      </c>
      <c r="I207" s="168"/>
      <c r="J207" s="169" t="s">
        <v>138</v>
      </c>
      <c r="K207" s="168" t="s">
        <v>1107</v>
      </c>
      <c r="L207" s="168" t="s">
        <v>140</v>
      </c>
      <c r="M207" s="168"/>
      <c r="N207" s="168" t="s">
        <v>1108</v>
      </c>
    </row>
    <row r="208" s="165" customFormat="1" ht="42" hidden="1" spans="1:14">
      <c r="A208" s="167" t="s">
        <v>1109</v>
      </c>
      <c r="B208" s="168" t="s">
        <v>1110</v>
      </c>
      <c r="C208" s="169" t="s">
        <v>132</v>
      </c>
      <c r="D208" s="168" t="s">
        <v>697</v>
      </c>
      <c r="E208" s="168" t="s">
        <v>252</v>
      </c>
      <c r="F208" s="168" t="s">
        <v>280</v>
      </c>
      <c r="G208" s="168"/>
      <c r="H208" s="168" t="s">
        <v>687</v>
      </c>
      <c r="I208" s="168"/>
      <c r="J208" s="169" t="s">
        <v>214</v>
      </c>
      <c r="K208" s="168" t="s">
        <v>1111</v>
      </c>
      <c r="L208" s="168" t="s">
        <v>202</v>
      </c>
      <c r="M208" s="168"/>
      <c r="N208" s="168" t="s">
        <v>1111</v>
      </c>
    </row>
    <row r="209" s="165" customFormat="1" ht="42" hidden="1" spans="1:14">
      <c r="A209" s="167" t="s">
        <v>1112</v>
      </c>
      <c r="B209" s="168" t="s">
        <v>1113</v>
      </c>
      <c r="C209" s="169" t="s">
        <v>132</v>
      </c>
      <c r="D209" s="168" t="s">
        <v>327</v>
      </c>
      <c r="E209" s="168" t="s">
        <v>914</v>
      </c>
      <c r="F209" s="168" t="s">
        <v>280</v>
      </c>
      <c r="G209" s="168"/>
      <c r="H209" s="168" t="s">
        <v>687</v>
      </c>
      <c r="I209" s="168"/>
      <c r="J209" s="169" t="s">
        <v>214</v>
      </c>
      <c r="K209" s="168" t="s">
        <v>1114</v>
      </c>
      <c r="L209" s="168" t="s">
        <v>202</v>
      </c>
      <c r="M209" s="168"/>
      <c r="N209" s="168" t="s">
        <v>1115</v>
      </c>
    </row>
    <row r="210" s="165" customFormat="1" ht="42" hidden="1" spans="1:14">
      <c r="A210" s="167" t="s">
        <v>1116</v>
      </c>
      <c r="B210" s="168" t="s">
        <v>1117</v>
      </c>
      <c r="C210" s="169" t="s">
        <v>132</v>
      </c>
      <c r="D210" s="168" t="s">
        <v>327</v>
      </c>
      <c r="E210" s="168" t="s">
        <v>1118</v>
      </c>
      <c r="F210" s="168" t="s">
        <v>280</v>
      </c>
      <c r="G210" s="168"/>
      <c r="H210" s="168" t="s">
        <v>687</v>
      </c>
      <c r="I210" s="168"/>
      <c r="J210" s="169" t="s">
        <v>214</v>
      </c>
      <c r="K210" s="168" t="s">
        <v>1114</v>
      </c>
      <c r="L210" s="168" t="s">
        <v>202</v>
      </c>
      <c r="M210" s="168"/>
      <c r="N210" s="168" t="s">
        <v>1119</v>
      </c>
    </row>
    <row r="211" s="165" customFormat="1" ht="42" hidden="1" spans="1:14">
      <c r="A211" s="167" t="s">
        <v>1120</v>
      </c>
      <c r="B211" s="168" t="s">
        <v>1121</v>
      </c>
      <c r="C211" s="169" t="s">
        <v>132</v>
      </c>
      <c r="D211" s="168" t="s">
        <v>327</v>
      </c>
      <c r="E211" s="168" t="s">
        <v>1122</v>
      </c>
      <c r="F211" s="168" t="s">
        <v>280</v>
      </c>
      <c r="G211" s="168"/>
      <c r="H211" s="168" t="s">
        <v>687</v>
      </c>
      <c r="I211" s="168"/>
      <c r="J211" s="169" t="s">
        <v>214</v>
      </c>
      <c r="K211" s="168" t="s">
        <v>1123</v>
      </c>
      <c r="L211" s="168" t="s">
        <v>202</v>
      </c>
      <c r="M211" s="168"/>
      <c r="N211" s="168" t="s">
        <v>1124</v>
      </c>
    </row>
    <row r="212" s="165" customFormat="1" ht="42" hidden="1" spans="1:14">
      <c r="A212" s="167" t="s">
        <v>1125</v>
      </c>
      <c r="B212" s="168" t="s">
        <v>1126</v>
      </c>
      <c r="C212" s="169" t="s">
        <v>132</v>
      </c>
      <c r="D212" s="168" t="s">
        <v>278</v>
      </c>
      <c r="E212" s="168" t="s">
        <v>1127</v>
      </c>
      <c r="F212" s="168" t="s">
        <v>280</v>
      </c>
      <c r="G212" s="168"/>
      <c r="H212" s="168" t="s">
        <v>687</v>
      </c>
      <c r="I212" s="168"/>
      <c r="J212" s="169" t="s">
        <v>214</v>
      </c>
      <c r="K212" s="168" t="s">
        <v>1128</v>
      </c>
      <c r="L212" s="168" t="s">
        <v>202</v>
      </c>
      <c r="M212" s="168"/>
      <c r="N212" s="168" t="s">
        <v>1129</v>
      </c>
    </row>
    <row r="213" s="165" customFormat="1" ht="42" hidden="1" spans="1:14">
      <c r="A213" s="167" t="s">
        <v>1130</v>
      </c>
      <c r="B213" s="168" t="s">
        <v>1131</v>
      </c>
      <c r="C213" s="169" t="s">
        <v>132</v>
      </c>
      <c r="D213" s="168" t="s">
        <v>1132</v>
      </c>
      <c r="E213" s="168" t="s">
        <v>914</v>
      </c>
      <c r="F213" s="168" t="s">
        <v>280</v>
      </c>
      <c r="G213" s="168"/>
      <c r="H213" s="168" t="s">
        <v>687</v>
      </c>
      <c r="I213" s="168"/>
      <c r="J213" s="169" t="s">
        <v>214</v>
      </c>
      <c r="K213" s="168" t="s">
        <v>1133</v>
      </c>
      <c r="L213" s="168" t="s">
        <v>202</v>
      </c>
      <c r="M213" s="168"/>
      <c r="N213" s="168" t="s">
        <v>1133</v>
      </c>
    </row>
    <row r="214" s="165" customFormat="1" ht="56" hidden="1" spans="1:14">
      <c r="A214" s="167" t="s">
        <v>1134</v>
      </c>
      <c r="B214" s="168" t="s">
        <v>1135</v>
      </c>
      <c r="C214" s="169" t="s">
        <v>132</v>
      </c>
      <c r="D214" s="168" t="s">
        <v>1136</v>
      </c>
      <c r="E214" s="168" t="s">
        <v>525</v>
      </c>
      <c r="F214" s="168" t="s">
        <v>526</v>
      </c>
      <c r="G214" s="168"/>
      <c r="H214" s="168" t="s">
        <v>687</v>
      </c>
      <c r="I214" s="168"/>
      <c r="J214" s="169" t="s">
        <v>138</v>
      </c>
      <c r="K214" s="168" t="s">
        <v>1137</v>
      </c>
      <c r="L214" s="168" t="s">
        <v>140</v>
      </c>
      <c r="M214" s="168"/>
      <c r="N214" s="168" t="s">
        <v>1138</v>
      </c>
    </row>
    <row r="215" s="165" customFormat="1" ht="53" hidden="1" spans="1:14">
      <c r="A215" s="167" t="s">
        <v>1139</v>
      </c>
      <c r="B215" s="168" t="s">
        <v>1140</v>
      </c>
      <c r="C215" s="169" t="s">
        <v>132</v>
      </c>
      <c r="D215" s="168" t="s">
        <v>1141</v>
      </c>
      <c r="E215" s="168" t="s">
        <v>934</v>
      </c>
      <c r="F215" s="168" t="s">
        <v>280</v>
      </c>
      <c r="G215" s="168"/>
      <c r="H215" s="168" t="s">
        <v>687</v>
      </c>
      <c r="I215" s="168"/>
      <c r="J215" s="169" t="s">
        <v>209</v>
      </c>
      <c r="K215" s="168" t="s">
        <v>1142</v>
      </c>
      <c r="L215" s="168" t="s">
        <v>202</v>
      </c>
      <c r="M215" s="168"/>
      <c r="N215" s="168" t="s">
        <v>1143</v>
      </c>
    </row>
    <row r="216" s="165" customFormat="1" ht="53" hidden="1" spans="1:14">
      <c r="A216" s="167" t="s">
        <v>1144</v>
      </c>
      <c r="B216" s="168" t="s">
        <v>1145</v>
      </c>
      <c r="C216" s="169" t="s">
        <v>132</v>
      </c>
      <c r="D216" s="168" t="s">
        <v>559</v>
      </c>
      <c r="E216" s="168" t="s">
        <v>153</v>
      </c>
      <c r="F216" s="168" t="s">
        <v>280</v>
      </c>
      <c r="G216" s="168"/>
      <c r="H216" s="168" t="s">
        <v>687</v>
      </c>
      <c r="I216" s="168"/>
      <c r="J216" s="169" t="s">
        <v>214</v>
      </c>
      <c r="K216" s="168" t="s">
        <v>1146</v>
      </c>
      <c r="L216" s="168" t="s">
        <v>202</v>
      </c>
      <c r="M216" s="168"/>
      <c r="N216" s="168" t="s">
        <v>1146</v>
      </c>
    </row>
    <row r="217" s="165" customFormat="1" ht="36" hidden="1" spans="1:14">
      <c r="A217" s="167" t="s">
        <v>1147</v>
      </c>
      <c r="B217" s="168" t="s">
        <v>1148</v>
      </c>
      <c r="C217" s="169" t="s">
        <v>132</v>
      </c>
      <c r="D217" s="168" t="s">
        <v>559</v>
      </c>
      <c r="E217" s="168" t="s">
        <v>914</v>
      </c>
      <c r="F217" s="168" t="s">
        <v>280</v>
      </c>
      <c r="G217" s="168"/>
      <c r="H217" s="168" t="s">
        <v>687</v>
      </c>
      <c r="I217" s="168"/>
      <c r="J217" s="169" t="s">
        <v>214</v>
      </c>
      <c r="K217" s="168" t="s">
        <v>1149</v>
      </c>
      <c r="L217" s="168" t="s">
        <v>202</v>
      </c>
      <c r="M217" s="168"/>
      <c r="N217" s="168" t="s">
        <v>1149</v>
      </c>
    </row>
    <row r="218" s="165" customFormat="1" ht="36" hidden="1" spans="1:14">
      <c r="A218" s="167" t="s">
        <v>1150</v>
      </c>
      <c r="B218" s="168" t="s">
        <v>1151</v>
      </c>
      <c r="C218" s="169" t="s">
        <v>132</v>
      </c>
      <c r="D218" s="168" t="s">
        <v>559</v>
      </c>
      <c r="E218" s="168" t="s">
        <v>252</v>
      </c>
      <c r="F218" s="168" t="s">
        <v>280</v>
      </c>
      <c r="G218" s="168"/>
      <c r="H218" s="168" t="s">
        <v>687</v>
      </c>
      <c r="I218" s="168"/>
      <c r="J218" s="169" t="s">
        <v>214</v>
      </c>
      <c r="K218" s="168" t="s">
        <v>1152</v>
      </c>
      <c r="L218" s="168" t="s">
        <v>202</v>
      </c>
      <c r="M218" s="168"/>
      <c r="N218" s="168" t="s">
        <v>1152</v>
      </c>
    </row>
    <row r="219" s="165" customFormat="1" ht="88" hidden="1" spans="1:14">
      <c r="A219" s="167" t="s">
        <v>1153</v>
      </c>
      <c r="B219" s="168" t="s">
        <v>1154</v>
      </c>
      <c r="C219" s="169" t="s">
        <v>132</v>
      </c>
      <c r="D219" s="168" t="s">
        <v>559</v>
      </c>
      <c r="E219" s="168" t="s">
        <v>252</v>
      </c>
      <c r="F219" s="168" t="s">
        <v>280</v>
      </c>
      <c r="G219" s="168"/>
      <c r="H219" s="168" t="s">
        <v>687</v>
      </c>
      <c r="I219" s="168"/>
      <c r="J219" s="169" t="s">
        <v>214</v>
      </c>
      <c r="K219" s="168" t="s">
        <v>1155</v>
      </c>
      <c r="L219" s="168" t="s">
        <v>202</v>
      </c>
      <c r="M219" s="168"/>
      <c r="N219" s="168" t="s">
        <v>1155</v>
      </c>
    </row>
    <row r="220" s="165" customFormat="1" ht="36" hidden="1" spans="1:14">
      <c r="A220" s="167" t="s">
        <v>1156</v>
      </c>
      <c r="B220" s="168" t="s">
        <v>1157</v>
      </c>
      <c r="C220" s="169" t="s">
        <v>132</v>
      </c>
      <c r="D220" s="168" t="s">
        <v>559</v>
      </c>
      <c r="E220" s="168" t="s">
        <v>252</v>
      </c>
      <c r="F220" s="168" t="s">
        <v>280</v>
      </c>
      <c r="G220" s="168"/>
      <c r="H220" s="168" t="s">
        <v>687</v>
      </c>
      <c r="I220" s="168"/>
      <c r="J220" s="169" t="s">
        <v>214</v>
      </c>
      <c r="K220" s="168" t="s">
        <v>1158</v>
      </c>
      <c r="L220" s="168" t="s">
        <v>202</v>
      </c>
      <c r="M220" s="168"/>
      <c r="N220" s="168" t="s">
        <v>1158</v>
      </c>
    </row>
    <row r="221" s="165" customFormat="1" ht="53" hidden="1" spans="1:14">
      <c r="A221" s="167" t="s">
        <v>1159</v>
      </c>
      <c r="B221" s="168" t="s">
        <v>1160</v>
      </c>
      <c r="C221" s="169" t="s">
        <v>132</v>
      </c>
      <c r="D221" s="168" t="s">
        <v>1161</v>
      </c>
      <c r="E221" s="168" t="s">
        <v>1162</v>
      </c>
      <c r="F221" s="168" t="s">
        <v>146</v>
      </c>
      <c r="G221" s="168"/>
      <c r="H221" s="168" t="s">
        <v>687</v>
      </c>
      <c r="I221" s="168"/>
      <c r="J221" s="169" t="s">
        <v>214</v>
      </c>
      <c r="K221" s="168" t="s">
        <v>1163</v>
      </c>
      <c r="L221" s="168" t="s">
        <v>202</v>
      </c>
      <c r="M221" s="168"/>
      <c r="N221" s="168" t="s">
        <v>1164</v>
      </c>
    </row>
    <row r="222" s="165" customFormat="1" ht="36" hidden="1" spans="1:14">
      <c r="A222" s="167" t="s">
        <v>1165</v>
      </c>
      <c r="B222" s="168" t="s">
        <v>1166</v>
      </c>
      <c r="C222" s="169" t="s">
        <v>132</v>
      </c>
      <c r="D222" s="168" t="s">
        <v>559</v>
      </c>
      <c r="E222" s="168" t="s">
        <v>199</v>
      </c>
      <c r="F222" s="168" t="s">
        <v>280</v>
      </c>
      <c r="G222" s="168"/>
      <c r="H222" s="168" t="s">
        <v>687</v>
      </c>
      <c r="I222" s="168"/>
      <c r="J222" s="169" t="s">
        <v>214</v>
      </c>
      <c r="K222" s="168" t="s">
        <v>1167</v>
      </c>
      <c r="L222" s="168" t="s">
        <v>202</v>
      </c>
      <c r="M222" s="168"/>
      <c r="N222" s="168" t="s">
        <v>1167</v>
      </c>
    </row>
    <row r="223" s="165" customFormat="1" ht="53" hidden="1" spans="1:14">
      <c r="A223" s="167" t="s">
        <v>1168</v>
      </c>
      <c r="B223" s="168" t="s">
        <v>1169</v>
      </c>
      <c r="C223" s="169" t="s">
        <v>132</v>
      </c>
      <c r="D223" s="168" t="s">
        <v>559</v>
      </c>
      <c r="E223" s="168" t="s">
        <v>199</v>
      </c>
      <c r="F223" s="168" t="s">
        <v>280</v>
      </c>
      <c r="G223" s="168"/>
      <c r="H223" s="168" t="s">
        <v>687</v>
      </c>
      <c r="I223" s="168"/>
      <c r="J223" s="169" t="s">
        <v>214</v>
      </c>
      <c r="K223" s="168" t="s">
        <v>1170</v>
      </c>
      <c r="L223" s="168" t="s">
        <v>202</v>
      </c>
      <c r="M223" s="168"/>
      <c r="N223" s="168" t="s">
        <v>1170</v>
      </c>
    </row>
    <row r="224" s="165" customFormat="1" ht="36" hidden="1" spans="1:14">
      <c r="A224" s="167" t="s">
        <v>1171</v>
      </c>
      <c r="B224" s="168" t="s">
        <v>1172</v>
      </c>
      <c r="C224" s="169" t="s">
        <v>132</v>
      </c>
      <c r="D224" s="168" t="s">
        <v>559</v>
      </c>
      <c r="E224" s="168" t="s">
        <v>914</v>
      </c>
      <c r="F224" s="168" t="s">
        <v>280</v>
      </c>
      <c r="G224" s="168"/>
      <c r="H224" s="168" t="s">
        <v>687</v>
      </c>
      <c r="I224" s="168"/>
      <c r="J224" s="169" t="s">
        <v>214</v>
      </c>
      <c r="K224" s="168" t="s">
        <v>1173</v>
      </c>
      <c r="L224" s="168" t="s">
        <v>202</v>
      </c>
      <c r="M224" s="168"/>
      <c r="N224" s="168" t="s">
        <v>1173</v>
      </c>
    </row>
    <row r="225" s="165" customFormat="1" ht="36" hidden="1" spans="1:14">
      <c r="A225" s="167" t="s">
        <v>1174</v>
      </c>
      <c r="B225" s="168" t="s">
        <v>1175</v>
      </c>
      <c r="C225" s="169" t="s">
        <v>132</v>
      </c>
      <c r="D225" s="168" t="s">
        <v>559</v>
      </c>
      <c r="E225" s="168" t="s">
        <v>252</v>
      </c>
      <c r="F225" s="168" t="s">
        <v>280</v>
      </c>
      <c r="G225" s="168"/>
      <c r="H225" s="168" t="s">
        <v>687</v>
      </c>
      <c r="I225" s="168"/>
      <c r="J225" s="169" t="s">
        <v>214</v>
      </c>
      <c r="K225" s="168" t="s">
        <v>1176</v>
      </c>
      <c r="L225" s="168" t="s">
        <v>202</v>
      </c>
      <c r="M225" s="168"/>
      <c r="N225" s="168" t="s">
        <v>1176</v>
      </c>
    </row>
    <row r="226" s="165" customFormat="1" ht="53" hidden="1" spans="1:14">
      <c r="A226" s="167" t="s">
        <v>1177</v>
      </c>
      <c r="B226" s="168" t="s">
        <v>1178</v>
      </c>
      <c r="C226" s="169" t="s">
        <v>132</v>
      </c>
      <c r="D226" s="168" t="s">
        <v>559</v>
      </c>
      <c r="E226" s="168" t="s">
        <v>252</v>
      </c>
      <c r="F226" s="168" t="s">
        <v>280</v>
      </c>
      <c r="G226" s="168"/>
      <c r="H226" s="168" t="s">
        <v>687</v>
      </c>
      <c r="I226" s="168"/>
      <c r="J226" s="169" t="s">
        <v>214</v>
      </c>
      <c r="K226" s="168" t="s">
        <v>1179</v>
      </c>
      <c r="L226" s="168" t="s">
        <v>202</v>
      </c>
      <c r="M226" s="168"/>
      <c r="N226" s="168" t="s">
        <v>1179</v>
      </c>
    </row>
    <row r="227" s="165" customFormat="1" ht="53" hidden="1" spans="1:14">
      <c r="A227" s="167" t="s">
        <v>1180</v>
      </c>
      <c r="B227" s="168" t="s">
        <v>1181</v>
      </c>
      <c r="C227" s="169" t="s">
        <v>132</v>
      </c>
      <c r="D227" s="168" t="s">
        <v>559</v>
      </c>
      <c r="E227" s="168" t="s">
        <v>153</v>
      </c>
      <c r="F227" s="168" t="s">
        <v>280</v>
      </c>
      <c r="G227" s="168"/>
      <c r="H227" s="168" t="s">
        <v>687</v>
      </c>
      <c r="I227" s="168"/>
      <c r="J227" s="169" t="s">
        <v>214</v>
      </c>
      <c r="K227" s="168" t="s">
        <v>1182</v>
      </c>
      <c r="L227" s="168" t="s">
        <v>202</v>
      </c>
      <c r="M227" s="168"/>
      <c r="N227" s="168" t="s">
        <v>1182</v>
      </c>
    </row>
    <row r="228" s="165" customFormat="1" ht="53" hidden="1" spans="1:14">
      <c r="A228" s="167" t="s">
        <v>1183</v>
      </c>
      <c r="B228" s="168" t="s">
        <v>1184</v>
      </c>
      <c r="C228" s="169" t="s">
        <v>132</v>
      </c>
      <c r="D228" s="168" t="s">
        <v>559</v>
      </c>
      <c r="E228" s="168" t="s">
        <v>199</v>
      </c>
      <c r="F228" s="168" t="s">
        <v>280</v>
      </c>
      <c r="G228" s="168"/>
      <c r="H228" s="168" t="s">
        <v>687</v>
      </c>
      <c r="I228" s="168"/>
      <c r="J228" s="169" t="s">
        <v>214</v>
      </c>
      <c r="K228" s="168" t="s">
        <v>1185</v>
      </c>
      <c r="L228" s="168" t="s">
        <v>202</v>
      </c>
      <c r="M228" s="168"/>
      <c r="N228" s="168" t="s">
        <v>1185</v>
      </c>
    </row>
    <row r="229" s="165" customFormat="1" ht="46" hidden="1" spans="1:14">
      <c r="A229" s="167" t="s">
        <v>1186</v>
      </c>
      <c r="B229" s="168" t="s">
        <v>1187</v>
      </c>
      <c r="C229" s="169" t="s">
        <v>132</v>
      </c>
      <c r="D229" s="168" t="s">
        <v>1188</v>
      </c>
      <c r="E229" s="168" t="s">
        <v>718</v>
      </c>
      <c r="F229" s="168" t="s">
        <v>672</v>
      </c>
      <c r="G229" s="168" t="s">
        <v>322</v>
      </c>
      <c r="H229" s="168" t="s">
        <v>687</v>
      </c>
      <c r="I229" s="168"/>
      <c r="J229" s="169" t="s">
        <v>138</v>
      </c>
      <c r="K229" s="168" t="s">
        <v>1189</v>
      </c>
      <c r="L229" s="168" t="s">
        <v>140</v>
      </c>
      <c r="M229" s="168" t="s">
        <v>171</v>
      </c>
      <c r="N229" s="168" t="s">
        <v>1190</v>
      </c>
    </row>
    <row r="230" s="165" customFormat="1" ht="36" hidden="1" spans="1:14">
      <c r="A230" s="167" t="s">
        <v>1191</v>
      </c>
      <c r="B230" s="168" t="s">
        <v>1192</v>
      </c>
      <c r="C230" s="169" t="s">
        <v>132</v>
      </c>
      <c r="D230" s="168" t="s">
        <v>1193</v>
      </c>
      <c r="E230" s="168" t="s">
        <v>1194</v>
      </c>
      <c r="F230" s="168" t="s">
        <v>334</v>
      </c>
      <c r="G230" s="168"/>
      <c r="H230" s="168" t="s">
        <v>687</v>
      </c>
      <c r="I230" s="168"/>
      <c r="J230" s="169" t="s">
        <v>209</v>
      </c>
      <c r="K230" s="168" t="s">
        <v>1195</v>
      </c>
      <c r="L230" s="168" t="s">
        <v>202</v>
      </c>
      <c r="M230" s="168"/>
      <c r="N230" s="168" t="s">
        <v>1196</v>
      </c>
    </row>
    <row r="231" s="165" customFormat="1" ht="88" hidden="1" spans="1:14">
      <c r="A231" s="167" t="s">
        <v>1197</v>
      </c>
      <c r="B231" s="168" t="s">
        <v>1198</v>
      </c>
      <c r="C231" s="169" t="s">
        <v>132</v>
      </c>
      <c r="D231" s="168" t="s">
        <v>1199</v>
      </c>
      <c r="E231" s="168" t="s">
        <v>859</v>
      </c>
      <c r="F231" s="168" t="s">
        <v>154</v>
      </c>
      <c r="G231" s="168"/>
      <c r="H231" s="168" t="s">
        <v>687</v>
      </c>
      <c r="I231" s="168"/>
      <c r="J231" s="169" t="s">
        <v>209</v>
      </c>
      <c r="K231" s="168" t="s">
        <v>1200</v>
      </c>
      <c r="L231" s="168" t="s">
        <v>202</v>
      </c>
      <c r="M231" s="168"/>
      <c r="N231" s="168" t="s">
        <v>1201</v>
      </c>
    </row>
    <row r="232" s="165" customFormat="1" ht="46" hidden="1" spans="1:14">
      <c r="A232" s="167" t="s">
        <v>1202</v>
      </c>
      <c r="B232" s="168" t="s">
        <v>1203</v>
      </c>
      <c r="C232" s="169" t="s">
        <v>132</v>
      </c>
      <c r="D232" s="168" t="s">
        <v>1204</v>
      </c>
      <c r="E232" s="168" t="s">
        <v>199</v>
      </c>
      <c r="F232" s="168" t="s">
        <v>1205</v>
      </c>
      <c r="G232" s="168"/>
      <c r="H232" s="168" t="s">
        <v>687</v>
      </c>
      <c r="I232" s="168"/>
      <c r="J232" s="169" t="s">
        <v>266</v>
      </c>
      <c r="K232" s="168" t="s">
        <v>1206</v>
      </c>
      <c r="L232" s="168" t="s">
        <v>202</v>
      </c>
      <c r="M232" s="168"/>
      <c r="N232" s="168" t="s">
        <v>1207</v>
      </c>
    </row>
    <row r="233" s="165" customFormat="1" ht="53" hidden="1" spans="1:14">
      <c r="A233" s="167" t="s">
        <v>1208</v>
      </c>
      <c r="B233" s="168" t="s">
        <v>1209</v>
      </c>
      <c r="C233" s="169" t="s">
        <v>132</v>
      </c>
      <c r="D233" s="168" t="s">
        <v>1210</v>
      </c>
      <c r="E233" s="168" t="s">
        <v>1211</v>
      </c>
      <c r="F233" s="168" t="s">
        <v>280</v>
      </c>
      <c r="G233" s="168"/>
      <c r="H233" s="168" t="s">
        <v>687</v>
      </c>
      <c r="I233" s="168"/>
      <c r="J233" s="169" t="s">
        <v>209</v>
      </c>
      <c r="K233" s="168" t="s">
        <v>1212</v>
      </c>
      <c r="L233" s="168" t="s">
        <v>202</v>
      </c>
      <c r="M233" s="168"/>
      <c r="N233" s="168" t="s">
        <v>1213</v>
      </c>
    </row>
    <row r="234" s="165" customFormat="1" ht="71" hidden="1" spans="1:14">
      <c r="A234" s="167" t="s">
        <v>1214</v>
      </c>
      <c r="B234" s="168" t="s">
        <v>1215</v>
      </c>
      <c r="C234" s="169" t="s">
        <v>132</v>
      </c>
      <c r="D234" s="168" t="s">
        <v>1216</v>
      </c>
      <c r="E234" s="168" t="s">
        <v>252</v>
      </c>
      <c r="F234" s="168" t="s">
        <v>265</v>
      </c>
      <c r="G234" s="168"/>
      <c r="H234" s="168" t="s">
        <v>687</v>
      </c>
      <c r="I234" s="168"/>
      <c r="J234" s="169" t="s">
        <v>209</v>
      </c>
      <c r="K234" s="168" t="s">
        <v>1212</v>
      </c>
      <c r="L234" s="168" t="s">
        <v>202</v>
      </c>
      <c r="M234" s="168"/>
      <c r="N234" s="168" t="s">
        <v>1217</v>
      </c>
    </row>
    <row r="235" s="165" customFormat="1" ht="88" hidden="1" spans="1:14">
      <c r="A235" s="167" t="s">
        <v>1218</v>
      </c>
      <c r="B235" s="168" t="s">
        <v>1219</v>
      </c>
      <c r="C235" s="169" t="s">
        <v>132</v>
      </c>
      <c r="D235" s="168" t="s">
        <v>1220</v>
      </c>
      <c r="E235" s="168" t="s">
        <v>1221</v>
      </c>
      <c r="F235" s="168" t="s">
        <v>154</v>
      </c>
      <c r="G235" s="168"/>
      <c r="H235" s="168" t="s">
        <v>687</v>
      </c>
      <c r="I235" s="168"/>
      <c r="J235" s="169" t="s">
        <v>209</v>
      </c>
      <c r="K235" s="168" t="s">
        <v>1222</v>
      </c>
      <c r="L235" s="168" t="s">
        <v>202</v>
      </c>
      <c r="M235" s="168"/>
      <c r="N235" s="168" t="s">
        <v>1223</v>
      </c>
    </row>
    <row r="236" s="165" customFormat="1" ht="71" hidden="1" spans="1:14">
      <c r="A236" s="167" t="s">
        <v>1224</v>
      </c>
      <c r="B236" s="168" t="s">
        <v>1225</v>
      </c>
      <c r="C236" s="169" t="s">
        <v>132</v>
      </c>
      <c r="D236" s="168" t="s">
        <v>1226</v>
      </c>
      <c r="E236" s="168" t="s">
        <v>199</v>
      </c>
      <c r="F236" s="168" t="s">
        <v>154</v>
      </c>
      <c r="G236" s="168"/>
      <c r="H236" s="168" t="s">
        <v>687</v>
      </c>
      <c r="I236" s="168"/>
      <c r="J236" s="169" t="s">
        <v>209</v>
      </c>
      <c r="K236" s="168" t="s">
        <v>1227</v>
      </c>
      <c r="L236" s="168" t="s">
        <v>202</v>
      </c>
      <c r="M236" s="168"/>
      <c r="N236" s="168" t="s">
        <v>1228</v>
      </c>
    </row>
    <row r="237" s="165" customFormat="1" ht="71" hidden="1" spans="1:14">
      <c r="A237" s="167" t="s">
        <v>1229</v>
      </c>
      <c r="B237" s="168" t="s">
        <v>1230</v>
      </c>
      <c r="C237" s="169" t="s">
        <v>132</v>
      </c>
      <c r="D237" s="168" t="s">
        <v>1226</v>
      </c>
      <c r="E237" s="168" t="s">
        <v>199</v>
      </c>
      <c r="F237" s="168" t="s">
        <v>154</v>
      </c>
      <c r="G237" s="168"/>
      <c r="H237" s="168" t="s">
        <v>687</v>
      </c>
      <c r="I237" s="168"/>
      <c r="J237" s="169" t="s">
        <v>214</v>
      </c>
      <c r="K237" s="168" t="s">
        <v>1231</v>
      </c>
      <c r="L237" s="168" t="s">
        <v>202</v>
      </c>
      <c r="M237" s="168"/>
      <c r="N237" s="168" t="s">
        <v>1232</v>
      </c>
    </row>
    <row r="238" s="165" customFormat="1" ht="71" hidden="1" spans="1:14">
      <c r="A238" s="167" t="s">
        <v>1233</v>
      </c>
      <c r="B238" s="168" t="s">
        <v>1234</v>
      </c>
      <c r="C238" s="169" t="s">
        <v>132</v>
      </c>
      <c r="D238" s="168" t="s">
        <v>1226</v>
      </c>
      <c r="E238" s="168" t="s">
        <v>199</v>
      </c>
      <c r="F238" s="168" t="s">
        <v>154</v>
      </c>
      <c r="G238" s="168"/>
      <c r="H238" s="168" t="s">
        <v>687</v>
      </c>
      <c r="I238" s="168"/>
      <c r="J238" s="169" t="s">
        <v>214</v>
      </c>
      <c r="K238" s="168" t="s">
        <v>1235</v>
      </c>
      <c r="L238" s="168" t="s">
        <v>202</v>
      </c>
      <c r="M238" s="168"/>
      <c r="N238" s="168" t="s">
        <v>1236</v>
      </c>
    </row>
    <row r="239" s="165" customFormat="1" ht="71" hidden="1" spans="1:14">
      <c r="A239" s="167" t="s">
        <v>1237</v>
      </c>
      <c r="B239" s="168" t="s">
        <v>1238</v>
      </c>
      <c r="C239" s="169" t="s">
        <v>132</v>
      </c>
      <c r="D239" s="168" t="s">
        <v>1226</v>
      </c>
      <c r="E239" s="168" t="s">
        <v>199</v>
      </c>
      <c r="F239" s="168" t="s">
        <v>154</v>
      </c>
      <c r="G239" s="168"/>
      <c r="H239" s="168" t="s">
        <v>687</v>
      </c>
      <c r="I239" s="168"/>
      <c r="J239" s="169" t="s">
        <v>214</v>
      </c>
      <c r="K239" s="168" t="s">
        <v>1235</v>
      </c>
      <c r="L239" s="168" t="s">
        <v>202</v>
      </c>
      <c r="M239" s="168"/>
      <c r="N239" s="168" t="s">
        <v>1239</v>
      </c>
    </row>
    <row r="240" s="165" customFormat="1" ht="71" hidden="1" spans="1:14">
      <c r="A240" s="167" t="s">
        <v>1240</v>
      </c>
      <c r="B240" s="168" t="s">
        <v>1241</v>
      </c>
      <c r="C240" s="169" t="s">
        <v>132</v>
      </c>
      <c r="D240" s="168" t="s">
        <v>1242</v>
      </c>
      <c r="E240" s="168" t="s">
        <v>199</v>
      </c>
      <c r="F240" s="168" t="s">
        <v>154</v>
      </c>
      <c r="G240" s="168"/>
      <c r="H240" s="168" t="s">
        <v>687</v>
      </c>
      <c r="I240" s="168"/>
      <c r="J240" s="169" t="s">
        <v>543</v>
      </c>
      <c r="K240" s="168" t="s">
        <v>1243</v>
      </c>
      <c r="L240" s="168" t="s">
        <v>202</v>
      </c>
      <c r="M240" s="168"/>
      <c r="N240" s="168" t="s">
        <v>1244</v>
      </c>
    </row>
    <row r="241" s="165" customFormat="1" ht="88" hidden="1" spans="1:14">
      <c r="A241" s="167" t="s">
        <v>1245</v>
      </c>
      <c r="B241" s="168" t="s">
        <v>1246</v>
      </c>
      <c r="C241" s="169" t="s">
        <v>132</v>
      </c>
      <c r="D241" s="168" t="s">
        <v>1220</v>
      </c>
      <c r="E241" s="168" t="s">
        <v>199</v>
      </c>
      <c r="F241" s="168" t="s">
        <v>154</v>
      </c>
      <c r="G241" s="168"/>
      <c r="H241" s="168" t="s">
        <v>687</v>
      </c>
      <c r="I241" s="168"/>
      <c r="J241" s="169" t="s">
        <v>214</v>
      </c>
      <c r="K241" s="168" t="s">
        <v>1247</v>
      </c>
      <c r="L241" s="168" t="s">
        <v>202</v>
      </c>
      <c r="M241" s="168"/>
      <c r="N241" s="168" t="s">
        <v>1248</v>
      </c>
    </row>
    <row r="242" s="165" customFormat="1" ht="88" hidden="1" spans="1:14">
      <c r="A242" s="167" t="s">
        <v>1249</v>
      </c>
      <c r="B242" s="168" t="s">
        <v>1250</v>
      </c>
      <c r="C242" s="169" t="s">
        <v>132</v>
      </c>
      <c r="D242" s="168" t="s">
        <v>1220</v>
      </c>
      <c r="E242" s="168" t="s">
        <v>199</v>
      </c>
      <c r="F242" s="168" t="s">
        <v>154</v>
      </c>
      <c r="G242" s="168"/>
      <c r="H242" s="168" t="s">
        <v>687</v>
      </c>
      <c r="I242" s="168"/>
      <c r="J242" s="169" t="s">
        <v>214</v>
      </c>
      <c r="K242" s="168" t="s">
        <v>1247</v>
      </c>
      <c r="L242" s="168" t="s">
        <v>202</v>
      </c>
      <c r="M242" s="168"/>
      <c r="N242" s="168" t="s">
        <v>1251</v>
      </c>
    </row>
    <row r="243" s="165" customFormat="1" ht="71" hidden="1" spans="1:14">
      <c r="A243" s="167" t="s">
        <v>1252</v>
      </c>
      <c r="B243" s="168" t="s">
        <v>1253</v>
      </c>
      <c r="C243" s="169" t="s">
        <v>132</v>
      </c>
      <c r="D243" s="168" t="s">
        <v>1254</v>
      </c>
      <c r="E243" s="168" t="s">
        <v>252</v>
      </c>
      <c r="F243" s="168" t="s">
        <v>154</v>
      </c>
      <c r="G243" s="168"/>
      <c r="H243" s="168" t="s">
        <v>687</v>
      </c>
      <c r="I243" s="168"/>
      <c r="J243" s="169" t="s">
        <v>209</v>
      </c>
      <c r="K243" s="168" t="s">
        <v>1255</v>
      </c>
      <c r="L243" s="168" t="s">
        <v>202</v>
      </c>
      <c r="M243" s="168"/>
      <c r="N243" s="168" t="s">
        <v>1256</v>
      </c>
    </row>
    <row r="244" s="165" customFormat="1" ht="53" hidden="1" spans="1:14">
      <c r="A244" s="167" t="s">
        <v>1257</v>
      </c>
      <c r="B244" s="168" t="s">
        <v>1258</v>
      </c>
      <c r="C244" s="169" t="s">
        <v>132</v>
      </c>
      <c r="D244" s="168" t="s">
        <v>1254</v>
      </c>
      <c r="E244" s="168" t="s">
        <v>252</v>
      </c>
      <c r="F244" s="168" t="s">
        <v>154</v>
      </c>
      <c r="G244" s="168"/>
      <c r="H244" s="168" t="s">
        <v>687</v>
      </c>
      <c r="I244" s="168"/>
      <c r="J244" s="169" t="s">
        <v>209</v>
      </c>
      <c r="K244" s="168" t="s">
        <v>1259</v>
      </c>
      <c r="L244" s="168" t="s">
        <v>202</v>
      </c>
      <c r="M244" s="168"/>
      <c r="N244" s="168" t="s">
        <v>1260</v>
      </c>
    </row>
    <row r="245" s="165" customFormat="1" ht="71" hidden="1" spans="1:14">
      <c r="A245" s="167" t="s">
        <v>1261</v>
      </c>
      <c r="B245" s="168" t="s">
        <v>1262</v>
      </c>
      <c r="C245" s="169" t="s">
        <v>132</v>
      </c>
      <c r="D245" s="168" t="s">
        <v>616</v>
      </c>
      <c r="E245" s="168" t="s">
        <v>252</v>
      </c>
      <c r="F245" s="168" t="s">
        <v>154</v>
      </c>
      <c r="G245" s="168"/>
      <c r="H245" s="168" t="s">
        <v>687</v>
      </c>
      <c r="I245" s="168"/>
      <c r="J245" s="169" t="s">
        <v>214</v>
      </c>
      <c r="K245" s="168" t="s">
        <v>1263</v>
      </c>
      <c r="L245" s="168" t="s">
        <v>202</v>
      </c>
      <c r="M245" s="168"/>
      <c r="N245" s="168" t="s">
        <v>1264</v>
      </c>
    </row>
    <row r="246" s="165" customFormat="1" ht="53" hidden="1" spans="1:14">
      <c r="A246" s="167" t="s">
        <v>1265</v>
      </c>
      <c r="B246" s="168" t="s">
        <v>1266</v>
      </c>
      <c r="C246" s="169" t="s">
        <v>132</v>
      </c>
      <c r="D246" s="168" t="s">
        <v>616</v>
      </c>
      <c r="E246" s="168" t="s">
        <v>252</v>
      </c>
      <c r="F246" s="168" t="s">
        <v>154</v>
      </c>
      <c r="G246" s="168"/>
      <c r="H246" s="168" t="s">
        <v>687</v>
      </c>
      <c r="I246" s="168"/>
      <c r="J246" s="169" t="s">
        <v>214</v>
      </c>
      <c r="K246" s="168" t="s">
        <v>1267</v>
      </c>
      <c r="L246" s="168" t="s">
        <v>202</v>
      </c>
      <c r="M246" s="168"/>
      <c r="N246" s="168" t="s">
        <v>1268</v>
      </c>
    </row>
    <row r="247" s="165" customFormat="1" ht="53" hidden="1" spans="1:14">
      <c r="A247" s="167" t="s">
        <v>1269</v>
      </c>
      <c r="B247" s="168" t="s">
        <v>1270</v>
      </c>
      <c r="C247" s="169" t="s">
        <v>132</v>
      </c>
      <c r="D247" s="168" t="s">
        <v>616</v>
      </c>
      <c r="E247" s="168" t="s">
        <v>377</v>
      </c>
      <c r="F247" s="168" t="s">
        <v>154</v>
      </c>
      <c r="G247" s="168"/>
      <c r="H247" s="168" t="s">
        <v>687</v>
      </c>
      <c r="I247" s="168"/>
      <c r="J247" s="169" t="s">
        <v>214</v>
      </c>
      <c r="K247" s="168" t="s">
        <v>1271</v>
      </c>
      <c r="L247" s="168" t="s">
        <v>202</v>
      </c>
      <c r="M247" s="168"/>
      <c r="N247" s="168" t="s">
        <v>1272</v>
      </c>
    </row>
    <row r="248" s="165" customFormat="1" ht="53" hidden="1" spans="1:14">
      <c r="A248" s="167" t="s">
        <v>1273</v>
      </c>
      <c r="B248" s="168" t="s">
        <v>1274</v>
      </c>
      <c r="C248" s="169" t="s">
        <v>132</v>
      </c>
      <c r="D248" s="168" t="s">
        <v>1275</v>
      </c>
      <c r="E248" s="168" t="s">
        <v>882</v>
      </c>
      <c r="F248" s="168" t="s">
        <v>146</v>
      </c>
      <c r="G248" s="168"/>
      <c r="H248" s="168" t="s">
        <v>687</v>
      </c>
      <c r="I248" s="168"/>
      <c r="J248" s="169" t="s">
        <v>214</v>
      </c>
      <c r="K248" s="168" t="s">
        <v>1276</v>
      </c>
      <c r="L248" s="168" t="s">
        <v>202</v>
      </c>
      <c r="M248" s="168"/>
      <c r="N248" s="168" t="s">
        <v>1277</v>
      </c>
    </row>
    <row r="249" s="165" customFormat="1" ht="71" hidden="1" spans="1:14">
      <c r="A249" s="167" t="s">
        <v>1278</v>
      </c>
      <c r="B249" s="168" t="s">
        <v>1279</v>
      </c>
      <c r="C249" s="169" t="s">
        <v>132</v>
      </c>
      <c r="D249" s="168" t="s">
        <v>973</v>
      </c>
      <c r="E249" s="168" t="s">
        <v>199</v>
      </c>
      <c r="F249" s="168" t="s">
        <v>265</v>
      </c>
      <c r="G249" s="168"/>
      <c r="H249" s="168" t="s">
        <v>687</v>
      </c>
      <c r="I249" s="168"/>
      <c r="J249" s="169" t="s">
        <v>214</v>
      </c>
      <c r="K249" s="168" t="s">
        <v>1280</v>
      </c>
      <c r="L249" s="168" t="s">
        <v>202</v>
      </c>
      <c r="M249" s="168"/>
      <c r="N249" s="168" t="s">
        <v>1281</v>
      </c>
    </row>
    <row r="250" s="165" customFormat="1" ht="71" hidden="1" spans="1:14">
      <c r="A250" s="167" t="s">
        <v>1282</v>
      </c>
      <c r="B250" s="168" t="s">
        <v>1283</v>
      </c>
      <c r="C250" s="169" t="s">
        <v>132</v>
      </c>
      <c r="D250" s="168" t="s">
        <v>1284</v>
      </c>
      <c r="E250" s="168" t="s">
        <v>153</v>
      </c>
      <c r="F250" s="168" t="s">
        <v>265</v>
      </c>
      <c r="G250" s="168"/>
      <c r="H250" s="168" t="s">
        <v>687</v>
      </c>
      <c r="I250" s="168"/>
      <c r="J250" s="169" t="s">
        <v>335</v>
      </c>
      <c r="K250" s="168" t="s">
        <v>1285</v>
      </c>
      <c r="L250" s="168" t="s">
        <v>202</v>
      </c>
      <c r="M250" s="168"/>
      <c r="N250" s="168" t="s">
        <v>1286</v>
      </c>
    </row>
    <row r="251" s="165" customFormat="1" ht="53" hidden="1" spans="1:14">
      <c r="A251" s="167" t="s">
        <v>1287</v>
      </c>
      <c r="B251" s="168" t="s">
        <v>1288</v>
      </c>
      <c r="C251" s="169" t="s">
        <v>132</v>
      </c>
      <c r="D251" s="168" t="s">
        <v>198</v>
      </c>
      <c r="E251" s="168" t="s">
        <v>199</v>
      </c>
      <c r="F251" s="168" t="s">
        <v>146</v>
      </c>
      <c r="G251" s="168"/>
      <c r="H251" s="168" t="s">
        <v>687</v>
      </c>
      <c r="I251" s="168"/>
      <c r="J251" s="169" t="s">
        <v>214</v>
      </c>
      <c r="K251" s="168" t="s">
        <v>1289</v>
      </c>
      <c r="L251" s="168" t="s">
        <v>202</v>
      </c>
      <c r="M251" s="168"/>
      <c r="N251" s="168" t="s">
        <v>1289</v>
      </c>
    </row>
    <row r="252" s="165" customFormat="1" ht="36" hidden="1" spans="1:14">
      <c r="A252" s="167" t="s">
        <v>1290</v>
      </c>
      <c r="B252" s="168" t="s">
        <v>1291</v>
      </c>
      <c r="C252" s="169" t="s">
        <v>132</v>
      </c>
      <c r="D252" s="168" t="s">
        <v>198</v>
      </c>
      <c r="E252" s="168" t="s">
        <v>199</v>
      </c>
      <c r="F252" s="168" t="s">
        <v>146</v>
      </c>
      <c r="G252" s="168"/>
      <c r="H252" s="168" t="s">
        <v>687</v>
      </c>
      <c r="I252" s="168"/>
      <c r="J252" s="169" t="s">
        <v>214</v>
      </c>
      <c r="K252" s="168" t="s">
        <v>1292</v>
      </c>
      <c r="L252" s="168" t="s">
        <v>202</v>
      </c>
      <c r="M252" s="168"/>
      <c r="N252" s="168" t="s">
        <v>1292</v>
      </c>
    </row>
    <row r="253" s="165" customFormat="1" ht="36" hidden="1" spans="1:14">
      <c r="A253" s="167" t="s">
        <v>1293</v>
      </c>
      <c r="B253" s="168" t="s">
        <v>1294</v>
      </c>
      <c r="C253" s="169" t="s">
        <v>132</v>
      </c>
      <c r="D253" s="168" t="s">
        <v>198</v>
      </c>
      <c r="E253" s="168" t="s">
        <v>199</v>
      </c>
      <c r="F253" s="168" t="s">
        <v>146</v>
      </c>
      <c r="G253" s="168"/>
      <c r="H253" s="168" t="s">
        <v>687</v>
      </c>
      <c r="I253" s="168"/>
      <c r="J253" s="169" t="s">
        <v>214</v>
      </c>
      <c r="K253" s="168" t="s">
        <v>1295</v>
      </c>
      <c r="L253" s="168" t="s">
        <v>202</v>
      </c>
      <c r="M253" s="168"/>
      <c r="N253" s="168" t="s">
        <v>1295</v>
      </c>
    </row>
    <row r="254" s="165" customFormat="1" ht="36" hidden="1" spans="1:14">
      <c r="A254" s="167" t="s">
        <v>1296</v>
      </c>
      <c r="B254" s="168" t="s">
        <v>1297</v>
      </c>
      <c r="C254" s="169" t="s">
        <v>132</v>
      </c>
      <c r="D254" s="168" t="s">
        <v>633</v>
      </c>
      <c r="E254" s="168" t="s">
        <v>199</v>
      </c>
      <c r="F254" s="168" t="s">
        <v>334</v>
      </c>
      <c r="G254" s="168"/>
      <c r="H254" s="168" t="s">
        <v>687</v>
      </c>
      <c r="I254" s="168"/>
      <c r="J254" s="169" t="s">
        <v>214</v>
      </c>
      <c r="K254" s="168" t="s">
        <v>1298</v>
      </c>
      <c r="L254" s="168" t="s">
        <v>202</v>
      </c>
      <c r="M254" s="168"/>
      <c r="N254" s="168" t="s">
        <v>1299</v>
      </c>
    </row>
    <row r="255" s="165" customFormat="1" ht="42" hidden="1" spans="1:14">
      <c r="A255" s="167" t="s">
        <v>1300</v>
      </c>
      <c r="B255" s="168" t="s">
        <v>1301</v>
      </c>
      <c r="C255" s="169" t="s">
        <v>132</v>
      </c>
      <c r="D255" s="168" t="s">
        <v>1302</v>
      </c>
      <c r="E255" s="168" t="s">
        <v>199</v>
      </c>
      <c r="F255" s="168" t="s">
        <v>146</v>
      </c>
      <c r="G255" s="168"/>
      <c r="H255" s="168" t="s">
        <v>687</v>
      </c>
      <c r="I255" s="168"/>
      <c r="J255" s="169" t="s">
        <v>214</v>
      </c>
      <c r="K255" s="168" t="s">
        <v>1303</v>
      </c>
      <c r="L255" s="168" t="s">
        <v>202</v>
      </c>
      <c r="M255" s="168"/>
      <c r="N255" s="168" t="s">
        <v>1304</v>
      </c>
    </row>
    <row r="256" s="165" customFormat="1" ht="53" hidden="1" spans="1:14">
      <c r="A256" s="167" t="s">
        <v>1305</v>
      </c>
      <c r="B256" s="168" t="s">
        <v>1306</v>
      </c>
      <c r="C256" s="169" t="s">
        <v>132</v>
      </c>
      <c r="D256" s="168" t="s">
        <v>1307</v>
      </c>
      <c r="E256" s="168" t="s">
        <v>199</v>
      </c>
      <c r="F256" s="168" t="s">
        <v>265</v>
      </c>
      <c r="G256" s="168" t="s">
        <v>628</v>
      </c>
      <c r="H256" s="168" t="s">
        <v>687</v>
      </c>
      <c r="I256" s="168"/>
      <c r="J256" s="169" t="s">
        <v>266</v>
      </c>
      <c r="K256" s="168" t="s">
        <v>602</v>
      </c>
      <c r="L256" s="168" t="s">
        <v>202</v>
      </c>
      <c r="M256" s="168"/>
      <c r="N256" s="168" t="s">
        <v>1308</v>
      </c>
    </row>
    <row r="257" s="165" customFormat="1" ht="71" hidden="1" spans="1:14">
      <c r="A257" s="167" t="s">
        <v>1309</v>
      </c>
      <c r="B257" s="168" t="s">
        <v>1310</v>
      </c>
      <c r="C257" s="169" t="s">
        <v>132</v>
      </c>
      <c r="D257" s="168" t="s">
        <v>692</v>
      </c>
      <c r="E257" s="168" t="s">
        <v>199</v>
      </c>
      <c r="F257" s="168" t="s">
        <v>265</v>
      </c>
      <c r="G257" s="168"/>
      <c r="H257" s="168" t="s">
        <v>687</v>
      </c>
      <c r="I257" s="168"/>
      <c r="J257" s="169" t="s">
        <v>214</v>
      </c>
      <c r="K257" s="168" t="s">
        <v>602</v>
      </c>
      <c r="L257" s="168" t="s">
        <v>202</v>
      </c>
      <c r="M257" s="168"/>
      <c r="N257" s="168" t="s">
        <v>434</v>
      </c>
    </row>
    <row r="258" s="165" customFormat="1" ht="71" hidden="1" spans="1:14">
      <c r="A258" s="167" t="s">
        <v>1311</v>
      </c>
      <c r="B258" s="168" t="s">
        <v>1312</v>
      </c>
      <c r="C258" s="169" t="s">
        <v>132</v>
      </c>
      <c r="D258" s="168" t="s">
        <v>616</v>
      </c>
      <c r="E258" s="168" t="s">
        <v>199</v>
      </c>
      <c r="F258" s="168" t="s">
        <v>154</v>
      </c>
      <c r="G258" s="168"/>
      <c r="H258" s="168" t="s">
        <v>687</v>
      </c>
      <c r="I258" s="168"/>
      <c r="J258" s="169" t="s">
        <v>214</v>
      </c>
      <c r="K258" s="168" t="s">
        <v>602</v>
      </c>
      <c r="L258" s="168" t="s">
        <v>202</v>
      </c>
      <c r="M258" s="168"/>
      <c r="N258" s="168" t="s">
        <v>1313</v>
      </c>
    </row>
    <row r="259" s="165" customFormat="1" ht="53" hidden="1" spans="1:14">
      <c r="A259" s="167" t="s">
        <v>1314</v>
      </c>
      <c r="B259" s="168" t="s">
        <v>1315</v>
      </c>
      <c r="C259" s="169" t="s">
        <v>132</v>
      </c>
      <c r="D259" s="168" t="s">
        <v>1316</v>
      </c>
      <c r="E259" s="168" t="s">
        <v>611</v>
      </c>
      <c r="F259" s="168" t="s">
        <v>265</v>
      </c>
      <c r="G259" s="168"/>
      <c r="H259" s="168" t="s">
        <v>687</v>
      </c>
      <c r="I259" s="168"/>
      <c r="J259" s="169" t="s">
        <v>214</v>
      </c>
      <c r="K259" s="168" t="s">
        <v>602</v>
      </c>
      <c r="L259" s="168" t="s">
        <v>202</v>
      </c>
      <c r="M259" s="168"/>
      <c r="N259" s="168" t="s">
        <v>1317</v>
      </c>
    </row>
    <row r="260" s="165" customFormat="1" ht="71" hidden="1" spans="1:14">
      <c r="A260" s="167" t="s">
        <v>1318</v>
      </c>
      <c r="B260" s="168" t="s">
        <v>1319</v>
      </c>
      <c r="C260" s="169" t="s">
        <v>132</v>
      </c>
      <c r="D260" s="168" t="s">
        <v>616</v>
      </c>
      <c r="E260" s="168" t="s">
        <v>199</v>
      </c>
      <c r="F260" s="168" t="s">
        <v>154</v>
      </c>
      <c r="G260" s="168"/>
      <c r="H260" s="168" t="s">
        <v>687</v>
      </c>
      <c r="I260" s="168"/>
      <c r="J260" s="169" t="s">
        <v>214</v>
      </c>
      <c r="K260" s="168" t="s">
        <v>602</v>
      </c>
      <c r="L260" s="168" t="s">
        <v>202</v>
      </c>
      <c r="M260" s="168"/>
      <c r="N260" s="168" t="s">
        <v>1320</v>
      </c>
    </row>
    <row r="261" s="165" customFormat="1" ht="64" hidden="1" spans="1:14">
      <c r="A261" s="167" t="s">
        <v>1321</v>
      </c>
      <c r="B261" s="168" t="s">
        <v>1322</v>
      </c>
      <c r="C261" s="169" t="s">
        <v>132</v>
      </c>
      <c r="D261" s="168" t="s">
        <v>1323</v>
      </c>
      <c r="E261" s="168" t="s">
        <v>199</v>
      </c>
      <c r="F261" s="168" t="s">
        <v>265</v>
      </c>
      <c r="G261" s="168"/>
      <c r="H261" s="168" t="s">
        <v>687</v>
      </c>
      <c r="I261" s="168"/>
      <c r="J261" s="169" t="s">
        <v>214</v>
      </c>
      <c r="K261" s="168" t="s">
        <v>606</v>
      </c>
      <c r="L261" s="168" t="s">
        <v>202</v>
      </c>
      <c r="M261" s="168"/>
      <c r="N261" s="168" t="s">
        <v>1324</v>
      </c>
    </row>
    <row r="262" s="165" customFormat="1" ht="53" hidden="1" spans="1:14">
      <c r="A262" s="167" t="s">
        <v>1325</v>
      </c>
      <c r="B262" s="168" t="s">
        <v>1326</v>
      </c>
      <c r="C262" s="169" t="s">
        <v>132</v>
      </c>
      <c r="D262" s="168" t="s">
        <v>1327</v>
      </c>
      <c r="E262" s="168" t="s">
        <v>199</v>
      </c>
      <c r="F262" s="168" t="s">
        <v>154</v>
      </c>
      <c r="G262" s="168"/>
      <c r="H262" s="168" t="s">
        <v>687</v>
      </c>
      <c r="I262" s="168"/>
      <c r="J262" s="169" t="s">
        <v>214</v>
      </c>
      <c r="K262" s="168" t="s">
        <v>606</v>
      </c>
      <c r="L262" s="168" t="s">
        <v>202</v>
      </c>
      <c r="M262" s="168"/>
      <c r="N262" s="168" t="s">
        <v>1328</v>
      </c>
    </row>
    <row r="263" s="165" customFormat="1" ht="64" hidden="1" spans="1:14">
      <c r="A263" s="167" t="s">
        <v>1329</v>
      </c>
      <c r="B263" s="168" t="s">
        <v>1330</v>
      </c>
      <c r="C263" s="169" t="s">
        <v>132</v>
      </c>
      <c r="D263" s="168" t="s">
        <v>1323</v>
      </c>
      <c r="E263" s="168" t="s">
        <v>199</v>
      </c>
      <c r="F263" s="168" t="s">
        <v>265</v>
      </c>
      <c r="G263" s="168"/>
      <c r="H263" s="168" t="s">
        <v>687</v>
      </c>
      <c r="I263" s="168"/>
      <c r="J263" s="169" t="s">
        <v>214</v>
      </c>
      <c r="K263" s="168" t="s">
        <v>606</v>
      </c>
      <c r="L263" s="168" t="s">
        <v>202</v>
      </c>
      <c r="M263" s="168"/>
      <c r="N263" s="168" t="s">
        <v>1331</v>
      </c>
    </row>
    <row r="264" s="165" customFormat="1" ht="88" hidden="1" spans="1:14">
      <c r="A264" s="167" t="s">
        <v>1332</v>
      </c>
      <c r="B264" s="168" t="s">
        <v>1333</v>
      </c>
      <c r="C264" s="169" t="s">
        <v>132</v>
      </c>
      <c r="D264" s="168" t="s">
        <v>1220</v>
      </c>
      <c r="E264" s="168" t="s">
        <v>199</v>
      </c>
      <c r="F264" s="168" t="s">
        <v>154</v>
      </c>
      <c r="G264" s="168" t="s">
        <v>147</v>
      </c>
      <c r="H264" s="168" t="s">
        <v>687</v>
      </c>
      <c r="I264" s="168"/>
      <c r="J264" s="169" t="s">
        <v>138</v>
      </c>
      <c r="K264" s="168" t="s">
        <v>606</v>
      </c>
      <c r="L264" s="168" t="s">
        <v>140</v>
      </c>
      <c r="M264" s="168"/>
      <c r="N264" s="168" t="s">
        <v>1334</v>
      </c>
    </row>
    <row r="265" s="165" customFormat="1" ht="64" hidden="1" spans="1:14">
      <c r="A265" s="167" t="s">
        <v>1335</v>
      </c>
      <c r="B265" s="168" t="s">
        <v>1336</v>
      </c>
      <c r="C265" s="169" t="s">
        <v>132</v>
      </c>
      <c r="D265" s="168" t="s">
        <v>1323</v>
      </c>
      <c r="E265" s="168" t="s">
        <v>199</v>
      </c>
      <c r="F265" s="168" t="s">
        <v>265</v>
      </c>
      <c r="G265" s="168"/>
      <c r="H265" s="168" t="s">
        <v>687</v>
      </c>
      <c r="I265" s="168"/>
      <c r="J265" s="169" t="s">
        <v>214</v>
      </c>
      <c r="K265" s="168" t="s">
        <v>606</v>
      </c>
      <c r="L265" s="168" t="s">
        <v>202</v>
      </c>
      <c r="M265" s="168"/>
      <c r="N265" s="168" t="s">
        <v>1337</v>
      </c>
    </row>
    <row r="266" s="165" customFormat="1" ht="53" hidden="1" spans="1:14">
      <c r="A266" s="167" t="s">
        <v>1338</v>
      </c>
      <c r="B266" s="168" t="s">
        <v>1339</v>
      </c>
      <c r="C266" s="169" t="s">
        <v>132</v>
      </c>
      <c r="D266" s="168" t="s">
        <v>1340</v>
      </c>
      <c r="E266" s="168" t="s">
        <v>252</v>
      </c>
      <c r="F266" s="168" t="s">
        <v>154</v>
      </c>
      <c r="G266" s="168"/>
      <c r="H266" s="168" t="s">
        <v>687</v>
      </c>
      <c r="I266" s="168"/>
      <c r="J266" s="169" t="s">
        <v>214</v>
      </c>
      <c r="K266" s="168" t="s">
        <v>606</v>
      </c>
      <c r="L266" s="168" t="s">
        <v>202</v>
      </c>
      <c r="M266" s="168"/>
      <c r="N266" s="168" t="s">
        <v>1341</v>
      </c>
    </row>
    <row r="267" s="165" customFormat="1" ht="64" hidden="1" spans="1:14">
      <c r="A267" s="167" t="s">
        <v>1342</v>
      </c>
      <c r="B267" s="168" t="s">
        <v>1343</v>
      </c>
      <c r="C267" s="169" t="s">
        <v>132</v>
      </c>
      <c r="D267" s="168" t="s">
        <v>973</v>
      </c>
      <c r="E267" s="168" t="s">
        <v>199</v>
      </c>
      <c r="F267" s="168" t="s">
        <v>265</v>
      </c>
      <c r="G267" s="168" t="s">
        <v>147</v>
      </c>
      <c r="H267" s="168" t="s">
        <v>687</v>
      </c>
      <c r="I267" s="168"/>
      <c r="J267" s="169" t="s">
        <v>138</v>
      </c>
      <c r="K267" s="168" t="s">
        <v>606</v>
      </c>
      <c r="L267" s="168" t="s">
        <v>140</v>
      </c>
      <c r="M267" s="168"/>
      <c r="N267" s="168" t="s">
        <v>1344</v>
      </c>
    </row>
    <row r="268" s="165" customFormat="1" ht="64" hidden="1" spans="1:14">
      <c r="A268" s="167" t="s">
        <v>1345</v>
      </c>
      <c r="B268" s="168" t="s">
        <v>1346</v>
      </c>
      <c r="C268" s="169" t="s">
        <v>132</v>
      </c>
      <c r="D268" s="168" t="s">
        <v>1323</v>
      </c>
      <c r="E268" s="168" t="s">
        <v>199</v>
      </c>
      <c r="F268" s="168" t="s">
        <v>265</v>
      </c>
      <c r="G268" s="168"/>
      <c r="H268" s="168" t="s">
        <v>687</v>
      </c>
      <c r="I268" s="168"/>
      <c r="J268" s="169" t="s">
        <v>214</v>
      </c>
      <c r="K268" s="168" t="s">
        <v>617</v>
      </c>
      <c r="L268" s="168" t="s">
        <v>202</v>
      </c>
      <c r="M268" s="168"/>
      <c r="N268" s="168" t="s">
        <v>1347</v>
      </c>
    </row>
    <row r="269" s="165" customFormat="1" ht="53" hidden="1" spans="1:14">
      <c r="A269" s="167" t="s">
        <v>1348</v>
      </c>
      <c r="B269" s="168" t="s">
        <v>1349</v>
      </c>
      <c r="C269" s="169" t="s">
        <v>132</v>
      </c>
      <c r="D269" s="168" t="s">
        <v>616</v>
      </c>
      <c r="E269" s="168" t="s">
        <v>252</v>
      </c>
      <c r="F269" s="168" t="s">
        <v>154</v>
      </c>
      <c r="G269" s="168"/>
      <c r="H269" s="168" t="s">
        <v>687</v>
      </c>
      <c r="I269" s="168"/>
      <c r="J269" s="169" t="s">
        <v>214</v>
      </c>
      <c r="K269" s="168" t="s">
        <v>617</v>
      </c>
      <c r="L269" s="168" t="s">
        <v>202</v>
      </c>
      <c r="M269" s="168"/>
      <c r="N269" s="168" t="s">
        <v>1350</v>
      </c>
    </row>
    <row r="270" s="165" customFormat="1" ht="42" hidden="1" spans="1:14">
      <c r="A270" s="167" t="s">
        <v>1351</v>
      </c>
      <c r="B270" s="168" t="s">
        <v>1352</v>
      </c>
      <c r="C270" s="169" t="s">
        <v>132</v>
      </c>
      <c r="D270" s="168" t="s">
        <v>504</v>
      </c>
      <c r="E270" s="168" t="s">
        <v>505</v>
      </c>
      <c r="F270" s="168" t="s">
        <v>280</v>
      </c>
      <c r="G270" s="168" t="s">
        <v>147</v>
      </c>
      <c r="H270" s="168" t="s">
        <v>687</v>
      </c>
      <c r="I270" s="168"/>
      <c r="J270" s="169" t="s">
        <v>138</v>
      </c>
      <c r="K270" s="168" t="s">
        <v>617</v>
      </c>
      <c r="L270" s="168" t="s">
        <v>140</v>
      </c>
      <c r="M270" s="168"/>
      <c r="N270" s="168" t="s">
        <v>1353</v>
      </c>
    </row>
    <row r="271" s="165" customFormat="1" ht="42" hidden="1" spans="1:14">
      <c r="A271" s="167" t="s">
        <v>1354</v>
      </c>
      <c r="B271" s="168" t="s">
        <v>1355</v>
      </c>
      <c r="C271" s="169" t="s">
        <v>132</v>
      </c>
      <c r="D271" s="168" t="s">
        <v>504</v>
      </c>
      <c r="E271" s="168" t="s">
        <v>505</v>
      </c>
      <c r="F271" s="168" t="s">
        <v>280</v>
      </c>
      <c r="G271" s="168" t="s">
        <v>147</v>
      </c>
      <c r="H271" s="168" t="s">
        <v>687</v>
      </c>
      <c r="I271" s="168"/>
      <c r="J271" s="169" t="s">
        <v>138</v>
      </c>
      <c r="K271" s="168" t="s">
        <v>1356</v>
      </c>
      <c r="L271" s="168" t="s">
        <v>140</v>
      </c>
      <c r="M271" s="168"/>
      <c r="N271" s="168" t="s">
        <v>1357</v>
      </c>
    </row>
    <row r="272" s="165" customFormat="1" ht="36" hidden="1" spans="1:14">
      <c r="A272" s="167" t="s">
        <v>1358</v>
      </c>
      <c r="B272" s="168" t="s">
        <v>1359</v>
      </c>
      <c r="C272" s="169" t="s">
        <v>132</v>
      </c>
      <c r="D272" s="168" t="s">
        <v>597</v>
      </c>
      <c r="E272" s="168" t="s">
        <v>627</v>
      </c>
      <c r="F272" s="168" t="s">
        <v>334</v>
      </c>
      <c r="G272" s="168" t="s">
        <v>322</v>
      </c>
      <c r="H272" s="168" t="s">
        <v>687</v>
      </c>
      <c r="I272" s="168"/>
      <c r="J272" s="169" t="s">
        <v>138</v>
      </c>
      <c r="K272" s="168" t="s">
        <v>1356</v>
      </c>
      <c r="L272" s="168" t="s">
        <v>140</v>
      </c>
      <c r="M272" s="168"/>
      <c r="N272" s="168" t="s">
        <v>1360</v>
      </c>
    </row>
    <row r="273" s="165" customFormat="1" ht="88" hidden="1" spans="1:14">
      <c r="A273" s="167" t="s">
        <v>1361</v>
      </c>
      <c r="B273" s="168" t="s">
        <v>1362</v>
      </c>
      <c r="C273" s="169" t="s">
        <v>132</v>
      </c>
      <c r="D273" s="168" t="s">
        <v>1363</v>
      </c>
      <c r="E273" s="168" t="s">
        <v>199</v>
      </c>
      <c r="F273" s="168" t="s">
        <v>334</v>
      </c>
      <c r="G273" s="168"/>
      <c r="H273" s="168" t="s">
        <v>687</v>
      </c>
      <c r="I273" s="168"/>
      <c r="J273" s="169" t="s">
        <v>214</v>
      </c>
      <c r="K273" s="168" t="s">
        <v>1356</v>
      </c>
      <c r="L273" s="168" t="s">
        <v>202</v>
      </c>
      <c r="M273" s="168"/>
      <c r="N273" s="168" t="s">
        <v>1364</v>
      </c>
    </row>
    <row r="274" s="165" customFormat="1" ht="71" hidden="1" spans="1:14">
      <c r="A274" s="167" t="s">
        <v>1365</v>
      </c>
      <c r="B274" s="168" t="s">
        <v>1366</v>
      </c>
      <c r="C274" s="169" t="s">
        <v>132</v>
      </c>
      <c r="D274" s="168" t="s">
        <v>1367</v>
      </c>
      <c r="E274" s="168" t="s">
        <v>252</v>
      </c>
      <c r="F274" s="168" t="s">
        <v>334</v>
      </c>
      <c r="G274" s="168"/>
      <c r="H274" s="168" t="s">
        <v>687</v>
      </c>
      <c r="I274" s="168"/>
      <c r="J274" s="169" t="s">
        <v>214</v>
      </c>
      <c r="K274" s="168" t="s">
        <v>1356</v>
      </c>
      <c r="L274" s="168" t="s">
        <v>202</v>
      </c>
      <c r="M274" s="168"/>
      <c r="N274" s="168" t="s">
        <v>1368</v>
      </c>
    </row>
    <row r="275" s="165" customFormat="1" ht="53" hidden="1" spans="1:14">
      <c r="A275" s="167" t="s">
        <v>1369</v>
      </c>
      <c r="B275" s="168" t="s">
        <v>1370</v>
      </c>
      <c r="C275" s="169" t="s">
        <v>132</v>
      </c>
      <c r="D275" s="168" t="s">
        <v>1367</v>
      </c>
      <c r="E275" s="168" t="s">
        <v>252</v>
      </c>
      <c r="F275" s="168" t="s">
        <v>334</v>
      </c>
      <c r="G275" s="168"/>
      <c r="H275" s="168" t="s">
        <v>687</v>
      </c>
      <c r="I275" s="168"/>
      <c r="J275" s="169" t="s">
        <v>214</v>
      </c>
      <c r="K275" s="168" t="s">
        <v>1356</v>
      </c>
      <c r="L275" s="168" t="s">
        <v>202</v>
      </c>
      <c r="M275" s="168"/>
      <c r="N275" s="168" t="s">
        <v>1371</v>
      </c>
    </row>
    <row r="276" s="165" customFormat="1" ht="53" hidden="1" spans="1:14">
      <c r="A276" s="167" t="s">
        <v>1372</v>
      </c>
      <c r="B276" s="168" t="s">
        <v>1373</v>
      </c>
      <c r="C276" s="169" t="s">
        <v>132</v>
      </c>
      <c r="D276" s="168" t="s">
        <v>1367</v>
      </c>
      <c r="E276" s="168" t="s">
        <v>153</v>
      </c>
      <c r="F276" s="168" t="s">
        <v>334</v>
      </c>
      <c r="G276" s="168"/>
      <c r="H276" s="168" t="s">
        <v>687</v>
      </c>
      <c r="I276" s="168"/>
      <c r="J276" s="169" t="s">
        <v>214</v>
      </c>
      <c r="K276" s="168" t="s">
        <v>623</v>
      </c>
      <c r="L276" s="168" t="s">
        <v>202</v>
      </c>
      <c r="M276" s="168"/>
      <c r="N276" s="168" t="s">
        <v>1374</v>
      </c>
    </row>
    <row r="277" s="165" customFormat="1" ht="53" hidden="1" spans="1:14">
      <c r="A277" s="167" t="s">
        <v>1375</v>
      </c>
      <c r="B277" s="168" t="s">
        <v>1376</v>
      </c>
      <c r="C277" s="169" t="s">
        <v>132</v>
      </c>
      <c r="D277" s="168" t="s">
        <v>1275</v>
      </c>
      <c r="E277" s="168" t="s">
        <v>882</v>
      </c>
      <c r="F277" s="168" t="s">
        <v>146</v>
      </c>
      <c r="G277" s="168"/>
      <c r="H277" s="168" t="s">
        <v>687</v>
      </c>
      <c r="I277" s="168"/>
      <c r="J277" s="169" t="s">
        <v>214</v>
      </c>
      <c r="K277" s="168" t="s">
        <v>623</v>
      </c>
      <c r="L277" s="168" t="s">
        <v>202</v>
      </c>
      <c r="M277" s="168"/>
      <c r="N277" s="168" t="s">
        <v>1377</v>
      </c>
    </row>
    <row r="278" s="165" customFormat="1" ht="88" hidden="1" spans="1:14">
      <c r="A278" s="167" t="s">
        <v>1378</v>
      </c>
      <c r="B278" s="168" t="s">
        <v>1379</v>
      </c>
      <c r="C278" s="169" t="s">
        <v>132</v>
      </c>
      <c r="D278" s="168" t="s">
        <v>1380</v>
      </c>
      <c r="E278" s="168" t="s">
        <v>252</v>
      </c>
      <c r="F278" s="168" t="s">
        <v>146</v>
      </c>
      <c r="G278" s="168"/>
      <c r="H278" s="168" t="s">
        <v>687</v>
      </c>
      <c r="I278" s="168"/>
      <c r="J278" s="169" t="s">
        <v>214</v>
      </c>
      <c r="K278" s="168" t="s">
        <v>1381</v>
      </c>
      <c r="L278" s="168" t="s">
        <v>202</v>
      </c>
      <c r="M278" s="168"/>
      <c r="N278" s="168" t="s">
        <v>1382</v>
      </c>
    </row>
    <row r="279" s="165" customFormat="1" ht="88" hidden="1" spans="1:14">
      <c r="A279" s="167" t="s">
        <v>1383</v>
      </c>
      <c r="B279" s="168" t="s">
        <v>1384</v>
      </c>
      <c r="C279" s="169" t="s">
        <v>132</v>
      </c>
      <c r="D279" s="168" t="s">
        <v>1367</v>
      </c>
      <c r="E279" s="168" t="s">
        <v>252</v>
      </c>
      <c r="F279" s="168" t="s">
        <v>334</v>
      </c>
      <c r="G279" s="168"/>
      <c r="H279" s="168" t="s">
        <v>687</v>
      </c>
      <c r="I279" s="168"/>
      <c r="J279" s="169" t="s">
        <v>214</v>
      </c>
      <c r="K279" s="168" t="s">
        <v>1381</v>
      </c>
      <c r="L279" s="168" t="s">
        <v>202</v>
      </c>
      <c r="M279" s="168"/>
      <c r="N279" s="168" t="s">
        <v>1385</v>
      </c>
    </row>
    <row r="280" s="165" customFormat="1" ht="71" hidden="1" spans="1:14">
      <c r="A280" s="167" t="s">
        <v>1386</v>
      </c>
      <c r="B280" s="168" t="s">
        <v>1387</v>
      </c>
      <c r="C280" s="169" t="s">
        <v>132</v>
      </c>
      <c r="D280" s="168" t="s">
        <v>1367</v>
      </c>
      <c r="E280" s="168" t="s">
        <v>199</v>
      </c>
      <c r="F280" s="168" t="s">
        <v>334</v>
      </c>
      <c r="G280" s="168"/>
      <c r="H280" s="168" t="s">
        <v>687</v>
      </c>
      <c r="I280" s="168"/>
      <c r="J280" s="169" t="s">
        <v>214</v>
      </c>
      <c r="K280" s="168" t="s">
        <v>1381</v>
      </c>
      <c r="L280" s="168" t="s">
        <v>202</v>
      </c>
      <c r="M280" s="168"/>
      <c r="N280" s="168" t="s">
        <v>1388</v>
      </c>
    </row>
    <row r="281" s="165" customFormat="1" ht="53" hidden="1" spans="1:14">
      <c r="A281" s="167" t="s">
        <v>1389</v>
      </c>
      <c r="B281" s="168" t="s">
        <v>1390</v>
      </c>
      <c r="C281" s="169" t="s">
        <v>132</v>
      </c>
      <c r="D281" s="168" t="s">
        <v>1391</v>
      </c>
      <c r="E281" s="168" t="s">
        <v>328</v>
      </c>
      <c r="F281" s="168" t="s">
        <v>334</v>
      </c>
      <c r="G281" s="168" t="s">
        <v>322</v>
      </c>
      <c r="H281" s="168" t="s">
        <v>687</v>
      </c>
      <c r="I281" s="168"/>
      <c r="J281" s="169" t="s">
        <v>138</v>
      </c>
      <c r="K281" s="168" t="s">
        <v>1392</v>
      </c>
      <c r="L281" s="168" t="s">
        <v>140</v>
      </c>
      <c r="M281" s="168"/>
      <c r="N281" s="168" t="s">
        <v>1393</v>
      </c>
    </row>
    <row r="282" s="165" customFormat="1" ht="71" hidden="1" spans="1:14">
      <c r="A282" s="167" t="s">
        <v>1394</v>
      </c>
      <c r="B282" s="168" t="s">
        <v>1395</v>
      </c>
      <c r="C282" s="169" t="s">
        <v>132</v>
      </c>
      <c r="D282" s="168" t="s">
        <v>1367</v>
      </c>
      <c r="E282" s="168" t="s">
        <v>252</v>
      </c>
      <c r="F282" s="168" t="s">
        <v>334</v>
      </c>
      <c r="G282" s="168"/>
      <c r="H282" s="168" t="s">
        <v>687</v>
      </c>
      <c r="I282" s="168"/>
      <c r="J282" s="169" t="s">
        <v>214</v>
      </c>
      <c r="K282" s="168" t="s">
        <v>629</v>
      </c>
      <c r="L282" s="168" t="s">
        <v>202</v>
      </c>
      <c r="M282" s="168"/>
      <c r="N282" s="168" t="s">
        <v>1396</v>
      </c>
    </row>
    <row r="283" s="165" customFormat="1" ht="42" hidden="1" spans="1:14">
      <c r="A283" s="167" t="s">
        <v>1397</v>
      </c>
      <c r="B283" s="168" t="s">
        <v>1398</v>
      </c>
      <c r="C283" s="169" t="s">
        <v>132</v>
      </c>
      <c r="D283" s="168" t="s">
        <v>1399</v>
      </c>
      <c r="E283" s="168" t="s">
        <v>525</v>
      </c>
      <c r="F283" s="168" t="s">
        <v>1032</v>
      </c>
      <c r="G283" s="168"/>
      <c r="H283" s="168" t="s">
        <v>687</v>
      </c>
      <c r="I283" s="168"/>
      <c r="J283" s="169" t="s">
        <v>214</v>
      </c>
      <c r="K283" s="168" t="s">
        <v>1400</v>
      </c>
      <c r="L283" s="168" t="s">
        <v>202</v>
      </c>
      <c r="M283" s="168"/>
      <c r="N283" s="168" t="s">
        <v>1401</v>
      </c>
    </row>
    <row r="284" s="165" customFormat="1" ht="71" hidden="1" spans="1:14">
      <c r="A284" s="167" t="s">
        <v>1402</v>
      </c>
      <c r="B284" s="168" t="s">
        <v>1403</v>
      </c>
      <c r="C284" s="169" t="s">
        <v>132</v>
      </c>
      <c r="D284" s="168" t="s">
        <v>633</v>
      </c>
      <c r="E284" s="168" t="s">
        <v>199</v>
      </c>
      <c r="F284" s="168" t="s">
        <v>334</v>
      </c>
      <c r="G284" s="168"/>
      <c r="H284" s="168" t="s">
        <v>687</v>
      </c>
      <c r="I284" s="168"/>
      <c r="J284" s="169" t="s">
        <v>214</v>
      </c>
      <c r="K284" s="168" t="s">
        <v>1404</v>
      </c>
      <c r="L284" s="168" t="s">
        <v>202</v>
      </c>
      <c r="M284" s="168"/>
      <c r="N284" s="168" t="s">
        <v>1404</v>
      </c>
    </row>
    <row r="285" s="165" customFormat="1" ht="53" hidden="1" spans="1:14">
      <c r="A285" s="167" t="s">
        <v>1405</v>
      </c>
      <c r="B285" s="168" t="s">
        <v>1406</v>
      </c>
      <c r="C285" s="169" t="s">
        <v>132</v>
      </c>
      <c r="D285" s="168" t="s">
        <v>633</v>
      </c>
      <c r="E285" s="168" t="s">
        <v>199</v>
      </c>
      <c r="F285" s="168" t="s">
        <v>334</v>
      </c>
      <c r="G285" s="168"/>
      <c r="H285" s="168" t="s">
        <v>687</v>
      </c>
      <c r="I285" s="168"/>
      <c r="J285" s="169" t="s">
        <v>214</v>
      </c>
      <c r="K285" s="168" t="s">
        <v>1407</v>
      </c>
      <c r="L285" s="168" t="s">
        <v>202</v>
      </c>
      <c r="M285" s="168"/>
      <c r="N285" s="168" t="s">
        <v>1407</v>
      </c>
    </row>
    <row r="286" s="165" customFormat="1" ht="46" hidden="1" spans="1:14">
      <c r="A286" s="167" t="s">
        <v>1408</v>
      </c>
      <c r="B286" s="168" t="s">
        <v>1409</v>
      </c>
      <c r="C286" s="169" t="s">
        <v>132</v>
      </c>
      <c r="D286" s="168" t="s">
        <v>1410</v>
      </c>
      <c r="E286" s="168" t="s">
        <v>1411</v>
      </c>
      <c r="F286" s="168" t="s">
        <v>1412</v>
      </c>
      <c r="G286" s="168"/>
      <c r="H286" s="168" t="s">
        <v>687</v>
      </c>
      <c r="I286" s="168"/>
      <c r="J286" s="169" t="s">
        <v>214</v>
      </c>
      <c r="K286" s="168" t="s">
        <v>1413</v>
      </c>
      <c r="L286" s="168" t="s">
        <v>202</v>
      </c>
      <c r="M286" s="168" t="s">
        <v>171</v>
      </c>
      <c r="N286" s="168" t="s">
        <v>1414</v>
      </c>
    </row>
    <row r="287" s="165" customFormat="1" ht="36" hidden="1" spans="1:14">
      <c r="A287" s="167" t="s">
        <v>1415</v>
      </c>
      <c r="B287" s="168" t="s">
        <v>1416</v>
      </c>
      <c r="C287" s="169" t="s">
        <v>132</v>
      </c>
      <c r="D287" s="168" t="s">
        <v>633</v>
      </c>
      <c r="E287" s="168" t="s">
        <v>199</v>
      </c>
      <c r="F287" s="168" t="s">
        <v>334</v>
      </c>
      <c r="G287" s="168"/>
      <c r="H287" s="168" t="s">
        <v>687</v>
      </c>
      <c r="I287" s="168"/>
      <c r="J287" s="169" t="s">
        <v>214</v>
      </c>
      <c r="K287" s="168" t="s">
        <v>1417</v>
      </c>
      <c r="L287" s="168" t="s">
        <v>202</v>
      </c>
      <c r="M287" s="168"/>
      <c r="N287" s="168" t="s">
        <v>1417</v>
      </c>
    </row>
    <row r="288" s="165" customFormat="1" ht="36" hidden="1" spans="1:14">
      <c r="A288" s="167" t="s">
        <v>1418</v>
      </c>
      <c r="B288" s="168" t="s">
        <v>1419</v>
      </c>
      <c r="C288" s="169" t="s">
        <v>132</v>
      </c>
      <c r="D288" s="168" t="s">
        <v>1420</v>
      </c>
      <c r="E288" s="168" t="s">
        <v>525</v>
      </c>
      <c r="F288" s="168" t="s">
        <v>202</v>
      </c>
      <c r="G288" s="168"/>
      <c r="H288" s="168" t="s">
        <v>687</v>
      </c>
      <c r="I288" s="168"/>
      <c r="J288" s="169" t="s">
        <v>543</v>
      </c>
      <c r="K288" s="168" t="s">
        <v>1421</v>
      </c>
      <c r="L288" s="168" t="s">
        <v>202</v>
      </c>
      <c r="M288" s="168" t="s">
        <v>171</v>
      </c>
      <c r="N288" s="168" t="s">
        <v>1422</v>
      </c>
    </row>
    <row r="289" s="165" customFormat="1" ht="36" hidden="1" spans="1:14">
      <c r="A289" s="167" t="s">
        <v>1423</v>
      </c>
      <c r="B289" s="168" t="s">
        <v>1424</v>
      </c>
      <c r="C289" s="169" t="s">
        <v>132</v>
      </c>
      <c r="D289" s="168" t="s">
        <v>1425</v>
      </c>
      <c r="E289" s="168" t="s">
        <v>525</v>
      </c>
      <c r="F289" s="168" t="s">
        <v>1032</v>
      </c>
      <c r="G289" s="168"/>
      <c r="H289" s="168" t="s">
        <v>687</v>
      </c>
      <c r="I289" s="168"/>
      <c r="J289" s="169" t="s">
        <v>214</v>
      </c>
      <c r="K289" s="168" t="s">
        <v>1421</v>
      </c>
      <c r="L289" s="168" t="s">
        <v>202</v>
      </c>
      <c r="M289" s="168"/>
      <c r="N289" s="168" t="s">
        <v>1426</v>
      </c>
    </row>
    <row r="290" s="165" customFormat="1" ht="42" hidden="1" spans="1:14">
      <c r="A290" s="167" t="s">
        <v>1427</v>
      </c>
      <c r="B290" s="168" t="s">
        <v>1428</v>
      </c>
      <c r="C290" s="169" t="s">
        <v>132</v>
      </c>
      <c r="D290" s="168" t="s">
        <v>1429</v>
      </c>
      <c r="E290" s="168" t="s">
        <v>1430</v>
      </c>
      <c r="F290" s="168" t="s">
        <v>1032</v>
      </c>
      <c r="G290" s="168"/>
      <c r="H290" s="168" t="s">
        <v>687</v>
      </c>
      <c r="I290" s="168"/>
      <c r="J290" s="169" t="s">
        <v>209</v>
      </c>
      <c r="K290" s="168" t="s">
        <v>1431</v>
      </c>
      <c r="L290" s="168" t="s">
        <v>202</v>
      </c>
      <c r="M290" s="168"/>
      <c r="N290" s="168" t="s">
        <v>1432</v>
      </c>
    </row>
    <row r="291" s="165" customFormat="1" ht="36" hidden="1" spans="1:14">
      <c r="A291" s="167" t="s">
        <v>1433</v>
      </c>
      <c r="B291" s="168" t="s">
        <v>1434</v>
      </c>
      <c r="C291" s="169" t="s">
        <v>132</v>
      </c>
      <c r="D291" s="168" t="s">
        <v>1435</v>
      </c>
      <c r="E291" s="168" t="s">
        <v>199</v>
      </c>
      <c r="F291" s="168" t="s">
        <v>301</v>
      </c>
      <c r="G291" s="168"/>
      <c r="H291" s="168" t="s">
        <v>687</v>
      </c>
      <c r="I291" s="168"/>
      <c r="J291" s="169" t="s">
        <v>214</v>
      </c>
      <c r="K291" s="168" t="s">
        <v>1436</v>
      </c>
      <c r="L291" s="168" t="s">
        <v>202</v>
      </c>
      <c r="M291" s="168"/>
      <c r="N291" s="168" t="s">
        <v>1437</v>
      </c>
    </row>
    <row r="292" s="165" customFormat="1" ht="53" hidden="1" spans="1:14">
      <c r="A292" s="167" t="s">
        <v>1438</v>
      </c>
      <c r="B292" s="168" t="s">
        <v>1439</v>
      </c>
      <c r="C292" s="169" t="s">
        <v>132</v>
      </c>
      <c r="D292" s="168" t="s">
        <v>383</v>
      </c>
      <c r="E292" s="168" t="s">
        <v>234</v>
      </c>
      <c r="F292" s="168" t="s">
        <v>253</v>
      </c>
      <c r="G292" s="168"/>
      <c r="H292" s="168" t="s">
        <v>1440</v>
      </c>
      <c r="I292" s="168"/>
      <c r="J292" s="169" t="s">
        <v>214</v>
      </c>
      <c r="K292" s="168" t="s">
        <v>1441</v>
      </c>
      <c r="L292" s="168" t="s">
        <v>202</v>
      </c>
      <c r="M292" s="168"/>
      <c r="N292" s="168" t="s">
        <v>1442</v>
      </c>
    </row>
    <row r="293" s="165" customFormat="1" ht="53" hidden="1" spans="1:14">
      <c r="A293" s="167" t="s">
        <v>1443</v>
      </c>
      <c r="B293" s="168" t="s">
        <v>1444</v>
      </c>
      <c r="C293" s="169" t="s">
        <v>132</v>
      </c>
      <c r="D293" s="168" t="s">
        <v>321</v>
      </c>
      <c r="E293" s="168" t="s">
        <v>252</v>
      </c>
      <c r="F293" s="168" t="s">
        <v>253</v>
      </c>
      <c r="G293" s="168"/>
      <c r="H293" s="168" t="s">
        <v>1440</v>
      </c>
      <c r="I293" s="168"/>
      <c r="J293" s="169" t="s">
        <v>214</v>
      </c>
      <c r="K293" s="168" t="s">
        <v>1445</v>
      </c>
      <c r="L293" s="168" t="s">
        <v>202</v>
      </c>
      <c r="M293" s="168"/>
      <c r="N293" s="168" t="s">
        <v>1446</v>
      </c>
    </row>
    <row r="294" s="165" customFormat="1" ht="53" hidden="1" spans="1:14">
      <c r="A294" s="167" t="s">
        <v>1447</v>
      </c>
      <c r="B294" s="168" t="s">
        <v>1448</v>
      </c>
      <c r="C294" s="169" t="s">
        <v>132</v>
      </c>
      <c r="D294" s="168" t="s">
        <v>1449</v>
      </c>
      <c r="E294" s="168"/>
      <c r="F294" s="168" t="s">
        <v>749</v>
      </c>
      <c r="G294" s="168"/>
      <c r="H294" s="168" t="s">
        <v>1440</v>
      </c>
      <c r="I294" s="168"/>
      <c r="J294" s="169" t="s">
        <v>214</v>
      </c>
      <c r="K294" s="168" t="s">
        <v>1450</v>
      </c>
      <c r="L294" s="168" t="s">
        <v>202</v>
      </c>
      <c r="M294" s="168"/>
      <c r="N294" s="168" t="s">
        <v>1451</v>
      </c>
    </row>
    <row r="295" s="165" customFormat="1" ht="71" hidden="1" spans="1:14">
      <c r="A295" s="167" t="s">
        <v>1452</v>
      </c>
      <c r="B295" s="168" t="s">
        <v>1453</v>
      </c>
      <c r="C295" s="169" t="s">
        <v>132</v>
      </c>
      <c r="D295" s="168" t="s">
        <v>278</v>
      </c>
      <c r="E295" s="168" t="s">
        <v>1122</v>
      </c>
      <c r="F295" s="168" t="s">
        <v>280</v>
      </c>
      <c r="G295" s="168"/>
      <c r="H295" s="168" t="s">
        <v>1440</v>
      </c>
      <c r="I295" s="168"/>
      <c r="J295" s="169" t="s">
        <v>214</v>
      </c>
      <c r="K295" s="168" t="s">
        <v>1454</v>
      </c>
      <c r="L295" s="168" t="s">
        <v>202</v>
      </c>
      <c r="M295" s="168"/>
      <c r="N295" s="168" t="s">
        <v>1455</v>
      </c>
    </row>
    <row r="296" s="165" customFormat="1" ht="53" hidden="1" spans="1:14">
      <c r="A296" s="167" t="s">
        <v>1456</v>
      </c>
      <c r="B296" s="168" t="s">
        <v>1457</v>
      </c>
      <c r="C296" s="169" t="s">
        <v>132</v>
      </c>
      <c r="D296" s="168" t="s">
        <v>1367</v>
      </c>
      <c r="E296" s="168" t="s">
        <v>199</v>
      </c>
      <c r="F296" s="168" t="s">
        <v>334</v>
      </c>
      <c r="G296" s="168"/>
      <c r="H296" s="168" t="s">
        <v>1440</v>
      </c>
      <c r="I296" s="168"/>
      <c r="J296" s="169" t="s">
        <v>214</v>
      </c>
      <c r="K296" s="168" t="s">
        <v>1458</v>
      </c>
      <c r="L296" s="168" t="s">
        <v>202</v>
      </c>
      <c r="M296" s="168"/>
      <c r="N296" s="168" t="s">
        <v>1459</v>
      </c>
    </row>
    <row r="297" s="165" customFormat="1" ht="53" hidden="1" spans="1:14">
      <c r="A297" s="167" t="s">
        <v>1460</v>
      </c>
      <c r="B297" s="168" t="s">
        <v>1461</v>
      </c>
      <c r="C297" s="169" t="s">
        <v>132</v>
      </c>
      <c r="D297" s="168" t="s">
        <v>1367</v>
      </c>
      <c r="E297" s="168" t="s">
        <v>377</v>
      </c>
      <c r="F297" s="168" t="s">
        <v>334</v>
      </c>
      <c r="G297" s="168"/>
      <c r="H297" s="168" t="s">
        <v>1440</v>
      </c>
      <c r="I297" s="168"/>
      <c r="J297" s="169" t="s">
        <v>214</v>
      </c>
      <c r="K297" s="168" t="s">
        <v>1462</v>
      </c>
      <c r="L297" s="168" t="s">
        <v>202</v>
      </c>
      <c r="M297" s="168"/>
      <c r="N297" s="168" t="s">
        <v>1463</v>
      </c>
    </row>
    <row r="298" s="165" customFormat="1" ht="53" hidden="1" spans="1:14">
      <c r="A298" s="167" t="s">
        <v>1464</v>
      </c>
      <c r="B298" s="168" t="s">
        <v>1465</v>
      </c>
      <c r="C298" s="169" t="s">
        <v>132</v>
      </c>
      <c r="D298" s="168" t="s">
        <v>633</v>
      </c>
      <c r="E298" s="168" t="s">
        <v>252</v>
      </c>
      <c r="F298" s="168" t="s">
        <v>334</v>
      </c>
      <c r="G298" s="168"/>
      <c r="H298" s="168" t="s">
        <v>1440</v>
      </c>
      <c r="I298" s="168"/>
      <c r="J298" s="169" t="s">
        <v>214</v>
      </c>
      <c r="K298" s="168" t="s">
        <v>1466</v>
      </c>
      <c r="L298" s="168" t="s">
        <v>202</v>
      </c>
      <c r="M298" s="168"/>
      <c r="N298" s="168" t="s">
        <v>1466</v>
      </c>
    </row>
    <row r="299" s="165" customFormat="1" ht="53" hidden="1" spans="1:14">
      <c r="A299" s="167" t="s">
        <v>1467</v>
      </c>
      <c r="B299" s="168" t="s">
        <v>1468</v>
      </c>
      <c r="C299" s="169" t="s">
        <v>132</v>
      </c>
      <c r="D299" s="168" t="s">
        <v>633</v>
      </c>
      <c r="E299" s="168" t="s">
        <v>199</v>
      </c>
      <c r="F299" s="168" t="s">
        <v>334</v>
      </c>
      <c r="G299" s="168"/>
      <c r="H299" s="168" t="s">
        <v>1440</v>
      </c>
      <c r="I299" s="168"/>
      <c r="J299" s="169" t="s">
        <v>214</v>
      </c>
      <c r="K299" s="168" t="s">
        <v>1469</v>
      </c>
      <c r="L299" s="168" t="s">
        <v>202</v>
      </c>
      <c r="M299" s="168"/>
      <c r="N299" s="168" t="s">
        <v>1469</v>
      </c>
    </row>
    <row r="300" s="165" customFormat="1" ht="36" hidden="1" spans="1:14">
      <c r="A300" s="167" t="s">
        <v>1470</v>
      </c>
      <c r="B300" s="168" t="s">
        <v>1471</v>
      </c>
      <c r="C300" s="169" t="s">
        <v>132</v>
      </c>
      <c r="D300" s="168" t="s">
        <v>758</v>
      </c>
      <c r="E300" s="168" t="s">
        <v>264</v>
      </c>
      <c r="F300" s="168" t="s">
        <v>759</v>
      </c>
      <c r="G300" s="168" t="s">
        <v>322</v>
      </c>
      <c r="H300" s="168" t="s">
        <v>1472</v>
      </c>
      <c r="I300" s="168"/>
      <c r="J300" s="169" t="s">
        <v>193</v>
      </c>
      <c r="K300" s="168" t="s">
        <v>1473</v>
      </c>
      <c r="L300" s="168" t="s">
        <v>202</v>
      </c>
      <c r="M300" s="168"/>
      <c r="N300" s="168" t="s">
        <v>1474</v>
      </c>
    </row>
    <row r="301" s="165" customFormat="1" ht="36" hidden="1" spans="1:14">
      <c r="A301" s="167" t="s">
        <v>1475</v>
      </c>
      <c r="B301" s="168" t="s">
        <v>1476</v>
      </c>
      <c r="C301" s="169" t="s">
        <v>132</v>
      </c>
      <c r="D301" s="168" t="s">
        <v>1477</v>
      </c>
      <c r="E301" s="168" t="s">
        <v>1478</v>
      </c>
      <c r="F301" s="168" t="s">
        <v>759</v>
      </c>
      <c r="G301" s="168" t="s">
        <v>322</v>
      </c>
      <c r="H301" s="168" t="s">
        <v>1472</v>
      </c>
      <c r="I301" s="168"/>
      <c r="J301" s="169" t="s">
        <v>335</v>
      </c>
      <c r="K301" s="168" t="s">
        <v>1479</v>
      </c>
      <c r="L301" s="168" t="s">
        <v>202</v>
      </c>
      <c r="M301" s="168" t="s">
        <v>171</v>
      </c>
      <c r="N301" s="168" t="s">
        <v>1480</v>
      </c>
    </row>
    <row r="302" s="165" customFormat="1" ht="53" hidden="1" spans="1:14">
      <c r="A302" s="167" t="s">
        <v>1481</v>
      </c>
      <c r="B302" s="168" t="s">
        <v>1482</v>
      </c>
      <c r="C302" s="169" t="s">
        <v>132</v>
      </c>
      <c r="D302" s="168" t="s">
        <v>1483</v>
      </c>
      <c r="E302" s="168" t="s">
        <v>1484</v>
      </c>
      <c r="F302" s="168" t="s">
        <v>253</v>
      </c>
      <c r="G302" s="168"/>
      <c r="H302" s="168" t="s">
        <v>1485</v>
      </c>
      <c r="I302" s="168"/>
      <c r="J302" s="169" t="s">
        <v>214</v>
      </c>
      <c r="K302" s="168" t="s">
        <v>1486</v>
      </c>
      <c r="L302" s="168" t="s">
        <v>202</v>
      </c>
      <c r="M302" s="168"/>
      <c r="N302" s="168" t="s">
        <v>1487</v>
      </c>
    </row>
    <row r="303" s="165" customFormat="1" ht="53" hidden="1" spans="1:14">
      <c r="A303" s="167" t="s">
        <v>1488</v>
      </c>
      <c r="B303" s="168" t="s">
        <v>1489</v>
      </c>
      <c r="C303" s="169" t="s">
        <v>132</v>
      </c>
      <c r="D303" s="168" t="s">
        <v>881</v>
      </c>
      <c r="E303" s="168" t="s">
        <v>882</v>
      </c>
      <c r="F303" s="168" t="s">
        <v>253</v>
      </c>
      <c r="G303" s="168"/>
      <c r="H303" s="168" t="s">
        <v>1485</v>
      </c>
      <c r="I303" s="168"/>
      <c r="J303" s="169" t="s">
        <v>214</v>
      </c>
      <c r="K303" s="168" t="s">
        <v>1490</v>
      </c>
      <c r="L303" s="168" t="s">
        <v>202</v>
      </c>
      <c r="M303" s="168"/>
      <c r="N303" s="168" t="s">
        <v>1490</v>
      </c>
    </row>
    <row r="304" s="165" customFormat="1" hidden="1" spans="1:14">
      <c r="A304" s="171" t="s">
        <v>1491</v>
      </c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3"/>
    </row>
  </sheetData>
  <autoFilter ref="A1:N304">
    <filterColumn colId="4">
      <filters>
        <filter val="V2I"/>
        <filter val="HMI, 百度-地图"/>
        <filter val="百度-地图"/>
        <filter val="System Performance, 百度-地图"/>
      </filters>
    </filterColumn>
    <filterColumn colId="7">
      <customFilters>
        <customFilter operator="equal" val="Gating"/>
      </customFilters>
    </filterColumn>
    <filterColumn colId="9">
      <filters>
        <filter val="Analysis"/>
        <filter val="DEFINED"/>
        <filter val="New"/>
        <filter val="Developing"/>
      </filters>
    </filterColumn>
    <extLst/>
  </autoFilter>
  <mergeCells count="1">
    <mergeCell ref="A304:N304"/>
  </mergeCells>
  <hyperlinks>
    <hyperlink ref="A2" r:id="rId2" display="AW2-6925"/>
    <hyperlink ref="A3" r:id="rId3" display="AW2-5897"/>
    <hyperlink ref="A4" r:id="rId4" display="AW2-5915"/>
    <hyperlink ref="A5" r:id="rId5" display="AW2-464"/>
    <hyperlink ref="A6" r:id="rId6" display="AW2-109"/>
    <hyperlink ref="A7" r:id="rId7" display="AW2-89"/>
    <hyperlink ref="A8" r:id="rId8" display="AW2-378"/>
    <hyperlink ref="A9" r:id="rId9" display="AW2-143"/>
    <hyperlink ref="A10" r:id="rId10" display="AW2-262"/>
    <hyperlink ref="A11" r:id="rId11" display="AW2-6759"/>
    <hyperlink ref="A12" r:id="rId12" display="AW2-7068"/>
    <hyperlink ref="A13" r:id="rId13" display="AW2-7061"/>
    <hyperlink ref="A14" r:id="rId14" display="AW2-6926"/>
    <hyperlink ref="A15" r:id="rId15" display="AW2-5323"/>
    <hyperlink ref="A16" r:id="rId16" display="AW2-6927"/>
    <hyperlink ref="A17" r:id="rId17" display="AW2-5981"/>
    <hyperlink ref="A18" r:id="rId18" display="AW2-7215"/>
    <hyperlink ref="A19" r:id="rId19" display="AW2-6944"/>
    <hyperlink ref="A20" r:id="rId20" display="AW2-7173"/>
    <hyperlink ref="A21" r:id="rId21" display="AW2-7137"/>
    <hyperlink ref="A22" r:id="rId22" display="AW2-5969"/>
    <hyperlink ref="A23" r:id="rId23" display="AW2-7087"/>
    <hyperlink ref="A24" r:id="rId24" display="AW2-6864"/>
    <hyperlink ref="A25" r:id="rId25" display="AW2-7101"/>
    <hyperlink ref="A26" r:id="rId26" display="AW2-6948"/>
    <hyperlink ref="A27" r:id="rId27" display="AW2-5718"/>
    <hyperlink ref="A28" r:id="rId28" display="AW2-4144"/>
    <hyperlink ref="A29" r:id="rId29" display="AW2-7246"/>
    <hyperlink ref="A30" r:id="rId30" display="AW2-6085"/>
    <hyperlink ref="A31" r:id="rId31" display="AW2-7270"/>
    <hyperlink ref="A32" r:id="rId32" display="AW2-7159"/>
    <hyperlink ref="A33" r:id="rId33" display="AW2-7032"/>
    <hyperlink ref="A34" r:id="rId34" display="AW2-6691"/>
    <hyperlink ref="A35" r:id="rId35" display="AW2-7102"/>
    <hyperlink ref="A36" r:id="rId36" display="AW2-7105"/>
    <hyperlink ref="A37" r:id="rId37" display="AW2-566"/>
    <hyperlink ref="A38" r:id="rId38" display="AW2-5112"/>
    <hyperlink ref="A39" r:id="rId39" display="AW2-7074"/>
    <hyperlink ref="A40" r:id="rId40" display="AW2-5908"/>
    <hyperlink ref="A41" r:id="rId41" display="AW2-7125"/>
    <hyperlink ref="A42" r:id="rId42" display="AW2-7213"/>
    <hyperlink ref="A43" r:id="rId43" display="AW2-7190"/>
    <hyperlink ref="A44" r:id="rId44" display="AW2-7128"/>
    <hyperlink ref="A45" r:id="rId45" display="AW2-3376"/>
    <hyperlink ref="A46" r:id="rId46" display="AW2-7099"/>
    <hyperlink ref="A47" r:id="rId47" display="AW2-7097"/>
    <hyperlink ref="A48" r:id="rId48" display="AW2-7106"/>
    <hyperlink ref="A49" r:id="rId49" display="AW2-7104"/>
    <hyperlink ref="A50" r:id="rId50" display="AW2-5907"/>
    <hyperlink ref="A51" r:id="rId51" display="AW2-4267"/>
    <hyperlink ref="A52" r:id="rId52" display="AW2-7066"/>
    <hyperlink ref="A53" r:id="rId53" display="AW2-5971"/>
    <hyperlink ref="A54" r:id="rId54" display="AW2-6688"/>
    <hyperlink ref="A55" r:id="rId55" display="AW2-7054"/>
    <hyperlink ref="A56" r:id="rId56" display="AW2-5919"/>
    <hyperlink ref="A57" r:id="rId57" display="AW2-6757"/>
    <hyperlink ref="A58" r:id="rId58" display="AW2-2823"/>
    <hyperlink ref="A59" r:id="rId59" display="AW2-3031"/>
    <hyperlink ref="A60" r:id="rId60" display="AW2-715"/>
    <hyperlink ref="A61" r:id="rId61" display="AW2-5890"/>
    <hyperlink ref="A62" r:id="rId62" display="AW2-5821"/>
    <hyperlink ref="A63" r:id="rId63" display="AW2-6870"/>
    <hyperlink ref="A64" r:id="rId64" display="AW2-6869"/>
    <hyperlink ref="A65" r:id="rId65" display="AW2-6868"/>
    <hyperlink ref="A66" r:id="rId66" display="AW2-6866"/>
    <hyperlink ref="A67" r:id="rId67" display="AW2-6739"/>
    <hyperlink ref="A68" r:id="rId68" display="AW2-4128"/>
    <hyperlink ref="A69" r:id="rId69" display="AW2-6301"/>
    <hyperlink ref="A70" r:id="rId70" display="AW2-2310"/>
    <hyperlink ref="A71" r:id="rId71" display="AW2-6334"/>
    <hyperlink ref="A72" r:id="rId72" display="AW2-4349"/>
    <hyperlink ref="A73" r:id="rId73" display="AW2-5068"/>
    <hyperlink ref="A74" r:id="rId74" display="AW2-5537"/>
    <hyperlink ref="A75" r:id="rId75" display="AW2-5855"/>
    <hyperlink ref="A76" r:id="rId76" display="AW2-6687"/>
    <hyperlink ref="A77" r:id="rId77" display="AW2-6435"/>
    <hyperlink ref="A78" r:id="rId78" display="AW2-1260"/>
    <hyperlink ref="A79" r:id="rId79" display="AW2-5523"/>
    <hyperlink ref="A80" r:id="rId80" display="AW2-6890"/>
    <hyperlink ref="A81" r:id="rId81" display="AW2-2852"/>
    <hyperlink ref="A82" r:id="rId82" display="AW2-5564"/>
    <hyperlink ref="A83" r:id="rId83" display="AW2-3522"/>
    <hyperlink ref="A84" r:id="rId84" display="AW2-6735"/>
    <hyperlink ref="A85" r:id="rId85" display="AW2-5920"/>
    <hyperlink ref="A86" r:id="rId86" display="AW2-5990"/>
    <hyperlink ref="A87" r:id="rId87" display="AW2-5922"/>
    <hyperlink ref="A88" r:id="rId88" display="AW2-6337"/>
    <hyperlink ref="A89" r:id="rId89" display="AW2-5880"/>
    <hyperlink ref="A90" r:id="rId90" display="AW2-5917"/>
    <hyperlink ref="A91" r:id="rId91" display="AW2-5851"/>
    <hyperlink ref="A92" r:id="rId92" display="AW2-5916"/>
    <hyperlink ref="A93" r:id="rId93" display="AW2-4150"/>
    <hyperlink ref="A94" r:id="rId94" display="AW2-6336"/>
    <hyperlink ref="A95" r:id="rId95" display="AW2-6418"/>
    <hyperlink ref="A96" r:id="rId96" display="AW2-5873"/>
    <hyperlink ref="A97" r:id="rId97" display="AW2-4218"/>
    <hyperlink ref="A98" r:id="rId98" display="AW2-3124"/>
    <hyperlink ref="A99" r:id="rId99" display="AW2-5142"/>
    <hyperlink ref="A100" r:id="rId100" display="AW2-5974"/>
    <hyperlink ref="A101" r:id="rId101" display="AW2-3521"/>
    <hyperlink ref="A102" r:id="rId102" display="AW2-5454"/>
    <hyperlink ref="A103" r:id="rId103" display="AW2-5066"/>
    <hyperlink ref="A104" r:id="rId104" display="AW2-5324"/>
    <hyperlink ref="A105" r:id="rId105" display="AW2-7240"/>
    <hyperlink ref="A106" r:id="rId106" display="AW2-5988"/>
    <hyperlink ref="A107" r:id="rId107" display="AW2-7324"/>
    <hyperlink ref="A108" r:id="rId108" display="AW2-7315"/>
    <hyperlink ref="A109" r:id="rId109" display="AW2-7314"/>
    <hyperlink ref="A110" r:id="rId110" display="AW2-7313"/>
    <hyperlink ref="A111" r:id="rId111" display="AW2-6702"/>
    <hyperlink ref="A112" r:id="rId112" display="AW2-5439"/>
    <hyperlink ref="A113" r:id="rId113" display="AW2-7305"/>
    <hyperlink ref="A114" r:id="rId114" display="AW2-7304"/>
    <hyperlink ref="A115" r:id="rId115" display="AW2-7303"/>
    <hyperlink ref="A116" r:id="rId116" display="AW2-7185"/>
    <hyperlink ref="A117" r:id="rId117" display="AW2-7184"/>
    <hyperlink ref="A118" r:id="rId118" display="AW2-7183"/>
    <hyperlink ref="A119" r:id="rId119" display="AW2-7186"/>
    <hyperlink ref="A120" r:id="rId120" display="AW2-7275"/>
    <hyperlink ref="A121" r:id="rId121" display="AW2-7189"/>
    <hyperlink ref="A122" r:id="rId122" display="AW2-6078"/>
    <hyperlink ref="A123" r:id="rId123" display="AW2-6086"/>
    <hyperlink ref="A124" r:id="rId124" display="AW2-2213"/>
    <hyperlink ref="A125" r:id="rId125" display="AW2-5853"/>
    <hyperlink ref="A126" r:id="rId126" display="AW2-6469"/>
    <hyperlink ref="A127" r:id="rId127" display="AW2-7136"/>
    <hyperlink ref="A128" r:id="rId128" display="AW2-7239"/>
    <hyperlink ref="A129" r:id="rId129" display="AW2-7238"/>
    <hyperlink ref="A130" r:id="rId130" display="AW2-7231"/>
    <hyperlink ref="A131" r:id="rId131" display="AW2-7228"/>
    <hyperlink ref="A132" r:id="rId132" display="AW2-7226"/>
    <hyperlink ref="A133" r:id="rId133" display="AW2-7225"/>
    <hyperlink ref="A134" r:id="rId134" display="AW2-7223"/>
    <hyperlink ref="A135" r:id="rId135" display="AW2-7222"/>
    <hyperlink ref="A136" r:id="rId136" display="AW2-7219"/>
    <hyperlink ref="A137" r:id="rId137" display="AW2-7218"/>
    <hyperlink ref="A138" r:id="rId138" display="AW2-7217"/>
    <hyperlink ref="A139" r:id="rId139" display="AW2-7216"/>
    <hyperlink ref="A140" r:id="rId140" display="AW2-7214"/>
    <hyperlink ref="A141" r:id="rId141" display="AW2-7211"/>
    <hyperlink ref="A142" r:id="rId142" display="AW2-7210"/>
    <hyperlink ref="A143" r:id="rId143" display="AW2-7209"/>
    <hyperlink ref="A144" r:id="rId144" display="AW2-1883"/>
    <hyperlink ref="A145" r:id="rId145" display="AW2-7161"/>
    <hyperlink ref="A146" r:id="rId146" display="AW2-7145"/>
    <hyperlink ref="A147" r:id="rId147" display="AW2-7141"/>
    <hyperlink ref="A148" r:id="rId148" display="AW2-7115"/>
    <hyperlink ref="A149" r:id="rId149" display="AW2-7180"/>
    <hyperlink ref="A150" r:id="rId150" display="AW2-7176"/>
    <hyperlink ref="A151" r:id="rId151" display="AW2-7175"/>
    <hyperlink ref="A152" r:id="rId152" display="AW2-7160"/>
    <hyperlink ref="A153" r:id="rId153" display="AW2-7152"/>
    <hyperlink ref="A154" r:id="rId154" display="AW2-7150"/>
    <hyperlink ref="A155" r:id="rId155" display="AW2-7149"/>
    <hyperlink ref="A156" r:id="rId156" display="AW2-7147"/>
    <hyperlink ref="A157" r:id="rId157" display="AW2-7144"/>
    <hyperlink ref="A158" r:id="rId158" display="AW2-7134"/>
    <hyperlink ref="A159" r:id="rId159" display="AW2-7133"/>
    <hyperlink ref="A160" r:id="rId160" display="AW2-7126"/>
    <hyperlink ref="A161" r:id="rId161" display="AW2-7124"/>
    <hyperlink ref="A162" r:id="rId162" display="AW2-7121"/>
    <hyperlink ref="A163" r:id="rId163" display="AW2-7120"/>
    <hyperlink ref="A164" r:id="rId164" display="AW2-7118"/>
    <hyperlink ref="A165" r:id="rId165" display="AW2-7116"/>
    <hyperlink ref="A166" r:id="rId166" display="AW2-7109"/>
    <hyperlink ref="A167" r:id="rId167" display="AW2-7093"/>
    <hyperlink ref="A168" r:id="rId168" display="AW2-7090"/>
    <hyperlink ref="A169" r:id="rId169" display="AW2-5997"/>
    <hyperlink ref="A170" r:id="rId170" display="AW2-7089"/>
    <hyperlink ref="A171" r:id="rId171" display="AW2-5896"/>
    <hyperlink ref="A172" r:id="rId172" display="AW2-1369"/>
    <hyperlink ref="A173" r:id="rId173" display="AW2-1367"/>
    <hyperlink ref="A174" r:id="rId174" display="AW2-6168"/>
    <hyperlink ref="A175" r:id="rId175" display="AW2-2263"/>
    <hyperlink ref="A176" r:id="rId176" display="AW2-5882"/>
    <hyperlink ref="A177" r:id="rId177" display="AW2-5965"/>
    <hyperlink ref="A178" r:id="rId178" display="AW2-2096"/>
    <hyperlink ref="A179" r:id="rId179" display="AW2-2010"/>
    <hyperlink ref="A180" r:id="rId180" display="AW2-2192"/>
    <hyperlink ref="A181" r:id="rId181" display="AW2-5529"/>
    <hyperlink ref="A182" r:id="rId182" display="AW2-5528"/>
    <hyperlink ref="A183" r:id="rId183" display="AW2-5527"/>
    <hyperlink ref="A184" r:id="rId184" display="AW2-3684"/>
    <hyperlink ref="A185" r:id="rId185" display="AW2-2900"/>
    <hyperlink ref="A186" r:id="rId186" display="AW2-3030"/>
    <hyperlink ref="A187" r:id="rId187" display="AW2-1275"/>
    <hyperlink ref="A188" r:id="rId188" display="AW2-3694"/>
    <hyperlink ref="A189" r:id="rId189" display="AW2-3952"/>
    <hyperlink ref="A190" r:id="rId190" display="AW2-6373"/>
    <hyperlink ref="A191" r:id="rId191" display="AW2-6328"/>
    <hyperlink ref="A192" r:id="rId192" display="AW2-5358"/>
    <hyperlink ref="A193" r:id="rId193" display="AW2-6929"/>
    <hyperlink ref="A194" r:id="rId194" display="AW2-6930"/>
    <hyperlink ref="A195" r:id="rId195" display="AW2-2561"/>
    <hyperlink ref="A196" r:id="rId196" display="AW2-1790"/>
    <hyperlink ref="A197" r:id="rId197" display="AW2-1833"/>
    <hyperlink ref="A198" r:id="rId198" display="AW2-1891"/>
    <hyperlink ref="A199" r:id="rId199" display="AW2-1941"/>
    <hyperlink ref="A200" r:id="rId200" display="AW2-2006"/>
    <hyperlink ref="A201" r:id="rId201" display="AW2-2210"/>
    <hyperlink ref="A202" r:id="rId202" display="AW2-2211"/>
    <hyperlink ref="A203" r:id="rId203" display="AW2-2262"/>
    <hyperlink ref="A204" r:id="rId204" display="AW2-2316"/>
    <hyperlink ref="A205" r:id="rId205" display="AW2-2423"/>
    <hyperlink ref="A206" r:id="rId206" display="AW2-4272"/>
    <hyperlink ref="A207" r:id="rId207" display="AW2-2430"/>
    <hyperlink ref="A208" r:id="rId208" display="AW2-6960"/>
    <hyperlink ref="A209" r:id="rId209" display="AW2-6937"/>
    <hyperlink ref="A210" r:id="rId210" display="AW2-6936"/>
    <hyperlink ref="A211" r:id="rId211" display="AW2-6934"/>
    <hyperlink ref="A212" r:id="rId212" display="AW2-6931"/>
    <hyperlink ref="A213" r:id="rId213" display="AW2-6952"/>
    <hyperlink ref="A214" r:id="rId214" display="AW2-5538"/>
    <hyperlink ref="A215" r:id="rId215" display="AW2-6842"/>
    <hyperlink ref="A216" r:id="rId216" display="AW2-6901"/>
    <hyperlink ref="A217" r:id="rId217" display="AW2-6900"/>
    <hyperlink ref="A218" r:id="rId218" display="AW2-6894"/>
    <hyperlink ref="A219" r:id="rId219" display="AW2-6889"/>
    <hyperlink ref="A220" r:id="rId220" display="AW2-6888"/>
    <hyperlink ref="A221" r:id="rId221" display="AW2-6243"/>
    <hyperlink ref="A222" r:id="rId222" display="AW2-6844"/>
    <hyperlink ref="A223" r:id="rId223" display="AW2-6843"/>
    <hyperlink ref="A224" r:id="rId224" display="AW2-6841"/>
    <hyperlink ref="A225" r:id="rId225" display="AW2-6838"/>
    <hyperlink ref="A226" r:id="rId226" display="AW2-6835"/>
    <hyperlink ref="A227" r:id="rId227" display="AW2-6834"/>
    <hyperlink ref="A228" r:id="rId228" display="AW2-6833"/>
    <hyperlink ref="A229" r:id="rId229" display="AW2-2822"/>
    <hyperlink ref="A230" r:id="rId230" display="AW2-6361"/>
    <hyperlink ref="A231" r:id="rId231" display="AW2-5798"/>
    <hyperlink ref="A232" r:id="rId232" display="AW2-2297"/>
    <hyperlink ref="A233" r:id="rId233" display="AW2-2306"/>
    <hyperlink ref="A234" r:id="rId234" display="AW2-2373"/>
    <hyperlink ref="A235" r:id="rId235" display="AW2-2903"/>
    <hyperlink ref="A236" r:id="rId236" display="AW2-2905"/>
    <hyperlink ref="A237" r:id="rId237" display="AW2-2915"/>
    <hyperlink ref="A238" r:id="rId238" display="AW2-2917"/>
    <hyperlink ref="A239" r:id="rId239" display="AW2-2918"/>
    <hyperlink ref="A240" r:id="rId240" display="AW2-2922"/>
    <hyperlink ref="A241" r:id="rId241" display="AW2-3027"/>
    <hyperlink ref="A242" r:id="rId242" display="AW2-3028"/>
    <hyperlink ref="A243" r:id="rId243" display="AW2-4052"/>
    <hyperlink ref="A244" r:id="rId244" display="AW2-4053"/>
    <hyperlink ref="A245" r:id="rId245" display="AW2-4129"/>
    <hyperlink ref="A246" r:id="rId246" display="AW2-4273"/>
    <hyperlink ref="A247" r:id="rId247" display="AW2-5800"/>
    <hyperlink ref="A248" r:id="rId248" display="AW2-5876"/>
    <hyperlink ref="A249" r:id="rId249" display="AW2-2037"/>
    <hyperlink ref="A250" r:id="rId250" display="AW2-2190"/>
    <hyperlink ref="A251" r:id="rId251" display="AW2-6743"/>
    <hyperlink ref="A252" r:id="rId252" display="AW2-6738"/>
    <hyperlink ref="A253" r:id="rId253" display="AW2-6734"/>
    <hyperlink ref="A254" r:id="rId254" display="AW2-6368"/>
    <hyperlink ref="A255" r:id="rId255" display="AW2-6529"/>
    <hyperlink ref="A256" r:id="rId256" display="AW2-1946"/>
    <hyperlink ref="A257" r:id="rId257" display="AW2-5918"/>
    <hyperlink ref="A258" r:id="rId258" display="AW2-5980"/>
    <hyperlink ref="A259" r:id="rId259" display="AW2-5962"/>
    <hyperlink ref="A260" r:id="rId260" display="AW2-5957"/>
    <hyperlink ref="A261" r:id="rId261" display="AW2-1305"/>
    <hyperlink ref="A262" r:id="rId262" display="AW2-4051"/>
    <hyperlink ref="A263" r:id="rId263" display="AW2-1242"/>
    <hyperlink ref="A264" r:id="rId264" display="AW2-2920"/>
    <hyperlink ref="A265" r:id="rId265" display="AW2-1241"/>
    <hyperlink ref="A266" r:id="rId266" display="AW2-5893"/>
    <hyperlink ref="A267" r:id="rId267" display="AW2-1768"/>
    <hyperlink ref="A268" r:id="rId268" display="AW2-2093"/>
    <hyperlink ref="A269" r:id="rId269" display="AW2-5959"/>
    <hyperlink ref="A270" r:id="rId270" display="AW2-2311"/>
    <hyperlink ref="A271" r:id="rId271" display="AW2-2313"/>
    <hyperlink ref="A272" r:id="rId272" display="AW2-6335"/>
    <hyperlink ref="A273" r:id="rId273" display="AW2-6153"/>
    <hyperlink ref="A274" r:id="rId274" display="AW2-6387"/>
    <hyperlink ref="A275" r:id="rId275" display="AW2-6461"/>
    <hyperlink ref="A276" r:id="rId276" display="AW2-6386"/>
    <hyperlink ref="A277" r:id="rId277" display="AW2-5877"/>
    <hyperlink ref="A278" r:id="rId278" display="AW2-6244"/>
    <hyperlink ref="A279" r:id="rId279" display="AW2-6394"/>
    <hyperlink ref="A280" r:id="rId280" display="AW2-6452"/>
    <hyperlink ref="A281" r:id="rId281" display="AW2-6391"/>
    <hyperlink ref="A282" r:id="rId282" display="AW2-6393"/>
    <hyperlink ref="A283" r:id="rId283" display="AW2-5296"/>
    <hyperlink ref="A284" r:id="rId284" display="AW2-6412"/>
    <hyperlink ref="A285" r:id="rId285" display="AW2-6411"/>
    <hyperlink ref="A286" r:id="rId286" display="AW2-2877"/>
    <hyperlink ref="A287" r:id="rId287" display="AW2-6369"/>
    <hyperlink ref="A288" r:id="rId288" display="AW2-3459"/>
    <hyperlink ref="A289" r:id="rId289" display="AW2-5300"/>
    <hyperlink ref="A290" r:id="rId290" display="AW2-4170"/>
    <hyperlink ref="A291" r:id="rId291" display="AW2-5134"/>
    <hyperlink ref="A292" r:id="rId292" display="AW2-7187"/>
    <hyperlink ref="A293" r:id="rId293" display="AW2-7165"/>
    <hyperlink ref="A294" r:id="rId294" display="AW2-7059"/>
    <hyperlink ref="A295" r:id="rId295" display="AW2-6932"/>
    <hyperlink ref="A296" r:id="rId296" display="AW2-6470"/>
    <hyperlink ref="A297" r:id="rId297" display="AW2-6465"/>
    <hyperlink ref="A298" r:id="rId298" display="AW2-6431"/>
    <hyperlink ref="A299" r:id="rId299" display="AW2-6419"/>
    <hyperlink ref="A300" r:id="rId300" display="AW2-5998"/>
    <hyperlink ref="A301" r:id="rId301" display="AW2-630"/>
    <hyperlink ref="A302" r:id="rId302" display="AW2-7153"/>
    <hyperlink ref="A303" r:id="rId303" display="AW2-7132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3"/>
  <sheetViews>
    <sheetView workbookViewId="0">
      <selection activeCell="B5" sqref="B5:B10"/>
    </sheetView>
  </sheetViews>
  <sheetFormatPr defaultColWidth="9.06666666666667" defaultRowHeight="13.2"/>
  <cols>
    <col min="1" max="1" width="14.9333333333333"/>
    <col min="2" max="8" width="16.4"/>
    <col min="9" max="9" width="5.46666666666667"/>
  </cols>
  <sheetData>
    <row r="3" spans="1:2">
      <c r="A3" t="s">
        <v>1492</v>
      </c>
      <c r="B3" t="s">
        <v>123</v>
      </c>
    </row>
    <row r="4" spans="1:9">
      <c r="A4" t="s">
        <v>125</v>
      </c>
      <c r="B4" t="s">
        <v>200</v>
      </c>
      <c r="C4" t="s">
        <v>687</v>
      </c>
      <c r="D4" t="s">
        <v>137</v>
      </c>
      <c r="E4" t="s">
        <v>1472</v>
      </c>
      <c r="F4" t="s">
        <v>1440</v>
      </c>
      <c r="G4" t="s">
        <v>1485</v>
      </c>
      <c r="H4" t="s">
        <v>1493</v>
      </c>
      <c r="I4" t="s">
        <v>1494</v>
      </c>
    </row>
    <row r="5" spans="1:9">
      <c r="A5" t="s">
        <v>209</v>
      </c>
      <c r="B5">
        <v>7</v>
      </c>
      <c r="C5">
        <v>16</v>
      </c>
      <c r="I5">
        <v>23</v>
      </c>
    </row>
    <row r="6" spans="1:9">
      <c r="A6" t="s">
        <v>543</v>
      </c>
      <c r="B6">
        <v>2</v>
      </c>
      <c r="C6">
        <v>2</v>
      </c>
      <c r="I6">
        <v>4</v>
      </c>
    </row>
    <row r="7" spans="1:9">
      <c r="A7" t="s">
        <v>335</v>
      </c>
      <c r="B7">
        <v>5</v>
      </c>
      <c r="C7">
        <v>11</v>
      </c>
      <c r="E7">
        <v>1</v>
      </c>
      <c r="I7">
        <v>17</v>
      </c>
    </row>
    <row r="8" spans="1:9">
      <c r="A8" t="s">
        <v>266</v>
      </c>
      <c r="B8">
        <v>5</v>
      </c>
      <c r="C8">
        <v>2</v>
      </c>
      <c r="I8">
        <v>7</v>
      </c>
    </row>
    <row r="9" spans="1:9">
      <c r="A9" t="s">
        <v>214</v>
      </c>
      <c r="B9">
        <v>30</v>
      </c>
      <c r="C9">
        <v>123</v>
      </c>
      <c r="F9">
        <v>8</v>
      </c>
      <c r="G9">
        <v>2</v>
      </c>
      <c r="I9">
        <v>163</v>
      </c>
    </row>
    <row r="10" spans="1:9">
      <c r="A10" t="s">
        <v>193</v>
      </c>
      <c r="B10">
        <v>6</v>
      </c>
      <c r="C10">
        <v>1</v>
      </c>
      <c r="D10">
        <v>1</v>
      </c>
      <c r="E10">
        <v>1</v>
      </c>
      <c r="I10">
        <v>9</v>
      </c>
    </row>
    <row r="11" spans="1:9">
      <c r="A11" t="s">
        <v>138</v>
      </c>
      <c r="B11">
        <v>39</v>
      </c>
      <c r="C11">
        <v>32</v>
      </c>
      <c r="D11">
        <v>8</v>
      </c>
      <c r="I11">
        <v>79</v>
      </c>
    </row>
    <row r="12" spans="1:1">
      <c r="A12" t="s">
        <v>1493</v>
      </c>
    </row>
    <row r="13" spans="1:9">
      <c r="A13" t="s">
        <v>1494</v>
      </c>
      <c r="B13">
        <v>94</v>
      </c>
      <c r="C13">
        <v>187</v>
      </c>
      <c r="D13">
        <v>9</v>
      </c>
      <c r="E13">
        <v>2</v>
      </c>
      <c r="F13">
        <v>8</v>
      </c>
      <c r="G13">
        <v>2</v>
      </c>
      <c r="I13">
        <v>302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0"/>
  <sheetViews>
    <sheetView workbookViewId="0">
      <selection activeCell="D10" sqref="D10:D13"/>
    </sheetView>
  </sheetViews>
  <sheetFormatPr defaultColWidth="11" defaultRowHeight="13.2"/>
  <sheetData>
    <row r="1" ht="27" spans="1:11">
      <c r="A1" s="141" t="s">
        <v>40</v>
      </c>
      <c r="B1" s="141" t="s">
        <v>3</v>
      </c>
      <c r="C1" s="141" t="s">
        <v>4</v>
      </c>
      <c r="D1" s="141" t="s">
        <v>1495</v>
      </c>
      <c r="E1" s="141" t="s">
        <v>1496</v>
      </c>
      <c r="F1" s="141" t="s">
        <v>1497</v>
      </c>
      <c r="G1" s="145" t="s">
        <v>1498</v>
      </c>
      <c r="H1" s="141" t="s">
        <v>1499</v>
      </c>
      <c r="I1" s="141" t="s">
        <v>1500</v>
      </c>
      <c r="J1" s="141" t="s">
        <v>1501</v>
      </c>
      <c r="K1" s="141" t="s">
        <v>1502</v>
      </c>
    </row>
    <row r="2" hidden="1" spans="1:11">
      <c r="A2" s="142" t="s">
        <v>1503</v>
      </c>
      <c r="B2" s="141" t="s">
        <v>1504</v>
      </c>
      <c r="C2" s="143">
        <v>0.85</v>
      </c>
      <c r="D2" s="143">
        <v>1</v>
      </c>
      <c r="E2" s="143">
        <v>1</v>
      </c>
      <c r="F2" s="143">
        <v>0.9</v>
      </c>
      <c r="G2" s="143">
        <v>1</v>
      </c>
      <c r="H2" s="143">
        <v>1</v>
      </c>
      <c r="I2" s="143">
        <v>1</v>
      </c>
      <c r="J2" s="143">
        <f>AVERAGE(D2:I2)</f>
        <v>0.983333333333333</v>
      </c>
      <c r="K2" s="143">
        <f>J2-C2</f>
        <v>0.133333333333333</v>
      </c>
    </row>
    <row r="3" spans="1:11">
      <c r="A3" s="142"/>
      <c r="B3" s="141" t="s">
        <v>1505</v>
      </c>
      <c r="C3" s="143">
        <v>0.8</v>
      </c>
      <c r="D3" s="143">
        <v>1</v>
      </c>
      <c r="E3" s="144">
        <v>0.7</v>
      </c>
      <c r="F3" s="143">
        <v>1</v>
      </c>
      <c r="G3" s="143">
        <v>1</v>
      </c>
      <c r="H3" s="143">
        <v>1</v>
      </c>
      <c r="I3" s="143">
        <v>1</v>
      </c>
      <c r="J3" s="143">
        <f t="shared" ref="J3:J66" si="0">AVERAGE(D3:I3)</f>
        <v>0.95</v>
      </c>
      <c r="K3" s="143">
        <f t="shared" ref="K3:K66" si="1">J3-C3</f>
        <v>0.15</v>
      </c>
    </row>
    <row r="4" spans="1:11">
      <c r="A4" s="142"/>
      <c r="B4" s="141" t="s">
        <v>1506</v>
      </c>
      <c r="C4" s="143">
        <v>0.85</v>
      </c>
      <c r="D4" s="144">
        <v>0.8</v>
      </c>
      <c r="E4" s="144">
        <v>0.8</v>
      </c>
      <c r="F4" s="143">
        <v>1</v>
      </c>
      <c r="G4" s="143">
        <v>1</v>
      </c>
      <c r="H4" s="143">
        <v>1</v>
      </c>
      <c r="I4" s="143">
        <v>1</v>
      </c>
      <c r="J4" s="143">
        <f t="shared" si="0"/>
        <v>0.933333333333333</v>
      </c>
      <c r="K4" s="143">
        <f t="shared" si="1"/>
        <v>0.0833333333333333</v>
      </c>
    </row>
    <row r="5" hidden="1" spans="1:11">
      <c r="A5" s="142" t="s">
        <v>1507</v>
      </c>
      <c r="B5" s="141" t="s">
        <v>1504</v>
      </c>
      <c r="C5" s="143">
        <v>0.85</v>
      </c>
      <c r="D5" s="143">
        <v>1</v>
      </c>
      <c r="E5" s="143">
        <v>1</v>
      </c>
      <c r="F5" s="143">
        <v>1</v>
      </c>
      <c r="G5" s="143">
        <v>1</v>
      </c>
      <c r="H5" s="143">
        <v>1</v>
      </c>
      <c r="I5" s="143">
        <v>1</v>
      </c>
      <c r="J5" s="143">
        <f t="shared" si="0"/>
        <v>1</v>
      </c>
      <c r="K5" s="143">
        <f t="shared" si="1"/>
        <v>0.15</v>
      </c>
    </row>
    <row r="6" spans="1:11">
      <c r="A6" s="142" t="s">
        <v>1507</v>
      </c>
      <c r="B6" s="141" t="s">
        <v>1505</v>
      </c>
      <c r="C6" s="143">
        <v>0.8</v>
      </c>
      <c r="D6" s="143">
        <v>1</v>
      </c>
      <c r="E6" s="143">
        <v>0.8</v>
      </c>
      <c r="F6" s="143">
        <v>0.9</v>
      </c>
      <c r="G6" s="143">
        <v>1</v>
      </c>
      <c r="H6" s="143">
        <v>1</v>
      </c>
      <c r="I6" s="143">
        <v>1</v>
      </c>
      <c r="J6" s="143">
        <f t="shared" si="0"/>
        <v>0.95</v>
      </c>
      <c r="K6" s="143">
        <f t="shared" si="1"/>
        <v>0.15</v>
      </c>
    </row>
    <row r="7" spans="1:11">
      <c r="A7" s="142" t="s">
        <v>1507</v>
      </c>
      <c r="B7" s="141" t="s">
        <v>1506</v>
      </c>
      <c r="C7" s="143">
        <v>0.85</v>
      </c>
      <c r="D7" s="143">
        <v>1</v>
      </c>
      <c r="E7" s="144">
        <v>0.8</v>
      </c>
      <c r="F7" s="143">
        <v>1</v>
      </c>
      <c r="G7" s="143">
        <v>1</v>
      </c>
      <c r="H7" s="143">
        <v>1</v>
      </c>
      <c r="I7" s="143">
        <v>0.9</v>
      </c>
      <c r="J7" s="143">
        <f t="shared" si="0"/>
        <v>0.95</v>
      </c>
      <c r="K7" s="143">
        <f t="shared" si="1"/>
        <v>0.1</v>
      </c>
    </row>
    <row r="8" hidden="1" spans="1:11">
      <c r="A8" s="142" t="s">
        <v>1508</v>
      </c>
      <c r="B8" s="141" t="s">
        <v>1504</v>
      </c>
      <c r="C8" s="143">
        <v>0.85</v>
      </c>
      <c r="D8" s="143">
        <v>1</v>
      </c>
      <c r="E8" s="143">
        <v>1</v>
      </c>
      <c r="F8" s="143">
        <v>1</v>
      </c>
      <c r="G8" s="143">
        <v>1</v>
      </c>
      <c r="H8" s="143">
        <v>1</v>
      </c>
      <c r="I8" s="143">
        <v>0.9</v>
      </c>
      <c r="J8" s="143">
        <f t="shared" si="0"/>
        <v>0.983333333333333</v>
      </c>
      <c r="K8" s="143">
        <f t="shared" si="1"/>
        <v>0.133333333333333</v>
      </c>
    </row>
    <row r="9" spans="1:11">
      <c r="A9" s="142" t="s">
        <v>1508</v>
      </c>
      <c r="B9" s="141" t="s">
        <v>1505</v>
      </c>
      <c r="C9" s="143">
        <v>0.8</v>
      </c>
      <c r="D9" s="143">
        <v>0.9</v>
      </c>
      <c r="E9" s="143">
        <v>1</v>
      </c>
      <c r="F9" s="143">
        <v>0.9</v>
      </c>
      <c r="G9" s="143">
        <v>0.8</v>
      </c>
      <c r="H9" s="143">
        <v>1</v>
      </c>
      <c r="I9" s="143">
        <v>1</v>
      </c>
      <c r="J9" s="143">
        <f t="shared" si="0"/>
        <v>0.933333333333333</v>
      </c>
      <c r="K9" s="143">
        <f t="shared" si="1"/>
        <v>0.133333333333333</v>
      </c>
    </row>
    <row r="10" spans="1:11">
      <c r="A10" s="142" t="s">
        <v>1508</v>
      </c>
      <c r="B10" s="141" t="s">
        <v>1506</v>
      </c>
      <c r="C10" s="143">
        <v>0.85</v>
      </c>
      <c r="D10" s="144">
        <v>0.8</v>
      </c>
      <c r="E10" s="143">
        <v>1</v>
      </c>
      <c r="F10" s="143">
        <v>1</v>
      </c>
      <c r="G10" s="143">
        <v>1</v>
      </c>
      <c r="H10" s="143">
        <v>1</v>
      </c>
      <c r="I10" s="143">
        <v>1</v>
      </c>
      <c r="J10" s="143">
        <f t="shared" si="0"/>
        <v>0.966666666666667</v>
      </c>
      <c r="K10" s="143">
        <f t="shared" si="1"/>
        <v>0.116666666666667</v>
      </c>
    </row>
    <row r="11" hidden="1" spans="1:11">
      <c r="A11" s="142" t="s">
        <v>1509</v>
      </c>
      <c r="B11" s="141" t="s">
        <v>1504</v>
      </c>
      <c r="C11" s="143">
        <v>0.85</v>
      </c>
      <c r="D11" s="143">
        <v>1</v>
      </c>
      <c r="E11" s="143">
        <v>1</v>
      </c>
      <c r="F11" s="143">
        <v>1</v>
      </c>
      <c r="G11" s="143">
        <v>1</v>
      </c>
      <c r="H11" s="143">
        <v>1</v>
      </c>
      <c r="I11" s="144">
        <v>0.8</v>
      </c>
      <c r="J11" s="143">
        <f t="shared" si="0"/>
        <v>0.966666666666667</v>
      </c>
      <c r="K11" s="143">
        <f t="shared" si="1"/>
        <v>0.116666666666667</v>
      </c>
    </row>
    <row r="12" spans="1:11">
      <c r="A12" s="142" t="s">
        <v>1509</v>
      </c>
      <c r="B12" s="141" t="s">
        <v>1505</v>
      </c>
      <c r="C12" s="143">
        <v>0.8</v>
      </c>
      <c r="D12" s="144">
        <v>0.5</v>
      </c>
      <c r="E12" s="144">
        <v>0.7</v>
      </c>
      <c r="F12" s="143">
        <v>1</v>
      </c>
      <c r="G12" s="143">
        <v>1</v>
      </c>
      <c r="H12" s="143">
        <v>1</v>
      </c>
      <c r="I12" s="144">
        <v>0.7</v>
      </c>
      <c r="J12" s="143">
        <f t="shared" si="0"/>
        <v>0.816666666666667</v>
      </c>
      <c r="K12" s="143">
        <f t="shared" si="1"/>
        <v>0.0166666666666667</v>
      </c>
    </row>
    <row r="13" spans="1:11">
      <c r="A13" s="142" t="s">
        <v>1509</v>
      </c>
      <c r="B13" s="141" t="s">
        <v>1506</v>
      </c>
      <c r="C13" s="143">
        <v>0.85</v>
      </c>
      <c r="D13" s="144">
        <v>0.6</v>
      </c>
      <c r="E13" s="144">
        <v>0.6</v>
      </c>
      <c r="F13" s="143">
        <v>0.9</v>
      </c>
      <c r="G13" s="143">
        <v>0.9</v>
      </c>
      <c r="H13" s="143">
        <v>0.9</v>
      </c>
      <c r="I13" s="144">
        <v>0.8</v>
      </c>
      <c r="J13" s="143">
        <f t="shared" si="0"/>
        <v>0.783333333333333</v>
      </c>
      <c r="K13" s="146">
        <f t="shared" si="1"/>
        <v>-0.0666666666666667</v>
      </c>
    </row>
    <row r="14" hidden="1" spans="1:11">
      <c r="A14" s="142" t="s">
        <v>1510</v>
      </c>
      <c r="B14" s="141" t="s">
        <v>1504</v>
      </c>
      <c r="C14" s="143">
        <v>0.85</v>
      </c>
      <c r="D14" s="143">
        <v>1</v>
      </c>
      <c r="E14" s="143">
        <v>1</v>
      </c>
      <c r="F14" s="143">
        <v>1</v>
      </c>
      <c r="G14" s="143">
        <v>1</v>
      </c>
      <c r="H14" s="143">
        <v>1</v>
      </c>
      <c r="I14" s="143">
        <v>1</v>
      </c>
      <c r="J14" s="143">
        <f t="shared" si="0"/>
        <v>1</v>
      </c>
      <c r="K14" s="143">
        <f t="shared" si="1"/>
        <v>0.15</v>
      </c>
    </row>
    <row r="15" spans="1:11">
      <c r="A15" s="142" t="s">
        <v>1510</v>
      </c>
      <c r="B15" s="141" t="s">
        <v>1505</v>
      </c>
      <c r="C15" s="143">
        <v>0.8</v>
      </c>
      <c r="D15" s="144">
        <v>0.7</v>
      </c>
      <c r="E15" s="144">
        <v>0.7</v>
      </c>
      <c r="F15" s="143">
        <v>1</v>
      </c>
      <c r="G15" s="143">
        <v>0.8</v>
      </c>
      <c r="H15" s="143">
        <v>1</v>
      </c>
      <c r="I15" s="143">
        <v>0.9</v>
      </c>
      <c r="J15" s="143">
        <f t="shared" si="0"/>
        <v>0.85</v>
      </c>
      <c r="K15" s="143">
        <f t="shared" si="1"/>
        <v>0.05</v>
      </c>
    </row>
    <row r="16" spans="1:11">
      <c r="A16" s="142" t="s">
        <v>1510</v>
      </c>
      <c r="B16" s="141" t="s">
        <v>1506</v>
      </c>
      <c r="C16" s="143">
        <v>0.85</v>
      </c>
      <c r="D16" s="143">
        <v>1</v>
      </c>
      <c r="E16" s="143">
        <v>1</v>
      </c>
      <c r="F16" s="143">
        <v>1</v>
      </c>
      <c r="G16" s="143">
        <v>1</v>
      </c>
      <c r="H16" s="143">
        <v>1</v>
      </c>
      <c r="I16" s="143">
        <v>1</v>
      </c>
      <c r="J16" s="143">
        <f t="shared" si="0"/>
        <v>1</v>
      </c>
      <c r="K16" s="143">
        <f t="shared" si="1"/>
        <v>0.15</v>
      </c>
    </row>
    <row r="17" hidden="1" spans="1:11">
      <c r="A17" s="142" t="s">
        <v>1511</v>
      </c>
      <c r="B17" s="141" t="s">
        <v>1504</v>
      </c>
      <c r="C17" s="143">
        <v>0.85</v>
      </c>
      <c r="D17" s="143">
        <v>1</v>
      </c>
      <c r="E17" s="143">
        <v>1</v>
      </c>
      <c r="F17" s="143">
        <v>1</v>
      </c>
      <c r="G17" s="143">
        <v>1</v>
      </c>
      <c r="H17" s="143">
        <v>1</v>
      </c>
      <c r="I17" s="143">
        <v>1</v>
      </c>
      <c r="J17" s="143">
        <f t="shared" si="0"/>
        <v>1</v>
      </c>
      <c r="K17" s="143">
        <f t="shared" si="1"/>
        <v>0.15</v>
      </c>
    </row>
    <row r="18" spans="1:11">
      <c r="A18" s="142" t="s">
        <v>1511</v>
      </c>
      <c r="B18" s="141" t="s">
        <v>1505</v>
      </c>
      <c r="C18" s="143">
        <v>0.8</v>
      </c>
      <c r="D18" s="144">
        <v>0.7</v>
      </c>
      <c r="E18" s="143">
        <v>0.9</v>
      </c>
      <c r="F18" s="143">
        <v>1</v>
      </c>
      <c r="G18" s="144">
        <v>0.7</v>
      </c>
      <c r="H18" s="144">
        <v>0.6</v>
      </c>
      <c r="I18" s="144">
        <v>0.6</v>
      </c>
      <c r="J18" s="143">
        <f t="shared" si="0"/>
        <v>0.75</v>
      </c>
      <c r="K18" s="146">
        <f t="shared" si="1"/>
        <v>-0.05</v>
      </c>
    </row>
    <row r="19" spans="1:11">
      <c r="A19" s="142" t="s">
        <v>1511</v>
      </c>
      <c r="B19" s="141" t="s">
        <v>1506</v>
      </c>
      <c r="C19" s="143">
        <v>0.85</v>
      </c>
      <c r="D19" s="144">
        <v>0.7</v>
      </c>
      <c r="E19" s="144">
        <v>0.7</v>
      </c>
      <c r="F19" s="143">
        <v>1</v>
      </c>
      <c r="G19" s="144">
        <v>0.6</v>
      </c>
      <c r="H19" s="143">
        <v>0.9</v>
      </c>
      <c r="I19" s="143">
        <v>0.9</v>
      </c>
      <c r="J19" s="143">
        <f t="shared" si="0"/>
        <v>0.8</v>
      </c>
      <c r="K19" s="146">
        <f t="shared" si="1"/>
        <v>-0.05</v>
      </c>
    </row>
    <row r="20" hidden="1" spans="1:11">
      <c r="A20" s="142" t="s">
        <v>1512</v>
      </c>
      <c r="B20" s="141" t="s">
        <v>1504</v>
      </c>
      <c r="C20" s="143">
        <v>0.85</v>
      </c>
      <c r="D20" s="143">
        <v>1</v>
      </c>
      <c r="E20" s="143">
        <v>1</v>
      </c>
      <c r="F20" s="143">
        <v>1</v>
      </c>
      <c r="G20" s="143">
        <v>1</v>
      </c>
      <c r="H20" s="143">
        <v>1</v>
      </c>
      <c r="I20" s="143">
        <v>0.9</v>
      </c>
      <c r="J20" s="143">
        <f t="shared" si="0"/>
        <v>0.983333333333333</v>
      </c>
      <c r="K20" s="143">
        <f t="shared" si="1"/>
        <v>0.133333333333333</v>
      </c>
    </row>
    <row r="21" spans="1:11">
      <c r="A21" s="142" t="s">
        <v>1512</v>
      </c>
      <c r="B21" s="141" t="s">
        <v>1505</v>
      </c>
      <c r="C21" s="143">
        <v>0.8</v>
      </c>
      <c r="D21" s="143">
        <v>1</v>
      </c>
      <c r="E21" s="143">
        <v>1</v>
      </c>
      <c r="F21" s="143">
        <v>1</v>
      </c>
      <c r="G21" s="144">
        <v>0.7</v>
      </c>
      <c r="H21" s="143">
        <v>1</v>
      </c>
      <c r="I21" s="143">
        <v>1</v>
      </c>
      <c r="J21" s="143">
        <f t="shared" si="0"/>
        <v>0.95</v>
      </c>
      <c r="K21" s="143">
        <f t="shared" si="1"/>
        <v>0.15</v>
      </c>
    </row>
    <row r="22" spans="1:11">
      <c r="A22" s="142" t="s">
        <v>1512</v>
      </c>
      <c r="B22" s="141" t="s">
        <v>1506</v>
      </c>
      <c r="C22" s="143">
        <v>0.85</v>
      </c>
      <c r="D22" s="143">
        <v>1</v>
      </c>
      <c r="E22" s="143">
        <v>1</v>
      </c>
      <c r="F22" s="143">
        <v>1</v>
      </c>
      <c r="G22" s="143">
        <v>1</v>
      </c>
      <c r="H22" s="143">
        <v>1</v>
      </c>
      <c r="I22" s="143">
        <v>0.9</v>
      </c>
      <c r="J22" s="143">
        <f t="shared" si="0"/>
        <v>0.983333333333333</v>
      </c>
      <c r="K22" s="143">
        <f t="shared" si="1"/>
        <v>0.133333333333333</v>
      </c>
    </row>
    <row r="23" hidden="1" spans="1:11">
      <c r="A23" s="142" t="s">
        <v>1513</v>
      </c>
      <c r="B23" s="141" t="s">
        <v>1504</v>
      </c>
      <c r="C23" s="143">
        <v>0.85</v>
      </c>
      <c r="D23" s="143">
        <v>1</v>
      </c>
      <c r="E23" s="143">
        <v>1</v>
      </c>
      <c r="F23" s="143">
        <v>1</v>
      </c>
      <c r="G23" s="143">
        <v>1</v>
      </c>
      <c r="H23" s="143">
        <v>1</v>
      </c>
      <c r="I23" s="144">
        <v>0.6</v>
      </c>
      <c r="J23" s="143">
        <f t="shared" si="0"/>
        <v>0.933333333333333</v>
      </c>
      <c r="K23" s="143">
        <f t="shared" si="1"/>
        <v>0.0833333333333333</v>
      </c>
    </row>
    <row r="24" spans="1:11">
      <c r="A24" s="142" t="s">
        <v>1513</v>
      </c>
      <c r="B24" s="141" t="s">
        <v>1505</v>
      </c>
      <c r="C24" s="143">
        <v>0.8</v>
      </c>
      <c r="D24" s="143">
        <v>0.9</v>
      </c>
      <c r="E24" s="144">
        <v>0.7</v>
      </c>
      <c r="F24" s="143">
        <v>0.9</v>
      </c>
      <c r="G24" s="144">
        <v>0.7</v>
      </c>
      <c r="H24" s="144">
        <v>0.6</v>
      </c>
      <c r="I24" s="143">
        <v>0.9</v>
      </c>
      <c r="J24" s="143">
        <f t="shared" si="0"/>
        <v>0.783333333333333</v>
      </c>
      <c r="K24" s="146">
        <f t="shared" si="1"/>
        <v>-0.0166666666666667</v>
      </c>
    </row>
    <row r="25" spans="1:11">
      <c r="A25" s="142" t="s">
        <v>1513</v>
      </c>
      <c r="B25" s="141" t="s">
        <v>1506</v>
      </c>
      <c r="C25" s="143">
        <v>0.85</v>
      </c>
      <c r="D25" s="143">
        <v>1</v>
      </c>
      <c r="E25" s="143">
        <v>1</v>
      </c>
      <c r="F25" s="143">
        <v>1</v>
      </c>
      <c r="G25" s="143">
        <v>1</v>
      </c>
      <c r="H25" s="143">
        <v>1</v>
      </c>
      <c r="I25" s="143">
        <v>0.9</v>
      </c>
      <c r="J25" s="143">
        <f t="shared" si="0"/>
        <v>0.983333333333333</v>
      </c>
      <c r="K25" s="143">
        <f t="shared" si="1"/>
        <v>0.133333333333333</v>
      </c>
    </row>
    <row r="26" hidden="1" spans="1:11">
      <c r="A26" s="142" t="s">
        <v>1514</v>
      </c>
      <c r="B26" s="141" t="s">
        <v>1504</v>
      </c>
      <c r="C26" s="143">
        <v>0.85</v>
      </c>
      <c r="D26" s="143">
        <v>1</v>
      </c>
      <c r="E26" s="143">
        <v>1</v>
      </c>
      <c r="F26" s="143">
        <v>1</v>
      </c>
      <c r="G26" s="143">
        <v>1</v>
      </c>
      <c r="H26" s="143">
        <v>1</v>
      </c>
      <c r="I26" s="143">
        <v>0.9</v>
      </c>
      <c r="J26" s="143">
        <f t="shared" si="0"/>
        <v>0.983333333333333</v>
      </c>
      <c r="K26" s="143">
        <f t="shared" si="1"/>
        <v>0.133333333333333</v>
      </c>
    </row>
    <row r="27" spans="1:11">
      <c r="A27" s="142" t="s">
        <v>1514</v>
      </c>
      <c r="B27" s="141" t="s">
        <v>1505</v>
      </c>
      <c r="C27" s="143">
        <v>0.8</v>
      </c>
      <c r="D27" s="143">
        <v>0.9</v>
      </c>
      <c r="E27" s="143">
        <v>1</v>
      </c>
      <c r="F27" s="143">
        <v>1</v>
      </c>
      <c r="G27" s="143">
        <v>1</v>
      </c>
      <c r="H27" s="143">
        <v>1</v>
      </c>
      <c r="I27" s="143">
        <v>1</v>
      </c>
      <c r="J27" s="143">
        <f t="shared" si="0"/>
        <v>0.983333333333333</v>
      </c>
      <c r="K27" s="143">
        <f t="shared" si="1"/>
        <v>0.183333333333333</v>
      </c>
    </row>
    <row r="28" spans="1:11">
      <c r="A28" s="142" t="s">
        <v>1514</v>
      </c>
      <c r="B28" s="141" t="s">
        <v>1506</v>
      </c>
      <c r="C28" s="143">
        <v>0.85</v>
      </c>
      <c r="D28" s="143">
        <v>1</v>
      </c>
      <c r="E28" s="143">
        <v>0.9</v>
      </c>
      <c r="F28" s="143">
        <v>1</v>
      </c>
      <c r="G28" s="143">
        <v>1</v>
      </c>
      <c r="H28" s="143">
        <v>1</v>
      </c>
      <c r="I28" s="143">
        <v>1</v>
      </c>
      <c r="J28" s="143">
        <f t="shared" si="0"/>
        <v>0.983333333333333</v>
      </c>
      <c r="K28" s="143">
        <f t="shared" si="1"/>
        <v>0.133333333333333</v>
      </c>
    </row>
    <row r="29" hidden="1" spans="1:11">
      <c r="A29" s="142" t="s">
        <v>1515</v>
      </c>
      <c r="B29" s="141" t="s">
        <v>1504</v>
      </c>
      <c r="C29" s="143">
        <v>0.85</v>
      </c>
      <c r="D29" s="143">
        <v>0.9</v>
      </c>
      <c r="E29" s="143">
        <v>1</v>
      </c>
      <c r="F29" s="143">
        <v>1</v>
      </c>
      <c r="G29" s="143">
        <v>1</v>
      </c>
      <c r="H29" s="143">
        <v>1</v>
      </c>
      <c r="I29" s="143">
        <v>1</v>
      </c>
      <c r="J29" s="143">
        <f t="shared" si="0"/>
        <v>0.983333333333333</v>
      </c>
      <c r="K29" s="143">
        <f t="shared" si="1"/>
        <v>0.133333333333333</v>
      </c>
    </row>
    <row r="30" spans="1:11">
      <c r="A30" s="142" t="s">
        <v>1515</v>
      </c>
      <c r="B30" s="141" t="s">
        <v>1505</v>
      </c>
      <c r="C30" s="143">
        <v>0.8</v>
      </c>
      <c r="D30" s="143">
        <v>1</v>
      </c>
      <c r="E30" s="143">
        <v>0.9</v>
      </c>
      <c r="F30" s="143">
        <v>1</v>
      </c>
      <c r="G30" s="143">
        <v>0.9</v>
      </c>
      <c r="H30" s="143">
        <v>1</v>
      </c>
      <c r="I30" s="143">
        <v>1</v>
      </c>
      <c r="J30" s="143">
        <f t="shared" si="0"/>
        <v>0.966666666666667</v>
      </c>
      <c r="K30" s="143">
        <f t="shared" si="1"/>
        <v>0.166666666666667</v>
      </c>
    </row>
    <row r="31" spans="1:11">
      <c r="A31" s="142" t="s">
        <v>1515</v>
      </c>
      <c r="B31" s="141" t="s">
        <v>1506</v>
      </c>
      <c r="C31" s="143">
        <v>0.85</v>
      </c>
      <c r="D31" s="143">
        <v>0.9</v>
      </c>
      <c r="E31" s="143">
        <v>0.9</v>
      </c>
      <c r="F31" s="143">
        <v>1</v>
      </c>
      <c r="G31" s="143">
        <v>1</v>
      </c>
      <c r="H31" s="143">
        <v>1</v>
      </c>
      <c r="I31" s="143">
        <v>1</v>
      </c>
      <c r="J31" s="143">
        <f t="shared" si="0"/>
        <v>0.966666666666667</v>
      </c>
      <c r="K31" s="143">
        <f t="shared" si="1"/>
        <v>0.116666666666667</v>
      </c>
    </row>
    <row r="32" hidden="1" spans="1:11">
      <c r="A32" s="142" t="s">
        <v>1516</v>
      </c>
      <c r="B32" s="141" t="s">
        <v>1504</v>
      </c>
      <c r="C32" s="143">
        <v>0.85</v>
      </c>
      <c r="D32" s="143">
        <v>1</v>
      </c>
      <c r="E32" s="143">
        <v>1</v>
      </c>
      <c r="F32" s="143">
        <v>1</v>
      </c>
      <c r="G32" s="143">
        <v>1</v>
      </c>
      <c r="H32" s="143">
        <v>1</v>
      </c>
      <c r="I32" s="143">
        <v>1</v>
      </c>
      <c r="J32" s="143">
        <f t="shared" si="0"/>
        <v>1</v>
      </c>
      <c r="K32" s="143">
        <f t="shared" si="1"/>
        <v>0.15</v>
      </c>
    </row>
    <row r="33" spans="1:11">
      <c r="A33" s="142" t="s">
        <v>1516</v>
      </c>
      <c r="B33" s="141" t="s">
        <v>1505</v>
      </c>
      <c r="C33" s="143">
        <v>0.8</v>
      </c>
      <c r="D33" s="143">
        <v>1</v>
      </c>
      <c r="E33" s="144">
        <v>0.7</v>
      </c>
      <c r="F33" s="143">
        <v>0.9</v>
      </c>
      <c r="G33" s="143">
        <v>1</v>
      </c>
      <c r="H33" s="143">
        <v>1</v>
      </c>
      <c r="I33" s="143">
        <v>0.9</v>
      </c>
      <c r="J33" s="143">
        <f t="shared" si="0"/>
        <v>0.916666666666667</v>
      </c>
      <c r="K33" s="143">
        <f t="shared" si="1"/>
        <v>0.116666666666667</v>
      </c>
    </row>
    <row r="34" spans="1:11">
      <c r="A34" s="142" t="s">
        <v>1516</v>
      </c>
      <c r="B34" s="141" t="s">
        <v>1506</v>
      </c>
      <c r="C34" s="143">
        <v>0.85</v>
      </c>
      <c r="D34" s="143">
        <v>1</v>
      </c>
      <c r="E34" s="143">
        <v>1</v>
      </c>
      <c r="F34" s="143">
        <v>1</v>
      </c>
      <c r="G34" s="143">
        <v>1</v>
      </c>
      <c r="H34" s="143">
        <v>1</v>
      </c>
      <c r="I34" s="143">
        <v>1</v>
      </c>
      <c r="J34" s="143">
        <f t="shared" si="0"/>
        <v>1</v>
      </c>
      <c r="K34" s="143">
        <f t="shared" si="1"/>
        <v>0.15</v>
      </c>
    </row>
    <row r="35" hidden="1" spans="1:11">
      <c r="A35" s="142" t="s">
        <v>1517</v>
      </c>
      <c r="B35" s="141" t="s">
        <v>1504</v>
      </c>
      <c r="C35" s="143">
        <v>0.85</v>
      </c>
      <c r="D35" s="143">
        <v>1</v>
      </c>
      <c r="E35" s="143">
        <v>1</v>
      </c>
      <c r="F35" s="143">
        <v>1</v>
      </c>
      <c r="G35" s="143">
        <v>1</v>
      </c>
      <c r="H35" s="143">
        <v>1</v>
      </c>
      <c r="I35" s="144">
        <v>0.8</v>
      </c>
      <c r="J35" s="143">
        <f t="shared" si="0"/>
        <v>0.966666666666667</v>
      </c>
      <c r="K35" s="143">
        <f t="shared" si="1"/>
        <v>0.116666666666667</v>
      </c>
    </row>
    <row r="36" spans="1:11">
      <c r="A36" s="142" t="s">
        <v>1517</v>
      </c>
      <c r="B36" s="141" t="s">
        <v>1505</v>
      </c>
      <c r="C36" s="143">
        <v>0.8</v>
      </c>
      <c r="D36" s="143">
        <v>1</v>
      </c>
      <c r="E36" s="143">
        <v>0.9</v>
      </c>
      <c r="F36" s="143">
        <v>1</v>
      </c>
      <c r="G36" s="143">
        <v>1</v>
      </c>
      <c r="H36" s="143">
        <v>1</v>
      </c>
      <c r="I36" s="143">
        <v>1</v>
      </c>
      <c r="J36" s="143">
        <f t="shared" si="0"/>
        <v>0.983333333333333</v>
      </c>
      <c r="K36" s="143">
        <f t="shared" si="1"/>
        <v>0.183333333333333</v>
      </c>
    </row>
    <row r="37" spans="1:11">
      <c r="A37" s="142" t="s">
        <v>1517</v>
      </c>
      <c r="B37" s="141" t="s">
        <v>1506</v>
      </c>
      <c r="C37" s="143">
        <v>0.85</v>
      </c>
      <c r="D37" s="143">
        <v>1</v>
      </c>
      <c r="E37" s="143">
        <v>0.9</v>
      </c>
      <c r="F37" s="143">
        <v>1</v>
      </c>
      <c r="G37" s="143">
        <v>1</v>
      </c>
      <c r="H37" s="143">
        <v>1</v>
      </c>
      <c r="I37" s="143">
        <v>0.9</v>
      </c>
      <c r="J37" s="143">
        <f t="shared" si="0"/>
        <v>0.966666666666667</v>
      </c>
      <c r="K37" s="143">
        <f t="shared" si="1"/>
        <v>0.116666666666667</v>
      </c>
    </row>
    <row r="38" hidden="1" spans="1:11">
      <c r="A38" s="142" t="s">
        <v>1518</v>
      </c>
      <c r="B38" s="141" t="s">
        <v>1504</v>
      </c>
      <c r="C38" s="143">
        <v>0.85</v>
      </c>
      <c r="D38" s="143">
        <v>1</v>
      </c>
      <c r="E38" s="143">
        <v>1</v>
      </c>
      <c r="F38" s="143">
        <v>1</v>
      </c>
      <c r="G38" s="143">
        <v>1</v>
      </c>
      <c r="H38" s="143">
        <v>1</v>
      </c>
      <c r="I38" s="143">
        <v>1</v>
      </c>
      <c r="J38" s="143">
        <f t="shared" si="0"/>
        <v>1</v>
      </c>
      <c r="K38" s="143">
        <f t="shared" si="1"/>
        <v>0.15</v>
      </c>
    </row>
    <row r="39" spans="1:11">
      <c r="A39" s="142" t="s">
        <v>1518</v>
      </c>
      <c r="B39" s="141" t="s">
        <v>1505</v>
      </c>
      <c r="C39" s="143">
        <v>0.8</v>
      </c>
      <c r="D39" s="143">
        <v>0.9</v>
      </c>
      <c r="E39" s="144">
        <v>0.6</v>
      </c>
      <c r="F39" s="143">
        <v>1</v>
      </c>
      <c r="G39" s="143">
        <v>1</v>
      </c>
      <c r="H39" s="143">
        <v>1</v>
      </c>
      <c r="I39" s="143">
        <v>1</v>
      </c>
      <c r="J39" s="143">
        <f t="shared" si="0"/>
        <v>0.916666666666667</v>
      </c>
      <c r="K39" s="143">
        <f t="shared" si="1"/>
        <v>0.116666666666667</v>
      </c>
    </row>
    <row r="40" spans="1:11">
      <c r="A40" s="142" t="s">
        <v>1518</v>
      </c>
      <c r="B40" s="141" t="s">
        <v>1506</v>
      </c>
      <c r="C40" s="143">
        <v>0.85</v>
      </c>
      <c r="D40" s="143">
        <v>0.9</v>
      </c>
      <c r="E40" s="143">
        <v>1</v>
      </c>
      <c r="F40" s="143">
        <v>1</v>
      </c>
      <c r="G40" s="143">
        <v>1</v>
      </c>
      <c r="H40" s="143">
        <v>1</v>
      </c>
      <c r="I40" s="143">
        <v>1</v>
      </c>
      <c r="J40" s="143">
        <f t="shared" si="0"/>
        <v>0.983333333333333</v>
      </c>
      <c r="K40" s="143">
        <f t="shared" si="1"/>
        <v>0.133333333333333</v>
      </c>
    </row>
    <row r="41" hidden="1" spans="1:11">
      <c r="A41" s="142" t="s">
        <v>1519</v>
      </c>
      <c r="B41" s="141" t="s">
        <v>1504</v>
      </c>
      <c r="C41" s="143">
        <v>0.85</v>
      </c>
      <c r="D41" s="143">
        <v>1</v>
      </c>
      <c r="E41" s="143">
        <v>1</v>
      </c>
      <c r="F41" s="143">
        <v>1</v>
      </c>
      <c r="G41" s="143">
        <v>1</v>
      </c>
      <c r="H41" s="143">
        <v>1</v>
      </c>
      <c r="I41" s="143">
        <v>1</v>
      </c>
      <c r="J41" s="143">
        <f t="shared" si="0"/>
        <v>1</v>
      </c>
      <c r="K41" s="143">
        <f t="shared" si="1"/>
        <v>0.15</v>
      </c>
    </row>
    <row r="42" spans="1:11">
      <c r="A42" s="142" t="s">
        <v>1519</v>
      </c>
      <c r="B42" s="141" t="s">
        <v>1505</v>
      </c>
      <c r="C42" s="143">
        <v>0.8</v>
      </c>
      <c r="D42" s="143">
        <v>1</v>
      </c>
      <c r="E42" s="144">
        <v>0.5</v>
      </c>
      <c r="F42" s="143">
        <v>1</v>
      </c>
      <c r="G42" s="143">
        <v>1</v>
      </c>
      <c r="H42" s="143">
        <v>1</v>
      </c>
      <c r="I42" s="143">
        <v>1</v>
      </c>
      <c r="J42" s="143">
        <f t="shared" si="0"/>
        <v>0.916666666666667</v>
      </c>
      <c r="K42" s="143">
        <f t="shared" si="1"/>
        <v>0.116666666666667</v>
      </c>
    </row>
    <row r="43" spans="1:11">
      <c r="A43" s="142" t="s">
        <v>1519</v>
      </c>
      <c r="B43" s="141" t="s">
        <v>1506</v>
      </c>
      <c r="C43" s="143">
        <v>0.85</v>
      </c>
      <c r="D43" s="143">
        <v>0.9</v>
      </c>
      <c r="E43" s="143">
        <v>1</v>
      </c>
      <c r="F43" s="143">
        <v>1</v>
      </c>
      <c r="G43" s="143">
        <v>1</v>
      </c>
      <c r="H43" s="144">
        <v>0.8</v>
      </c>
      <c r="I43" s="143">
        <v>1</v>
      </c>
      <c r="J43" s="143">
        <f t="shared" si="0"/>
        <v>0.95</v>
      </c>
      <c r="K43" s="143">
        <f t="shared" si="1"/>
        <v>0.1</v>
      </c>
    </row>
    <row r="44" hidden="1" spans="1:11">
      <c r="A44" s="142" t="s">
        <v>54</v>
      </c>
      <c r="B44" s="141" t="s">
        <v>1504</v>
      </c>
      <c r="C44" s="143">
        <v>0.92</v>
      </c>
      <c r="D44" s="143">
        <v>1</v>
      </c>
      <c r="E44" s="143">
        <v>1</v>
      </c>
      <c r="F44" s="143">
        <v>1</v>
      </c>
      <c r="G44" s="143">
        <v>1</v>
      </c>
      <c r="H44" s="143">
        <v>1</v>
      </c>
      <c r="I44" s="143">
        <v>1</v>
      </c>
      <c r="J44" s="143">
        <f t="shared" si="0"/>
        <v>1</v>
      </c>
      <c r="K44" s="143">
        <f t="shared" si="1"/>
        <v>0.08</v>
      </c>
    </row>
    <row r="45" spans="1:11">
      <c r="A45" s="142" t="s">
        <v>54</v>
      </c>
      <c r="B45" s="141" t="s">
        <v>1505</v>
      </c>
      <c r="C45" s="143">
        <v>0.85</v>
      </c>
      <c r="D45" s="143">
        <v>1</v>
      </c>
      <c r="E45" s="143">
        <v>0.95</v>
      </c>
      <c r="F45" s="143">
        <v>0.95</v>
      </c>
      <c r="G45" s="143">
        <v>1</v>
      </c>
      <c r="H45" s="143">
        <v>0.95</v>
      </c>
      <c r="I45" s="143">
        <v>0.9</v>
      </c>
      <c r="J45" s="143">
        <f t="shared" si="0"/>
        <v>0.958333333333333</v>
      </c>
      <c r="K45" s="143">
        <f t="shared" si="1"/>
        <v>0.108333333333333</v>
      </c>
    </row>
    <row r="46" spans="1:11">
      <c r="A46" s="142" t="s">
        <v>54</v>
      </c>
      <c r="B46" s="141" t="s">
        <v>1506</v>
      </c>
      <c r="C46" s="143">
        <v>0.9</v>
      </c>
      <c r="D46" s="143">
        <v>0.95</v>
      </c>
      <c r="E46" s="144">
        <v>0.85</v>
      </c>
      <c r="F46" s="143">
        <v>1</v>
      </c>
      <c r="G46" s="143">
        <v>1</v>
      </c>
      <c r="H46" s="143">
        <v>1</v>
      </c>
      <c r="I46" s="144">
        <v>0.85</v>
      </c>
      <c r="J46" s="143">
        <f t="shared" si="0"/>
        <v>0.941666666666667</v>
      </c>
      <c r="K46" s="143">
        <f t="shared" si="1"/>
        <v>0.0416666666666665</v>
      </c>
    </row>
    <row r="47" hidden="1" spans="1:11">
      <c r="A47" s="142" t="s">
        <v>1520</v>
      </c>
      <c r="B47" s="141" t="s">
        <v>1504</v>
      </c>
      <c r="C47" s="143">
        <v>0.85</v>
      </c>
      <c r="D47" s="143">
        <v>1</v>
      </c>
      <c r="E47" s="143">
        <v>1</v>
      </c>
      <c r="F47" s="143">
        <v>1</v>
      </c>
      <c r="G47" s="143">
        <v>1</v>
      </c>
      <c r="H47" s="143">
        <v>1</v>
      </c>
      <c r="I47" s="143">
        <v>1</v>
      </c>
      <c r="J47" s="143">
        <f t="shared" si="0"/>
        <v>1</v>
      </c>
      <c r="K47" s="143">
        <f t="shared" si="1"/>
        <v>0.15</v>
      </c>
    </row>
    <row r="48" spans="1:11">
      <c r="A48" s="142" t="s">
        <v>1520</v>
      </c>
      <c r="B48" s="141" t="s">
        <v>1505</v>
      </c>
      <c r="C48" s="143">
        <v>0.8</v>
      </c>
      <c r="D48" s="143">
        <v>1</v>
      </c>
      <c r="E48" s="144">
        <v>0.7</v>
      </c>
      <c r="F48" s="143">
        <v>0.8</v>
      </c>
      <c r="G48" s="143">
        <v>1</v>
      </c>
      <c r="H48" s="143">
        <v>0.9</v>
      </c>
      <c r="I48" s="143">
        <v>1</v>
      </c>
      <c r="J48" s="143">
        <f t="shared" si="0"/>
        <v>0.9</v>
      </c>
      <c r="K48" s="143">
        <f t="shared" si="1"/>
        <v>0.1</v>
      </c>
    </row>
    <row r="49" spans="1:11">
      <c r="A49" s="142" t="s">
        <v>1520</v>
      </c>
      <c r="B49" s="141" t="s">
        <v>1506</v>
      </c>
      <c r="C49" s="143">
        <v>0.85</v>
      </c>
      <c r="D49" s="143">
        <v>0.9</v>
      </c>
      <c r="E49" s="143">
        <v>1</v>
      </c>
      <c r="F49" s="143">
        <v>1</v>
      </c>
      <c r="G49" s="143">
        <v>1</v>
      </c>
      <c r="H49" s="143">
        <v>1</v>
      </c>
      <c r="I49" s="143">
        <v>1</v>
      </c>
      <c r="J49" s="143">
        <f t="shared" si="0"/>
        <v>0.983333333333333</v>
      </c>
      <c r="K49" s="143">
        <f t="shared" si="1"/>
        <v>0.133333333333333</v>
      </c>
    </row>
    <row r="50" hidden="1" spans="1:11">
      <c r="A50" s="142" t="s">
        <v>1521</v>
      </c>
      <c r="B50" s="141" t="s">
        <v>1504</v>
      </c>
      <c r="C50" s="143">
        <v>0.85</v>
      </c>
      <c r="D50" s="143">
        <v>1</v>
      </c>
      <c r="E50" s="143">
        <v>1</v>
      </c>
      <c r="F50" s="143">
        <v>1.11</v>
      </c>
      <c r="G50" s="143">
        <v>1</v>
      </c>
      <c r="H50" s="143">
        <v>1</v>
      </c>
      <c r="I50" s="143">
        <v>0.9</v>
      </c>
      <c r="J50" s="143">
        <f t="shared" si="0"/>
        <v>1.00166666666667</v>
      </c>
      <c r="K50" s="143">
        <f t="shared" si="1"/>
        <v>0.151666666666667</v>
      </c>
    </row>
    <row r="51" spans="1:11">
      <c r="A51" s="142" t="s">
        <v>1521</v>
      </c>
      <c r="B51" s="141" t="s">
        <v>1505</v>
      </c>
      <c r="C51" s="143">
        <v>0.8</v>
      </c>
      <c r="D51" s="143">
        <v>1</v>
      </c>
      <c r="E51" s="143">
        <v>1</v>
      </c>
      <c r="F51" s="144">
        <v>0.7</v>
      </c>
      <c r="G51" s="143">
        <v>0.8</v>
      </c>
      <c r="H51" s="143">
        <v>0.9</v>
      </c>
      <c r="I51" s="144">
        <v>0.5</v>
      </c>
      <c r="J51" s="143">
        <f t="shared" si="0"/>
        <v>0.816666666666667</v>
      </c>
      <c r="K51" s="143">
        <f t="shared" si="1"/>
        <v>0.0166666666666667</v>
      </c>
    </row>
    <row r="52" spans="1:11">
      <c r="A52" s="142" t="s">
        <v>1521</v>
      </c>
      <c r="B52" s="141" t="s">
        <v>1506</v>
      </c>
      <c r="C52" s="143">
        <v>0.85</v>
      </c>
      <c r="D52" s="143">
        <v>1</v>
      </c>
      <c r="E52" s="143">
        <v>1</v>
      </c>
      <c r="F52" s="143">
        <v>1</v>
      </c>
      <c r="G52" s="143">
        <v>1</v>
      </c>
      <c r="H52" s="143">
        <v>1</v>
      </c>
      <c r="I52" s="144">
        <v>0.8</v>
      </c>
      <c r="J52" s="143">
        <f t="shared" si="0"/>
        <v>0.966666666666667</v>
      </c>
      <c r="K52" s="143">
        <f t="shared" si="1"/>
        <v>0.116666666666667</v>
      </c>
    </row>
    <row r="53" hidden="1" spans="1:11">
      <c r="A53" s="142" t="s">
        <v>1522</v>
      </c>
      <c r="B53" s="141" t="s">
        <v>1504</v>
      </c>
      <c r="C53" s="143">
        <v>0.85</v>
      </c>
      <c r="D53" s="143">
        <v>1</v>
      </c>
      <c r="E53" s="143">
        <v>1</v>
      </c>
      <c r="F53" s="143">
        <v>1</v>
      </c>
      <c r="G53" s="143">
        <v>1</v>
      </c>
      <c r="H53" s="143">
        <v>1</v>
      </c>
      <c r="I53" s="144">
        <v>0.7</v>
      </c>
      <c r="J53" s="143">
        <f t="shared" si="0"/>
        <v>0.95</v>
      </c>
      <c r="K53" s="143">
        <f t="shared" si="1"/>
        <v>0.1</v>
      </c>
    </row>
    <row r="54" spans="1:11">
      <c r="A54" s="142" t="s">
        <v>1522</v>
      </c>
      <c r="B54" s="141" t="s">
        <v>1505</v>
      </c>
      <c r="C54" s="143">
        <v>0.8</v>
      </c>
      <c r="D54" s="143">
        <v>0.8</v>
      </c>
      <c r="E54" s="143">
        <v>0.9</v>
      </c>
      <c r="F54" s="144">
        <v>0.7</v>
      </c>
      <c r="G54" s="143">
        <v>0.9</v>
      </c>
      <c r="H54" s="144">
        <v>0.7</v>
      </c>
      <c r="I54" s="143">
        <v>0.9</v>
      </c>
      <c r="J54" s="143">
        <f t="shared" si="0"/>
        <v>0.816666666666667</v>
      </c>
      <c r="K54" s="143">
        <f t="shared" si="1"/>
        <v>0.0166666666666667</v>
      </c>
    </row>
    <row r="55" spans="1:11">
      <c r="A55" s="142" t="s">
        <v>1522</v>
      </c>
      <c r="B55" s="141" t="s">
        <v>1506</v>
      </c>
      <c r="C55" s="143">
        <v>0.85</v>
      </c>
      <c r="D55" s="144">
        <v>0.8</v>
      </c>
      <c r="E55" s="143">
        <v>1</v>
      </c>
      <c r="F55" s="143">
        <v>1</v>
      </c>
      <c r="G55" s="143">
        <v>1</v>
      </c>
      <c r="H55" s="143">
        <v>1</v>
      </c>
      <c r="I55" s="144">
        <v>0.8</v>
      </c>
      <c r="J55" s="143">
        <f t="shared" si="0"/>
        <v>0.933333333333333</v>
      </c>
      <c r="K55" s="143">
        <f t="shared" si="1"/>
        <v>0.0833333333333333</v>
      </c>
    </row>
    <row r="56" hidden="1" spans="1:11">
      <c r="A56" s="142" t="s">
        <v>1523</v>
      </c>
      <c r="B56" s="141" t="s">
        <v>1504</v>
      </c>
      <c r="C56" s="143">
        <v>0.85</v>
      </c>
      <c r="D56" s="143">
        <v>1</v>
      </c>
      <c r="E56" s="143">
        <v>1</v>
      </c>
      <c r="F56" s="143">
        <v>1</v>
      </c>
      <c r="G56" s="143">
        <v>1</v>
      </c>
      <c r="H56" s="143">
        <v>1</v>
      </c>
      <c r="I56" s="143">
        <v>1</v>
      </c>
      <c r="J56" s="143">
        <f t="shared" si="0"/>
        <v>1</v>
      </c>
      <c r="K56" s="143">
        <f t="shared" si="1"/>
        <v>0.15</v>
      </c>
    </row>
    <row r="57" spans="1:11">
      <c r="A57" s="142" t="s">
        <v>1523</v>
      </c>
      <c r="B57" s="141" t="s">
        <v>1505</v>
      </c>
      <c r="C57" s="143">
        <v>0.8</v>
      </c>
      <c r="D57" s="143">
        <v>0.8</v>
      </c>
      <c r="E57" s="143">
        <v>0.9</v>
      </c>
      <c r="F57" s="143">
        <v>0.8</v>
      </c>
      <c r="G57" s="143">
        <v>1</v>
      </c>
      <c r="H57" s="143">
        <v>0.8</v>
      </c>
      <c r="I57" s="143">
        <v>0.8</v>
      </c>
      <c r="J57" s="143">
        <f t="shared" si="0"/>
        <v>0.85</v>
      </c>
      <c r="K57" s="143">
        <f t="shared" si="1"/>
        <v>0.0499999999999999</v>
      </c>
    </row>
    <row r="58" spans="1:11">
      <c r="A58" s="142" t="s">
        <v>1523</v>
      </c>
      <c r="B58" s="141" t="s">
        <v>1506</v>
      </c>
      <c r="C58" s="143">
        <v>0.85</v>
      </c>
      <c r="D58" s="143">
        <v>1</v>
      </c>
      <c r="E58" s="143">
        <v>1</v>
      </c>
      <c r="F58" s="143">
        <v>0.9</v>
      </c>
      <c r="G58" s="143">
        <v>1</v>
      </c>
      <c r="H58" s="143">
        <v>1</v>
      </c>
      <c r="I58" s="143">
        <v>1</v>
      </c>
      <c r="J58" s="143">
        <f t="shared" si="0"/>
        <v>0.983333333333333</v>
      </c>
      <c r="K58" s="143">
        <f t="shared" si="1"/>
        <v>0.133333333333333</v>
      </c>
    </row>
    <row r="59" hidden="1" spans="1:11">
      <c r="A59" s="142" t="s">
        <v>1524</v>
      </c>
      <c r="B59" s="141" t="s">
        <v>1504</v>
      </c>
      <c r="C59" s="143">
        <v>0.85</v>
      </c>
      <c r="D59" s="143">
        <v>1</v>
      </c>
      <c r="E59" s="143">
        <v>0.9</v>
      </c>
      <c r="F59" s="143">
        <v>1</v>
      </c>
      <c r="G59" s="143">
        <v>1</v>
      </c>
      <c r="H59" s="143">
        <v>1</v>
      </c>
      <c r="I59" s="143">
        <v>1</v>
      </c>
      <c r="J59" s="143">
        <f t="shared" si="0"/>
        <v>0.983333333333333</v>
      </c>
      <c r="K59" s="143">
        <f t="shared" si="1"/>
        <v>0.133333333333333</v>
      </c>
    </row>
    <row r="60" spans="1:11">
      <c r="A60" s="142" t="s">
        <v>1524</v>
      </c>
      <c r="B60" s="141" t="s">
        <v>1505</v>
      </c>
      <c r="C60" s="143">
        <v>0.8</v>
      </c>
      <c r="D60" s="144">
        <v>0.5</v>
      </c>
      <c r="E60" s="144">
        <v>0.6</v>
      </c>
      <c r="F60" s="144">
        <v>0.5</v>
      </c>
      <c r="G60" s="143">
        <v>1</v>
      </c>
      <c r="H60" s="143">
        <v>1</v>
      </c>
      <c r="I60" s="143">
        <v>0.9</v>
      </c>
      <c r="J60" s="143">
        <f t="shared" si="0"/>
        <v>0.75</v>
      </c>
      <c r="K60" s="146">
        <f t="shared" si="1"/>
        <v>-0.05</v>
      </c>
    </row>
    <row r="61" spans="1:11">
      <c r="A61" s="142" t="s">
        <v>1524</v>
      </c>
      <c r="B61" s="141" t="s">
        <v>1506</v>
      </c>
      <c r="C61" s="143">
        <v>0.85</v>
      </c>
      <c r="D61" s="144">
        <v>0.8</v>
      </c>
      <c r="E61" s="144">
        <v>0.8</v>
      </c>
      <c r="F61" s="143">
        <v>1</v>
      </c>
      <c r="G61" s="144">
        <v>0.8</v>
      </c>
      <c r="H61" s="143">
        <v>1</v>
      </c>
      <c r="I61" s="144">
        <v>0.8</v>
      </c>
      <c r="J61" s="143">
        <f t="shared" si="0"/>
        <v>0.866666666666667</v>
      </c>
      <c r="K61" s="143">
        <f t="shared" si="1"/>
        <v>0.0166666666666667</v>
      </c>
    </row>
    <row r="62" hidden="1" spans="1:11">
      <c r="A62" s="142" t="s">
        <v>1525</v>
      </c>
      <c r="B62" s="141" t="s">
        <v>1504</v>
      </c>
      <c r="C62" s="143">
        <v>0.85</v>
      </c>
      <c r="D62" s="143">
        <v>1</v>
      </c>
      <c r="E62" s="143">
        <v>1</v>
      </c>
      <c r="F62" s="143">
        <v>1</v>
      </c>
      <c r="G62" s="143">
        <v>1</v>
      </c>
      <c r="H62" s="143">
        <v>1</v>
      </c>
      <c r="I62" s="143">
        <v>0.9</v>
      </c>
      <c r="J62" s="143">
        <f t="shared" si="0"/>
        <v>0.983333333333333</v>
      </c>
      <c r="K62" s="143">
        <f t="shared" si="1"/>
        <v>0.133333333333333</v>
      </c>
    </row>
    <row r="63" spans="1:11">
      <c r="A63" s="142" t="s">
        <v>1525</v>
      </c>
      <c r="B63" s="141" t="s">
        <v>1505</v>
      </c>
      <c r="C63" s="143">
        <v>0.8</v>
      </c>
      <c r="D63" s="143">
        <v>1</v>
      </c>
      <c r="E63" s="144">
        <v>0.7</v>
      </c>
      <c r="F63" s="143">
        <v>1</v>
      </c>
      <c r="G63" s="143">
        <v>1</v>
      </c>
      <c r="H63" s="143">
        <v>0.8</v>
      </c>
      <c r="I63" s="143">
        <v>0.8</v>
      </c>
      <c r="J63" s="143">
        <f t="shared" si="0"/>
        <v>0.883333333333333</v>
      </c>
      <c r="K63" s="143">
        <f t="shared" si="1"/>
        <v>0.0833333333333333</v>
      </c>
    </row>
    <row r="64" spans="1:11">
      <c r="A64" s="142" t="s">
        <v>1525</v>
      </c>
      <c r="B64" s="141" t="s">
        <v>1506</v>
      </c>
      <c r="C64" s="143">
        <v>0.85</v>
      </c>
      <c r="D64" s="143">
        <v>1</v>
      </c>
      <c r="E64" s="143">
        <v>1</v>
      </c>
      <c r="F64" s="143">
        <v>1</v>
      </c>
      <c r="G64" s="143">
        <v>1</v>
      </c>
      <c r="H64" s="143">
        <v>1</v>
      </c>
      <c r="I64" s="143">
        <v>0.9</v>
      </c>
      <c r="J64" s="143">
        <f t="shared" si="0"/>
        <v>0.983333333333333</v>
      </c>
      <c r="K64" s="143">
        <f t="shared" si="1"/>
        <v>0.133333333333333</v>
      </c>
    </row>
    <row r="65" hidden="1" spans="1:11">
      <c r="A65" s="142" t="s">
        <v>1526</v>
      </c>
      <c r="B65" s="141" t="s">
        <v>1504</v>
      </c>
      <c r="C65" s="143">
        <v>0.85</v>
      </c>
      <c r="D65" s="143">
        <v>1</v>
      </c>
      <c r="E65" s="143">
        <v>1</v>
      </c>
      <c r="F65" s="143">
        <v>1</v>
      </c>
      <c r="G65" s="143">
        <v>0.9</v>
      </c>
      <c r="H65" s="143">
        <v>1</v>
      </c>
      <c r="I65" s="143">
        <v>1</v>
      </c>
      <c r="J65" s="143">
        <f t="shared" si="0"/>
        <v>0.983333333333333</v>
      </c>
      <c r="K65" s="143">
        <f t="shared" si="1"/>
        <v>0.133333333333333</v>
      </c>
    </row>
    <row r="66" spans="1:11">
      <c r="A66" s="142" t="s">
        <v>1526</v>
      </c>
      <c r="B66" s="141" t="s">
        <v>1505</v>
      </c>
      <c r="C66" s="143">
        <v>0.8</v>
      </c>
      <c r="D66" s="143">
        <v>0.9</v>
      </c>
      <c r="E66" s="144">
        <v>0.6</v>
      </c>
      <c r="F66" s="144">
        <v>0.7</v>
      </c>
      <c r="G66" s="143">
        <v>0.9</v>
      </c>
      <c r="H66" s="144">
        <v>0.7</v>
      </c>
      <c r="I66" s="143">
        <v>0.9</v>
      </c>
      <c r="J66" s="143">
        <f t="shared" si="0"/>
        <v>0.783333333333333</v>
      </c>
      <c r="K66" s="146">
        <f t="shared" si="1"/>
        <v>-0.0166666666666667</v>
      </c>
    </row>
    <row r="67" spans="1:11">
      <c r="A67" s="142" t="s">
        <v>1526</v>
      </c>
      <c r="B67" s="141" t="s">
        <v>1506</v>
      </c>
      <c r="C67" s="143">
        <v>0.85</v>
      </c>
      <c r="D67" s="143">
        <v>1</v>
      </c>
      <c r="E67" s="144">
        <v>0.7</v>
      </c>
      <c r="F67" s="143">
        <v>1</v>
      </c>
      <c r="G67" s="144">
        <v>0.8</v>
      </c>
      <c r="H67" s="144">
        <v>0.8</v>
      </c>
      <c r="I67" s="143">
        <v>1</v>
      </c>
      <c r="J67" s="143">
        <f t="shared" ref="J67:J82" si="2">AVERAGE(D67:I67)</f>
        <v>0.883333333333333</v>
      </c>
      <c r="K67" s="143">
        <f t="shared" ref="K67:K82" si="3">J67-C67</f>
        <v>0.0333333333333333</v>
      </c>
    </row>
    <row r="68" hidden="1" spans="1:11">
      <c r="A68" s="142" t="s">
        <v>1527</v>
      </c>
      <c r="B68" s="141" t="s">
        <v>1504</v>
      </c>
      <c r="C68" s="143">
        <v>0.85</v>
      </c>
      <c r="D68" s="143">
        <v>1</v>
      </c>
      <c r="E68" s="143">
        <v>1</v>
      </c>
      <c r="F68" s="143">
        <v>1</v>
      </c>
      <c r="G68" s="143">
        <v>1</v>
      </c>
      <c r="H68" s="143">
        <v>1</v>
      </c>
      <c r="I68" s="143">
        <v>0.9</v>
      </c>
      <c r="J68" s="143">
        <f t="shared" si="2"/>
        <v>0.983333333333333</v>
      </c>
      <c r="K68" s="143">
        <f t="shared" si="3"/>
        <v>0.133333333333333</v>
      </c>
    </row>
    <row r="69" spans="1:11">
      <c r="A69" s="142" t="s">
        <v>1527</v>
      </c>
      <c r="B69" s="141" t="s">
        <v>1505</v>
      </c>
      <c r="C69" s="143">
        <v>0.8</v>
      </c>
      <c r="D69" s="143">
        <v>1</v>
      </c>
      <c r="E69" s="144">
        <v>0.7</v>
      </c>
      <c r="F69" s="143">
        <v>1</v>
      </c>
      <c r="G69" s="143">
        <v>0.8</v>
      </c>
      <c r="H69" s="144">
        <v>0.6</v>
      </c>
      <c r="I69" s="143">
        <v>1</v>
      </c>
      <c r="J69" s="143">
        <f t="shared" si="2"/>
        <v>0.85</v>
      </c>
      <c r="K69" s="143">
        <f t="shared" si="3"/>
        <v>0.0499999999999999</v>
      </c>
    </row>
    <row r="70" spans="1:11">
      <c r="A70" s="142" t="s">
        <v>1527</v>
      </c>
      <c r="B70" s="141" t="s">
        <v>1506</v>
      </c>
      <c r="C70" s="143">
        <v>0.85</v>
      </c>
      <c r="D70" s="144">
        <v>0.8</v>
      </c>
      <c r="E70" s="143">
        <v>1</v>
      </c>
      <c r="F70" s="143">
        <v>1</v>
      </c>
      <c r="G70" s="143">
        <v>0.9</v>
      </c>
      <c r="H70" s="143">
        <v>1</v>
      </c>
      <c r="I70" s="143">
        <v>1</v>
      </c>
      <c r="J70" s="143">
        <f t="shared" si="2"/>
        <v>0.95</v>
      </c>
      <c r="K70" s="143">
        <f t="shared" si="3"/>
        <v>0.0999999999999999</v>
      </c>
    </row>
    <row r="71" hidden="1" spans="1:11">
      <c r="A71" s="142" t="s">
        <v>1528</v>
      </c>
      <c r="B71" s="141" t="s">
        <v>1504</v>
      </c>
      <c r="C71" s="143">
        <v>0.85</v>
      </c>
      <c r="D71" s="143">
        <v>1</v>
      </c>
      <c r="E71" s="143">
        <v>1</v>
      </c>
      <c r="F71" s="143">
        <v>1</v>
      </c>
      <c r="G71" s="143">
        <v>1</v>
      </c>
      <c r="H71" s="143">
        <v>1</v>
      </c>
      <c r="I71" s="143">
        <v>0.9</v>
      </c>
      <c r="J71" s="143">
        <f t="shared" si="2"/>
        <v>0.983333333333333</v>
      </c>
      <c r="K71" s="143">
        <f t="shared" si="3"/>
        <v>0.133333333333333</v>
      </c>
    </row>
    <row r="72" spans="1:11">
      <c r="A72" s="142" t="s">
        <v>1528</v>
      </c>
      <c r="B72" s="141" t="s">
        <v>1505</v>
      </c>
      <c r="C72" s="143">
        <v>0.8</v>
      </c>
      <c r="D72" s="143">
        <v>0.9</v>
      </c>
      <c r="E72" s="143">
        <v>0.9</v>
      </c>
      <c r="F72" s="143">
        <v>0.8</v>
      </c>
      <c r="G72" s="143">
        <v>1</v>
      </c>
      <c r="H72" s="144">
        <v>0.7</v>
      </c>
      <c r="I72" s="143">
        <v>0.8</v>
      </c>
      <c r="J72" s="143">
        <f t="shared" si="2"/>
        <v>0.85</v>
      </c>
      <c r="K72" s="143">
        <f t="shared" si="3"/>
        <v>0.0499999999999999</v>
      </c>
    </row>
    <row r="73" spans="1:11">
      <c r="A73" s="142" t="s">
        <v>1528</v>
      </c>
      <c r="B73" s="141" t="s">
        <v>1506</v>
      </c>
      <c r="C73" s="143">
        <v>0.85</v>
      </c>
      <c r="D73" s="143">
        <v>0.9</v>
      </c>
      <c r="E73" s="144">
        <v>0.8</v>
      </c>
      <c r="F73" s="143">
        <v>1</v>
      </c>
      <c r="G73" s="143">
        <v>1</v>
      </c>
      <c r="H73" s="143">
        <v>1</v>
      </c>
      <c r="I73" s="143">
        <v>1</v>
      </c>
      <c r="J73" s="143">
        <f t="shared" si="2"/>
        <v>0.95</v>
      </c>
      <c r="K73" s="143">
        <f t="shared" si="3"/>
        <v>0.1</v>
      </c>
    </row>
    <row r="74" hidden="1" spans="1:11">
      <c r="A74" s="142" t="s">
        <v>51</v>
      </c>
      <c r="B74" s="141" t="s">
        <v>1504</v>
      </c>
      <c r="C74" s="143">
        <v>0.92</v>
      </c>
      <c r="D74" s="143">
        <v>1</v>
      </c>
      <c r="E74" s="143">
        <v>1</v>
      </c>
      <c r="F74" s="143">
        <v>1</v>
      </c>
      <c r="G74" s="143">
        <v>1</v>
      </c>
      <c r="H74" s="143">
        <v>1</v>
      </c>
      <c r="I74" s="143">
        <v>1</v>
      </c>
      <c r="J74" s="143">
        <f t="shared" si="2"/>
        <v>1</v>
      </c>
      <c r="K74" s="143">
        <f t="shared" si="3"/>
        <v>0.08</v>
      </c>
    </row>
    <row r="75" spans="1:11">
      <c r="A75" s="142" t="s">
        <v>51</v>
      </c>
      <c r="B75" s="141" t="s">
        <v>1505</v>
      </c>
      <c r="C75" s="143">
        <v>0.85</v>
      </c>
      <c r="D75" s="143">
        <v>0.9</v>
      </c>
      <c r="E75" s="143">
        <v>0.95</v>
      </c>
      <c r="F75" s="143">
        <v>0.95</v>
      </c>
      <c r="G75" s="143">
        <v>0.95</v>
      </c>
      <c r="H75" s="143">
        <v>1</v>
      </c>
      <c r="I75" s="143">
        <v>1</v>
      </c>
      <c r="J75" s="143">
        <f t="shared" si="2"/>
        <v>0.958333333333333</v>
      </c>
      <c r="K75" s="143">
        <f t="shared" si="3"/>
        <v>0.108333333333333</v>
      </c>
    </row>
    <row r="76" spans="1:11">
      <c r="A76" s="142" t="s">
        <v>51</v>
      </c>
      <c r="B76" s="141" t="s">
        <v>1506</v>
      </c>
      <c r="C76" s="143">
        <v>0.9</v>
      </c>
      <c r="D76" s="143">
        <v>1</v>
      </c>
      <c r="E76" s="143">
        <v>0.85</v>
      </c>
      <c r="F76" s="143">
        <v>0.95</v>
      </c>
      <c r="G76" s="143">
        <v>1</v>
      </c>
      <c r="H76" s="143">
        <v>1</v>
      </c>
      <c r="I76" s="143">
        <v>1</v>
      </c>
      <c r="J76" s="143">
        <f t="shared" si="2"/>
        <v>0.966666666666667</v>
      </c>
      <c r="K76" s="143">
        <f t="shared" si="3"/>
        <v>0.0666666666666667</v>
      </c>
    </row>
    <row r="77" hidden="1" spans="1:11">
      <c r="A77" s="142" t="s">
        <v>1529</v>
      </c>
      <c r="B77" s="141" t="s">
        <v>1504</v>
      </c>
      <c r="C77" s="143">
        <v>0.85</v>
      </c>
      <c r="D77" s="143">
        <v>1</v>
      </c>
      <c r="E77" s="143">
        <v>1</v>
      </c>
      <c r="F77" s="143">
        <v>1</v>
      </c>
      <c r="G77" s="143">
        <v>1</v>
      </c>
      <c r="H77" s="143">
        <v>1</v>
      </c>
      <c r="I77" s="144">
        <v>0.8</v>
      </c>
      <c r="J77" s="143">
        <f t="shared" si="2"/>
        <v>0.966666666666667</v>
      </c>
      <c r="K77" s="143">
        <f t="shared" si="3"/>
        <v>0.116666666666667</v>
      </c>
    </row>
    <row r="78" spans="1:11">
      <c r="A78" s="142" t="s">
        <v>1529</v>
      </c>
      <c r="B78" s="141" t="s">
        <v>1505</v>
      </c>
      <c r="C78" s="143">
        <v>0.8</v>
      </c>
      <c r="D78" s="143">
        <v>0.9</v>
      </c>
      <c r="E78" s="143">
        <v>1</v>
      </c>
      <c r="F78" s="143">
        <v>0.8</v>
      </c>
      <c r="G78" s="143">
        <v>0.9</v>
      </c>
      <c r="H78" s="143">
        <v>0.9</v>
      </c>
      <c r="I78" s="143">
        <v>0.9</v>
      </c>
      <c r="J78" s="143">
        <f t="shared" si="2"/>
        <v>0.9</v>
      </c>
      <c r="K78" s="143">
        <f t="shared" si="3"/>
        <v>0.1</v>
      </c>
    </row>
    <row r="79" spans="1:11">
      <c r="A79" s="142" t="s">
        <v>1529</v>
      </c>
      <c r="B79" s="141" t="s">
        <v>1506</v>
      </c>
      <c r="C79" s="143">
        <v>0.85</v>
      </c>
      <c r="D79" s="143">
        <v>1</v>
      </c>
      <c r="E79" s="143">
        <v>1</v>
      </c>
      <c r="F79" s="143">
        <v>1</v>
      </c>
      <c r="G79" s="143">
        <v>1</v>
      </c>
      <c r="H79" s="143">
        <v>1</v>
      </c>
      <c r="I79" s="144">
        <v>0.7</v>
      </c>
      <c r="J79" s="143">
        <f t="shared" si="2"/>
        <v>0.95</v>
      </c>
      <c r="K79" s="143">
        <f t="shared" si="3"/>
        <v>0.1</v>
      </c>
    </row>
    <row r="80" hidden="1" spans="1:11">
      <c r="A80" s="142" t="s">
        <v>1530</v>
      </c>
      <c r="B80" s="141" t="s">
        <v>1504</v>
      </c>
      <c r="C80" s="143">
        <v>0.85</v>
      </c>
      <c r="D80" s="143">
        <v>1</v>
      </c>
      <c r="E80" s="143">
        <v>1</v>
      </c>
      <c r="F80" s="143">
        <v>1</v>
      </c>
      <c r="G80" s="143">
        <v>1</v>
      </c>
      <c r="H80" s="143">
        <v>1</v>
      </c>
      <c r="I80" s="143">
        <v>0.9</v>
      </c>
      <c r="J80" s="143">
        <f t="shared" si="2"/>
        <v>0.983333333333333</v>
      </c>
      <c r="K80" s="143">
        <f t="shared" si="3"/>
        <v>0.133333333333333</v>
      </c>
    </row>
    <row r="81" spans="1:11">
      <c r="A81" s="142" t="s">
        <v>1530</v>
      </c>
      <c r="B81" s="141" t="s">
        <v>1505</v>
      </c>
      <c r="C81" s="143">
        <v>0.8</v>
      </c>
      <c r="D81" s="143">
        <v>1</v>
      </c>
      <c r="E81" s="143">
        <v>0.9</v>
      </c>
      <c r="F81" s="143">
        <v>0.8</v>
      </c>
      <c r="G81" s="143">
        <v>0.9</v>
      </c>
      <c r="H81" s="143">
        <v>1</v>
      </c>
      <c r="I81" s="143">
        <v>1</v>
      </c>
      <c r="J81" s="143">
        <f t="shared" si="2"/>
        <v>0.933333333333333</v>
      </c>
      <c r="K81" s="143">
        <f t="shared" si="3"/>
        <v>0.133333333333333</v>
      </c>
    </row>
    <row r="82" spans="1:11">
      <c r="A82" s="142" t="s">
        <v>1530</v>
      </c>
      <c r="B82" s="141" t="s">
        <v>1506</v>
      </c>
      <c r="C82" s="143">
        <v>0.85</v>
      </c>
      <c r="D82" s="143">
        <v>0.9</v>
      </c>
      <c r="E82" s="143">
        <v>1</v>
      </c>
      <c r="F82" s="143">
        <v>1</v>
      </c>
      <c r="G82" s="143">
        <v>1</v>
      </c>
      <c r="H82" s="143">
        <v>1</v>
      </c>
      <c r="I82" s="144">
        <v>0.8</v>
      </c>
      <c r="J82" s="143">
        <f t="shared" si="2"/>
        <v>0.95</v>
      </c>
      <c r="K82" s="143">
        <f t="shared" si="3"/>
        <v>0.1</v>
      </c>
    </row>
    <row r="87" spans="1:15">
      <c r="A87" s="147" t="s">
        <v>1531</v>
      </c>
      <c r="B87" s="148"/>
      <c r="C87" s="148"/>
      <c r="D87" s="148" t="s">
        <v>1532</v>
      </c>
      <c r="E87" s="148" t="s">
        <v>1533</v>
      </c>
      <c r="F87" s="148" t="s">
        <v>1534</v>
      </c>
      <c r="G87" s="148" t="s">
        <v>1535</v>
      </c>
      <c r="H87" s="148" t="s">
        <v>1536</v>
      </c>
      <c r="I87" s="148" t="s">
        <v>1537</v>
      </c>
      <c r="J87" s="148" t="s">
        <v>1538</v>
      </c>
      <c r="K87" s="153" t="s">
        <v>1501</v>
      </c>
      <c r="L87" s="153" t="s">
        <v>1539</v>
      </c>
      <c r="M87" s="153" t="s">
        <v>1540</v>
      </c>
      <c r="N87" s="153" t="s">
        <v>1541</v>
      </c>
      <c r="O87" s="148" t="s">
        <v>1542</v>
      </c>
    </row>
    <row r="88" ht="75" spans="1:15">
      <c r="A88" s="149" t="s">
        <v>1543</v>
      </c>
      <c r="B88" s="149" t="s">
        <v>1504</v>
      </c>
      <c r="C88" s="149"/>
      <c r="D88" s="150" t="s">
        <v>1544</v>
      </c>
      <c r="E88" s="152">
        <v>0.599305555555556</v>
      </c>
      <c r="F88" s="152">
        <v>0.729166666666667</v>
      </c>
      <c r="G88" s="149">
        <v>1</v>
      </c>
      <c r="H88" s="149">
        <v>0</v>
      </c>
      <c r="I88" s="149">
        <v>1</v>
      </c>
      <c r="J88" s="154">
        <v>2</v>
      </c>
      <c r="K88" s="155" t="s">
        <v>1545</v>
      </c>
      <c r="L88" s="155" t="s">
        <v>1546</v>
      </c>
      <c r="M88" s="155" t="s">
        <v>1547</v>
      </c>
      <c r="N88" s="160" t="s">
        <v>29</v>
      </c>
      <c r="O88" s="149"/>
    </row>
    <row r="89" ht="100" spans="1:15">
      <c r="A89" s="149"/>
      <c r="B89" s="149" t="s">
        <v>1506</v>
      </c>
      <c r="C89" s="149"/>
      <c r="D89" s="150" t="s">
        <v>1548</v>
      </c>
      <c r="E89" s="152">
        <v>0.729166666666667</v>
      </c>
      <c r="F89" s="152">
        <v>0.861111111111111</v>
      </c>
      <c r="G89" s="149">
        <v>0</v>
      </c>
      <c r="H89" s="149">
        <v>0</v>
      </c>
      <c r="I89" s="149">
        <v>0</v>
      </c>
      <c r="J89" s="156"/>
      <c r="K89" s="157"/>
      <c r="L89" s="157"/>
      <c r="M89" s="157"/>
      <c r="N89" s="161"/>
      <c r="O89" s="149"/>
    </row>
    <row r="90" spans="1:15">
      <c r="A90" s="149"/>
      <c r="B90" s="149" t="s">
        <v>1505</v>
      </c>
      <c r="C90" s="149"/>
      <c r="D90" s="150" t="s">
        <v>1549</v>
      </c>
      <c r="E90" s="152">
        <v>0.861111111111111</v>
      </c>
      <c r="F90" s="152">
        <v>0.916666666666667</v>
      </c>
      <c r="G90" s="149">
        <v>0</v>
      </c>
      <c r="H90" s="149">
        <v>0</v>
      </c>
      <c r="I90" s="149">
        <v>0</v>
      </c>
      <c r="J90" s="156"/>
      <c r="K90" s="157"/>
      <c r="L90" s="157"/>
      <c r="M90" s="157"/>
      <c r="N90" s="161"/>
      <c r="O90" s="149" t="s">
        <v>1550</v>
      </c>
    </row>
    <row r="91" spans="1:15">
      <c r="A91" s="149"/>
      <c r="B91" s="149"/>
      <c r="C91" s="149"/>
      <c r="D91" s="150"/>
      <c r="E91" s="152">
        <v>0.447916666666667</v>
      </c>
      <c r="F91" s="152">
        <v>0.489583333333333</v>
      </c>
      <c r="G91" s="149">
        <v>0</v>
      </c>
      <c r="H91" s="149">
        <v>0</v>
      </c>
      <c r="I91" s="149">
        <v>0</v>
      </c>
      <c r="J91" s="156"/>
      <c r="K91" s="157"/>
      <c r="L91" s="157"/>
      <c r="M91" s="157"/>
      <c r="N91" s="161"/>
      <c r="O91" s="149" t="s">
        <v>1551</v>
      </c>
    </row>
    <row r="92" spans="1:15">
      <c r="A92" s="149"/>
      <c r="B92" s="149"/>
      <c r="C92" s="149"/>
      <c r="D92" s="150"/>
      <c r="E92" s="152">
        <v>0.5</v>
      </c>
      <c r="F92" s="152">
        <v>0.541666666666667</v>
      </c>
      <c r="G92" s="149">
        <v>1</v>
      </c>
      <c r="H92" s="149">
        <v>0</v>
      </c>
      <c r="I92" s="149">
        <v>1</v>
      </c>
      <c r="J92" s="158"/>
      <c r="K92" s="159"/>
      <c r="L92" s="157"/>
      <c r="M92" s="157"/>
      <c r="N92" s="162"/>
      <c r="O92" s="149" t="s">
        <v>1551</v>
      </c>
    </row>
    <row r="93" spans="1:15">
      <c r="A93" s="149" t="s">
        <v>1552</v>
      </c>
      <c r="B93" s="149" t="s">
        <v>1504</v>
      </c>
      <c r="C93" s="149"/>
      <c r="D93" s="151" t="s">
        <v>1553</v>
      </c>
      <c r="E93" s="152">
        <v>0.804166666666667</v>
      </c>
      <c r="F93" s="152">
        <v>0.819444444444444</v>
      </c>
      <c r="G93" s="149">
        <v>0</v>
      </c>
      <c r="H93" s="149">
        <v>0</v>
      </c>
      <c r="I93" s="149">
        <v>0</v>
      </c>
      <c r="J93" s="149">
        <v>0</v>
      </c>
      <c r="K93" s="155" t="s">
        <v>1554</v>
      </c>
      <c r="L93" s="157"/>
      <c r="M93" s="157"/>
      <c r="N93" s="160" t="s">
        <v>29</v>
      </c>
      <c r="O93" s="149" t="s">
        <v>1555</v>
      </c>
    </row>
    <row r="94" spans="1:15">
      <c r="A94" s="149"/>
      <c r="B94" s="149"/>
      <c r="C94" s="149"/>
      <c r="D94" s="151"/>
      <c r="E94" s="152">
        <v>0.4125</v>
      </c>
      <c r="F94" s="152">
        <v>0.534722222222222</v>
      </c>
      <c r="G94" s="149">
        <v>0</v>
      </c>
      <c r="H94" s="149">
        <v>0</v>
      </c>
      <c r="I94" s="149">
        <v>0</v>
      </c>
      <c r="J94" s="149"/>
      <c r="K94" s="156"/>
      <c r="L94" s="157"/>
      <c r="M94" s="157"/>
      <c r="N94" s="163"/>
      <c r="O94" s="149" t="s">
        <v>1556</v>
      </c>
    </row>
    <row r="95" spans="1:15">
      <c r="A95" s="149"/>
      <c r="B95" s="149" t="s">
        <v>1506</v>
      </c>
      <c r="C95" s="149"/>
      <c r="D95" s="151"/>
      <c r="E95" s="152">
        <v>0.534722222222222</v>
      </c>
      <c r="F95" s="152">
        <v>0.659722222222222</v>
      </c>
      <c r="G95" s="149">
        <v>0</v>
      </c>
      <c r="H95" s="149">
        <v>0</v>
      </c>
      <c r="I95" s="149">
        <v>0</v>
      </c>
      <c r="J95" s="149"/>
      <c r="K95" s="156"/>
      <c r="L95" s="157"/>
      <c r="M95" s="157"/>
      <c r="N95" s="163"/>
      <c r="O95" s="149"/>
    </row>
    <row r="96" spans="1:15">
      <c r="A96" s="149"/>
      <c r="B96" s="149" t="s">
        <v>1505</v>
      </c>
      <c r="C96" s="149"/>
      <c r="D96" s="151"/>
      <c r="E96" s="152">
        <v>0.659722222222222</v>
      </c>
      <c r="F96" s="152">
        <v>0.743055555555556</v>
      </c>
      <c r="G96" s="149">
        <v>0</v>
      </c>
      <c r="H96" s="149">
        <v>0</v>
      </c>
      <c r="I96" s="149">
        <v>0</v>
      </c>
      <c r="J96" s="149"/>
      <c r="K96" s="156"/>
      <c r="L96" s="157"/>
      <c r="M96" s="157"/>
      <c r="N96" s="163"/>
      <c r="O96" s="149" t="s">
        <v>1557</v>
      </c>
    </row>
    <row r="97" spans="1:15">
      <c r="A97" s="149"/>
      <c r="B97" s="149"/>
      <c r="C97" s="149"/>
      <c r="D97" s="151"/>
      <c r="E97" s="152">
        <v>0.8125</v>
      </c>
      <c r="F97" s="152">
        <v>0.854166666666667</v>
      </c>
      <c r="G97" s="149">
        <v>0</v>
      </c>
      <c r="H97" s="149">
        <v>0</v>
      </c>
      <c r="I97" s="149">
        <v>0</v>
      </c>
      <c r="J97" s="149"/>
      <c r="K97" s="158"/>
      <c r="L97" s="157"/>
      <c r="M97" s="157"/>
      <c r="N97" s="164"/>
      <c r="O97" s="149" t="s">
        <v>1558</v>
      </c>
    </row>
    <row r="98" spans="1:15">
      <c r="A98" s="149" t="s">
        <v>1559</v>
      </c>
      <c r="B98" s="149" t="s">
        <v>1504</v>
      </c>
      <c r="C98" s="149" t="s">
        <v>1560</v>
      </c>
      <c r="D98" s="151"/>
      <c r="E98" s="152">
        <v>0.734027777777778</v>
      </c>
      <c r="F98" s="152">
        <v>0.747916666666667</v>
      </c>
      <c r="G98" s="149">
        <v>0</v>
      </c>
      <c r="H98" s="149">
        <v>0</v>
      </c>
      <c r="I98" s="149">
        <v>0</v>
      </c>
      <c r="J98" s="154">
        <v>0</v>
      </c>
      <c r="K98" s="155" t="s">
        <v>1554</v>
      </c>
      <c r="L98" s="157"/>
      <c r="M98" s="157"/>
      <c r="N98" s="160" t="s">
        <v>29</v>
      </c>
      <c r="O98" s="149"/>
    </row>
    <row r="99" spans="1:15">
      <c r="A99" s="149"/>
      <c r="B99" s="149"/>
      <c r="C99" s="149" t="s">
        <v>1561</v>
      </c>
      <c r="D99" s="151"/>
      <c r="E99" s="152">
        <v>0.720138888888889</v>
      </c>
      <c r="F99" s="152">
        <v>0.734027777777778</v>
      </c>
      <c r="G99" s="149">
        <v>0</v>
      </c>
      <c r="H99" s="149">
        <v>0</v>
      </c>
      <c r="I99" s="149">
        <v>0</v>
      </c>
      <c r="J99" s="156"/>
      <c r="K99" s="156"/>
      <c r="L99" s="157"/>
      <c r="M99" s="157"/>
      <c r="N99" s="163"/>
      <c r="O99" s="149"/>
    </row>
    <row r="100" spans="1:15">
      <c r="A100" s="149"/>
      <c r="B100" s="149"/>
      <c r="C100" s="149" t="s">
        <v>1562</v>
      </c>
      <c r="D100" s="151"/>
      <c r="E100" s="152">
        <v>0.70625</v>
      </c>
      <c r="F100" s="152">
        <v>0.720138888888889</v>
      </c>
      <c r="G100" s="149">
        <v>0</v>
      </c>
      <c r="H100" s="149">
        <v>0</v>
      </c>
      <c r="I100" s="149">
        <v>0</v>
      </c>
      <c r="J100" s="156"/>
      <c r="K100" s="156"/>
      <c r="L100" s="157"/>
      <c r="M100" s="157"/>
      <c r="N100" s="163"/>
      <c r="O100" s="149"/>
    </row>
    <row r="101" spans="1:15">
      <c r="A101" s="149"/>
      <c r="B101" s="149"/>
      <c r="C101" s="149" t="s">
        <v>1563</v>
      </c>
      <c r="D101" s="151"/>
      <c r="E101" s="152">
        <v>0.747916666666667</v>
      </c>
      <c r="F101" s="152">
        <v>0.761805555555556</v>
      </c>
      <c r="G101" s="149">
        <v>0</v>
      </c>
      <c r="H101" s="149">
        <v>0</v>
      </c>
      <c r="I101" s="149">
        <v>0</v>
      </c>
      <c r="J101" s="156"/>
      <c r="K101" s="156"/>
      <c r="L101" s="157"/>
      <c r="M101" s="157"/>
      <c r="N101" s="164"/>
      <c r="O101" s="149"/>
    </row>
    <row r="102" spans="1:15">
      <c r="A102" s="149"/>
      <c r="B102" s="149" t="s">
        <v>1506</v>
      </c>
      <c r="C102" s="149" t="s">
        <v>1560</v>
      </c>
      <c r="D102" s="151"/>
      <c r="E102" s="152">
        <v>0.648611111111111</v>
      </c>
      <c r="F102" s="152">
        <v>0.6625</v>
      </c>
      <c r="G102" s="149">
        <v>0</v>
      </c>
      <c r="H102" s="149">
        <v>0</v>
      </c>
      <c r="I102" s="149">
        <v>0</v>
      </c>
      <c r="J102" s="156"/>
      <c r="K102" s="156"/>
      <c r="L102" s="157"/>
      <c r="M102" s="157"/>
      <c r="N102" s="160" t="s">
        <v>29</v>
      </c>
      <c r="O102" s="149"/>
    </row>
    <row r="103" spans="1:15">
      <c r="A103" s="149"/>
      <c r="B103" s="149"/>
      <c r="C103" s="149" t="s">
        <v>1561</v>
      </c>
      <c r="D103" s="151"/>
      <c r="E103" s="152">
        <v>0.663194444444444</v>
      </c>
      <c r="F103" s="152">
        <v>0.677083333333333</v>
      </c>
      <c r="G103" s="149">
        <v>0</v>
      </c>
      <c r="H103" s="149">
        <v>0</v>
      </c>
      <c r="I103" s="149">
        <v>0</v>
      </c>
      <c r="J103" s="156"/>
      <c r="K103" s="156"/>
      <c r="L103" s="157"/>
      <c r="M103" s="157"/>
      <c r="N103" s="163"/>
      <c r="O103" s="149"/>
    </row>
    <row r="104" spans="1:15">
      <c r="A104" s="149"/>
      <c r="B104" s="149"/>
      <c r="C104" s="149" t="s">
        <v>1562</v>
      </c>
      <c r="D104" s="151"/>
      <c r="E104" s="152">
        <v>0.677777777777778</v>
      </c>
      <c r="F104" s="152">
        <v>0.691666666666667</v>
      </c>
      <c r="G104" s="149">
        <v>0</v>
      </c>
      <c r="H104" s="149">
        <v>0</v>
      </c>
      <c r="I104" s="149">
        <v>0</v>
      </c>
      <c r="J104" s="156"/>
      <c r="K104" s="156"/>
      <c r="L104" s="157"/>
      <c r="M104" s="157"/>
      <c r="N104" s="163"/>
      <c r="O104" s="149"/>
    </row>
    <row r="105" spans="1:15">
      <c r="A105" s="149"/>
      <c r="B105" s="149"/>
      <c r="C105" s="149" t="s">
        <v>1563</v>
      </c>
      <c r="D105" s="151"/>
      <c r="E105" s="152">
        <v>0.691666666666667</v>
      </c>
      <c r="F105" s="152">
        <v>0.664583333333333</v>
      </c>
      <c r="G105" s="149">
        <v>0</v>
      </c>
      <c r="H105" s="149">
        <v>0</v>
      </c>
      <c r="I105" s="149">
        <v>0</v>
      </c>
      <c r="J105" s="156"/>
      <c r="K105" s="156"/>
      <c r="L105" s="157"/>
      <c r="M105" s="157"/>
      <c r="N105" s="164"/>
      <c r="O105" s="149"/>
    </row>
    <row r="106" spans="1:15">
      <c r="A106" s="149"/>
      <c r="B106" s="149" t="s">
        <v>1505</v>
      </c>
      <c r="C106" s="149" t="s">
        <v>1560</v>
      </c>
      <c r="D106" s="151"/>
      <c r="E106" s="152">
        <v>0.607638888888889</v>
      </c>
      <c r="F106" s="152">
        <v>0.615277777777778</v>
      </c>
      <c r="G106" s="149">
        <v>0</v>
      </c>
      <c r="H106" s="149">
        <v>0</v>
      </c>
      <c r="I106" s="149">
        <v>0</v>
      </c>
      <c r="J106" s="156"/>
      <c r="K106" s="156"/>
      <c r="L106" s="157"/>
      <c r="M106" s="157"/>
      <c r="N106" s="160" t="s">
        <v>29</v>
      </c>
      <c r="O106" s="149" t="s">
        <v>1557</v>
      </c>
    </row>
    <row r="107" spans="1:15">
      <c r="A107" s="149"/>
      <c r="B107" s="149"/>
      <c r="C107" s="149" t="s">
        <v>1560</v>
      </c>
      <c r="D107" s="151"/>
      <c r="E107" s="152">
        <v>0.627777777777778</v>
      </c>
      <c r="F107" s="152">
        <v>0.634027777777778</v>
      </c>
      <c r="G107" s="149">
        <v>0</v>
      </c>
      <c r="H107" s="149">
        <v>0</v>
      </c>
      <c r="I107" s="149">
        <v>0</v>
      </c>
      <c r="J107" s="156"/>
      <c r="K107" s="156"/>
      <c r="L107" s="157"/>
      <c r="M107" s="157"/>
      <c r="N107" s="163"/>
      <c r="O107" s="149" t="s">
        <v>1558</v>
      </c>
    </row>
    <row r="108" spans="1:15">
      <c r="A108" s="149"/>
      <c r="B108" s="149"/>
      <c r="C108" s="149" t="s">
        <v>1561</v>
      </c>
      <c r="D108" s="151"/>
      <c r="E108" s="152">
        <v>0.59375</v>
      </c>
      <c r="F108" s="152">
        <v>0.607638888888889</v>
      </c>
      <c r="G108" s="149">
        <v>0</v>
      </c>
      <c r="H108" s="149">
        <v>0</v>
      </c>
      <c r="I108" s="149">
        <v>0</v>
      </c>
      <c r="J108" s="156"/>
      <c r="K108" s="156"/>
      <c r="L108" s="157"/>
      <c r="M108" s="157"/>
      <c r="N108" s="163"/>
      <c r="O108" s="149"/>
    </row>
    <row r="109" spans="1:15">
      <c r="A109" s="149"/>
      <c r="B109" s="149"/>
      <c r="C109" s="149" t="s">
        <v>1562</v>
      </c>
      <c r="D109" s="151"/>
      <c r="E109" s="152">
        <v>0.579861111111111</v>
      </c>
      <c r="F109" s="152">
        <v>0.59375</v>
      </c>
      <c r="G109" s="149">
        <v>0</v>
      </c>
      <c r="H109" s="149">
        <v>0</v>
      </c>
      <c r="I109" s="149">
        <v>0</v>
      </c>
      <c r="J109" s="156"/>
      <c r="K109" s="156"/>
      <c r="L109" s="157"/>
      <c r="M109" s="157"/>
      <c r="N109" s="163"/>
      <c r="O109" s="149"/>
    </row>
    <row r="110" spans="1:15">
      <c r="A110" s="149"/>
      <c r="B110" s="149"/>
      <c r="C110" s="149" t="s">
        <v>1563</v>
      </c>
      <c r="D110" s="151"/>
      <c r="E110" s="152">
        <v>0.634027777777778</v>
      </c>
      <c r="F110" s="152">
        <v>0.647916666666667</v>
      </c>
      <c r="G110" s="149">
        <v>0</v>
      </c>
      <c r="H110" s="149">
        <v>0</v>
      </c>
      <c r="I110" s="149">
        <v>0</v>
      </c>
      <c r="J110" s="158"/>
      <c r="K110" s="158"/>
      <c r="L110" s="159"/>
      <c r="M110" s="159"/>
      <c r="N110" s="164"/>
      <c r="O110" s="149"/>
    </row>
  </sheetData>
  <autoFilter ref="A1:O82">
    <filterColumn colId="1">
      <customFilters>
        <customFilter operator="equal" val="高噪"/>
        <customFilter operator="equal" val="中噪"/>
      </customFilters>
    </filterColumn>
    <extLst/>
  </autoFilter>
  <sortState ref="A2:I82">
    <sortCondition ref="A82"/>
  </sortState>
  <mergeCells count="55">
    <mergeCell ref="B87:C87"/>
    <mergeCell ref="B88:C88"/>
    <mergeCell ref="B89:C89"/>
    <mergeCell ref="B95:C9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8:A92"/>
    <mergeCell ref="A93:A97"/>
    <mergeCell ref="A98:A110"/>
    <mergeCell ref="B98:B101"/>
    <mergeCell ref="B102:B105"/>
    <mergeCell ref="B106:B110"/>
    <mergeCell ref="D90:D92"/>
    <mergeCell ref="D93:D110"/>
    <mergeCell ref="J88:J92"/>
    <mergeCell ref="J93:J97"/>
    <mergeCell ref="J98:J110"/>
    <mergeCell ref="K88:K92"/>
    <mergeCell ref="K93:K97"/>
    <mergeCell ref="K98:K110"/>
    <mergeCell ref="L88:L110"/>
    <mergeCell ref="M88:M110"/>
    <mergeCell ref="N88:N92"/>
    <mergeCell ref="N93:N97"/>
    <mergeCell ref="N98:N101"/>
    <mergeCell ref="N102:N105"/>
    <mergeCell ref="N106:N110"/>
    <mergeCell ref="B90:C92"/>
    <mergeCell ref="B93:C94"/>
    <mergeCell ref="B96:C9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26" sqref="F26"/>
    </sheetView>
  </sheetViews>
  <sheetFormatPr defaultColWidth="11" defaultRowHeight="13.2"/>
  <cols>
    <col min="1" max="1" width="11.1666666666667" style="56" customWidth="1"/>
    <col min="2" max="2" width="11" style="56"/>
    <col min="3" max="3" width="28.5" style="56" customWidth="1"/>
    <col min="4" max="5" width="23" style="56" customWidth="1"/>
    <col min="6" max="7" width="27.3333333333333" style="56" customWidth="1"/>
    <col min="8" max="8" width="27.3333333333333" style="56" hidden="1" customWidth="1"/>
    <col min="9" max="9" width="114.166666666667" style="56" customWidth="1"/>
    <col min="10" max="16384" width="11" style="56"/>
  </cols>
  <sheetData>
    <row r="1" spans="1:9">
      <c r="A1" s="11" t="s">
        <v>120</v>
      </c>
      <c r="B1" s="11" t="s">
        <v>1564</v>
      </c>
      <c r="C1" s="11" t="s">
        <v>1565</v>
      </c>
      <c r="D1" s="11" t="s">
        <v>1566</v>
      </c>
      <c r="E1" s="11" t="s">
        <v>1567</v>
      </c>
      <c r="F1" s="11" t="s">
        <v>1568</v>
      </c>
      <c r="G1" s="11" t="s">
        <v>1569</v>
      </c>
      <c r="H1" s="11" t="s">
        <v>1570</v>
      </c>
      <c r="I1" s="11" t="s">
        <v>1571</v>
      </c>
    </row>
    <row r="2" spans="1:9">
      <c r="A2" s="11" t="s">
        <v>93</v>
      </c>
      <c r="B2" s="11">
        <v>72</v>
      </c>
      <c r="C2" s="11">
        <v>54</v>
      </c>
      <c r="D2" s="11">
        <v>54</v>
      </c>
      <c r="E2" s="139">
        <f t="shared" ref="E2:E21" si="0">D2/C2</f>
        <v>1</v>
      </c>
      <c r="F2" s="11">
        <v>54</v>
      </c>
      <c r="G2" s="139">
        <f t="shared" ref="G2:G21" si="1">F2/D2</f>
        <v>1</v>
      </c>
      <c r="H2" s="139">
        <f t="shared" ref="H2:H21" si="2">F2/C2</f>
        <v>1</v>
      </c>
      <c r="I2" s="11" t="s">
        <v>1572</v>
      </c>
    </row>
    <row r="3" spans="1:9">
      <c r="A3" s="11" t="s">
        <v>94</v>
      </c>
      <c r="B3" s="11">
        <v>11</v>
      </c>
      <c r="C3" s="11">
        <v>11</v>
      </c>
      <c r="D3" s="11">
        <v>11</v>
      </c>
      <c r="E3" s="139">
        <f t="shared" si="0"/>
        <v>1</v>
      </c>
      <c r="F3" s="11">
        <v>11</v>
      </c>
      <c r="G3" s="139">
        <f t="shared" si="1"/>
        <v>1</v>
      </c>
      <c r="H3" s="139">
        <f t="shared" si="2"/>
        <v>1</v>
      </c>
      <c r="I3" s="11"/>
    </row>
    <row r="4" spans="1:9">
      <c r="A4" s="11" t="s">
        <v>103</v>
      </c>
      <c r="B4" s="11">
        <v>30</v>
      </c>
      <c r="C4" s="11">
        <v>27</v>
      </c>
      <c r="D4" s="11">
        <v>15</v>
      </c>
      <c r="E4" s="139">
        <f t="shared" si="0"/>
        <v>0.555555555555556</v>
      </c>
      <c r="F4" s="11">
        <v>14</v>
      </c>
      <c r="G4" s="139">
        <f t="shared" si="1"/>
        <v>0.933333333333333</v>
      </c>
      <c r="H4" s="139">
        <f t="shared" si="2"/>
        <v>0.518518518518518</v>
      </c>
      <c r="I4" s="11" t="s">
        <v>1573</v>
      </c>
    </row>
    <row r="5" spans="1:9">
      <c r="A5" s="11" t="s">
        <v>79</v>
      </c>
      <c r="B5" s="11">
        <v>3</v>
      </c>
      <c r="C5" s="11">
        <v>3</v>
      </c>
      <c r="D5" s="11">
        <v>2</v>
      </c>
      <c r="E5" s="139">
        <f t="shared" si="0"/>
        <v>0.666666666666667</v>
      </c>
      <c r="F5" s="11">
        <v>2</v>
      </c>
      <c r="G5" s="139">
        <f t="shared" si="1"/>
        <v>1</v>
      </c>
      <c r="H5" s="139">
        <f t="shared" si="2"/>
        <v>0.666666666666667</v>
      </c>
      <c r="I5" s="11" t="s">
        <v>1574</v>
      </c>
    </row>
    <row r="6" spans="1:9">
      <c r="A6" s="11" t="s">
        <v>1575</v>
      </c>
      <c r="B6" s="11">
        <v>9</v>
      </c>
      <c r="C6" s="11">
        <v>9</v>
      </c>
      <c r="D6" s="11">
        <v>8</v>
      </c>
      <c r="E6" s="139">
        <f t="shared" si="0"/>
        <v>0.888888888888889</v>
      </c>
      <c r="F6" s="11">
        <v>7</v>
      </c>
      <c r="G6" s="139">
        <f t="shared" si="1"/>
        <v>0.875</v>
      </c>
      <c r="H6" s="139">
        <f t="shared" si="2"/>
        <v>0.777777777777778</v>
      </c>
      <c r="I6" s="11" t="s">
        <v>1576</v>
      </c>
    </row>
    <row r="7" spans="1:9">
      <c r="A7" s="11" t="s">
        <v>1577</v>
      </c>
      <c r="B7" s="11">
        <v>16</v>
      </c>
      <c r="C7" s="11">
        <v>16</v>
      </c>
      <c r="D7" s="11">
        <v>11</v>
      </c>
      <c r="E7" s="139">
        <f t="shared" si="0"/>
        <v>0.6875</v>
      </c>
      <c r="F7" s="11">
        <v>11</v>
      </c>
      <c r="G7" s="139">
        <f t="shared" si="1"/>
        <v>1</v>
      </c>
      <c r="H7" s="139">
        <f t="shared" si="2"/>
        <v>0.6875</v>
      </c>
      <c r="I7" s="11" t="s">
        <v>1578</v>
      </c>
    </row>
    <row r="8" spans="1:9">
      <c r="A8" s="11" t="s">
        <v>80</v>
      </c>
      <c r="B8" s="11">
        <v>18</v>
      </c>
      <c r="C8" s="11">
        <v>17</v>
      </c>
      <c r="D8" s="11">
        <v>17</v>
      </c>
      <c r="E8" s="139">
        <f t="shared" si="0"/>
        <v>1</v>
      </c>
      <c r="F8" s="11">
        <v>17</v>
      </c>
      <c r="G8" s="139">
        <f t="shared" si="1"/>
        <v>1</v>
      </c>
      <c r="H8" s="139">
        <f t="shared" si="2"/>
        <v>1</v>
      </c>
      <c r="I8" s="11" t="s">
        <v>1572</v>
      </c>
    </row>
    <row r="9" spans="1:9">
      <c r="A9" s="11" t="s">
        <v>99</v>
      </c>
      <c r="B9" s="11">
        <v>85</v>
      </c>
      <c r="C9" s="11">
        <v>80</v>
      </c>
      <c r="D9" s="11">
        <v>80</v>
      </c>
      <c r="E9" s="139">
        <f t="shared" si="0"/>
        <v>1</v>
      </c>
      <c r="F9" s="11">
        <v>77</v>
      </c>
      <c r="G9" s="139">
        <f t="shared" si="1"/>
        <v>0.9625</v>
      </c>
      <c r="H9" s="139">
        <f t="shared" si="2"/>
        <v>0.9625</v>
      </c>
      <c r="I9" s="11" t="s">
        <v>1579</v>
      </c>
    </row>
    <row r="10" spans="1:9">
      <c r="A10" s="11" t="s">
        <v>65</v>
      </c>
      <c r="B10" s="11">
        <v>8</v>
      </c>
      <c r="C10" s="11">
        <v>8</v>
      </c>
      <c r="D10" s="11">
        <v>8</v>
      </c>
      <c r="E10" s="139">
        <f t="shared" si="0"/>
        <v>1</v>
      </c>
      <c r="F10" s="11">
        <v>8</v>
      </c>
      <c r="G10" s="139">
        <f t="shared" si="1"/>
        <v>1</v>
      </c>
      <c r="H10" s="139">
        <f t="shared" si="2"/>
        <v>1</v>
      </c>
      <c r="I10" s="11"/>
    </row>
    <row r="11" spans="1:9">
      <c r="A11" s="11" t="s">
        <v>69</v>
      </c>
      <c r="B11" s="11">
        <v>40</v>
      </c>
      <c r="C11" s="11">
        <v>14</v>
      </c>
      <c r="D11" s="11">
        <v>14</v>
      </c>
      <c r="E11" s="139">
        <f t="shared" si="0"/>
        <v>1</v>
      </c>
      <c r="F11" s="11">
        <v>14</v>
      </c>
      <c r="G11" s="139">
        <f t="shared" si="1"/>
        <v>1</v>
      </c>
      <c r="H11" s="139">
        <f t="shared" si="2"/>
        <v>1</v>
      </c>
      <c r="I11" s="11" t="s">
        <v>1572</v>
      </c>
    </row>
    <row r="12" spans="1:9">
      <c r="A12" s="11" t="s">
        <v>67</v>
      </c>
      <c r="B12" s="11">
        <v>61</v>
      </c>
      <c r="C12" s="11">
        <v>61</v>
      </c>
      <c r="D12" s="11">
        <v>59</v>
      </c>
      <c r="E12" s="139">
        <f t="shared" si="0"/>
        <v>0.967213114754098</v>
      </c>
      <c r="F12" s="11">
        <v>59</v>
      </c>
      <c r="G12" s="139">
        <f t="shared" si="1"/>
        <v>1</v>
      </c>
      <c r="H12" s="139">
        <f t="shared" si="2"/>
        <v>0.967213114754098</v>
      </c>
      <c r="I12" s="11" t="s">
        <v>1580</v>
      </c>
    </row>
    <row r="13" spans="1:9">
      <c r="A13" s="11" t="s">
        <v>68</v>
      </c>
      <c r="B13" s="11">
        <v>24</v>
      </c>
      <c r="C13" s="11">
        <v>24</v>
      </c>
      <c r="D13" s="11">
        <v>22</v>
      </c>
      <c r="E13" s="139">
        <f t="shared" si="0"/>
        <v>0.916666666666667</v>
      </c>
      <c r="F13" s="11">
        <v>22</v>
      </c>
      <c r="G13" s="139">
        <f t="shared" si="1"/>
        <v>1</v>
      </c>
      <c r="H13" s="139">
        <f t="shared" si="2"/>
        <v>0.916666666666667</v>
      </c>
      <c r="I13" s="11" t="s">
        <v>98</v>
      </c>
    </row>
    <row r="14" spans="1:9">
      <c r="A14" s="11" t="s">
        <v>71</v>
      </c>
      <c r="B14" s="11">
        <v>87</v>
      </c>
      <c r="C14" s="11">
        <v>72</v>
      </c>
      <c r="D14" s="11">
        <v>72</v>
      </c>
      <c r="E14" s="139">
        <f t="shared" si="0"/>
        <v>1</v>
      </c>
      <c r="F14" s="11">
        <v>70</v>
      </c>
      <c r="G14" s="139">
        <f t="shared" si="1"/>
        <v>0.972222222222222</v>
      </c>
      <c r="H14" s="139">
        <f t="shared" si="2"/>
        <v>0.972222222222222</v>
      </c>
      <c r="I14" s="11" t="s">
        <v>1581</v>
      </c>
    </row>
    <row r="15" spans="1:9">
      <c r="A15" s="11" t="s">
        <v>72</v>
      </c>
      <c r="B15" s="11">
        <v>27</v>
      </c>
      <c r="C15" s="11">
        <v>25</v>
      </c>
      <c r="D15" s="11">
        <v>25</v>
      </c>
      <c r="E15" s="139">
        <f t="shared" si="0"/>
        <v>1</v>
      </c>
      <c r="F15" s="11">
        <v>24</v>
      </c>
      <c r="G15" s="139">
        <f t="shared" si="1"/>
        <v>0.96</v>
      </c>
      <c r="H15" s="139">
        <f t="shared" si="2"/>
        <v>0.96</v>
      </c>
      <c r="I15" s="11" t="s">
        <v>1582</v>
      </c>
    </row>
    <row r="16" spans="1:9">
      <c r="A16" s="11" t="s">
        <v>73</v>
      </c>
      <c r="B16" s="11">
        <v>57</v>
      </c>
      <c r="C16" s="11">
        <v>50</v>
      </c>
      <c r="D16" s="11">
        <v>50</v>
      </c>
      <c r="E16" s="139">
        <f t="shared" si="0"/>
        <v>1</v>
      </c>
      <c r="F16" s="11">
        <v>46</v>
      </c>
      <c r="G16" s="139">
        <f t="shared" si="1"/>
        <v>0.92</v>
      </c>
      <c r="H16" s="139">
        <f t="shared" si="2"/>
        <v>0.92</v>
      </c>
      <c r="I16" s="11" t="s">
        <v>1583</v>
      </c>
    </row>
    <row r="17" spans="1:9">
      <c r="A17" s="11" t="s">
        <v>74</v>
      </c>
      <c r="B17" s="11">
        <v>13</v>
      </c>
      <c r="C17" s="11">
        <v>12</v>
      </c>
      <c r="D17" s="11">
        <v>12</v>
      </c>
      <c r="E17" s="139">
        <f t="shared" si="0"/>
        <v>1</v>
      </c>
      <c r="F17" s="11">
        <v>0</v>
      </c>
      <c r="G17" s="139">
        <f>F17/D17</f>
        <v>0</v>
      </c>
      <c r="H17" s="139">
        <f t="shared" si="2"/>
        <v>0</v>
      </c>
      <c r="I17" s="11" t="s">
        <v>1584</v>
      </c>
    </row>
    <row r="18" spans="1:9">
      <c r="A18" s="11" t="s">
        <v>75</v>
      </c>
      <c r="B18" s="11">
        <v>45</v>
      </c>
      <c r="C18" s="11">
        <v>45</v>
      </c>
      <c r="D18" s="11">
        <v>45</v>
      </c>
      <c r="E18" s="139">
        <f t="shared" si="0"/>
        <v>1</v>
      </c>
      <c r="F18" s="11">
        <v>45</v>
      </c>
      <c r="G18" s="139">
        <f t="shared" si="1"/>
        <v>1</v>
      </c>
      <c r="H18" s="139">
        <f t="shared" si="2"/>
        <v>1</v>
      </c>
      <c r="I18" s="11"/>
    </row>
    <row r="19" spans="1:9">
      <c r="A19" s="11" t="s">
        <v>97</v>
      </c>
      <c r="B19" s="11">
        <v>158</v>
      </c>
      <c r="C19" s="11">
        <v>144</v>
      </c>
      <c r="D19" s="11">
        <v>128</v>
      </c>
      <c r="E19" s="139">
        <f t="shared" si="0"/>
        <v>0.888888888888889</v>
      </c>
      <c r="F19" s="11">
        <v>96</v>
      </c>
      <c r="G19" s="139">
        <f t="shared" si="1"/>
        <v>0.75</v>
      </c>
      <c r="H19" s="139">
        <f t="shared" si="2"/>
        <v>0.666666666666667</v>
      </c>
      <c r="I19" s="11" t="s">
        <v>1585</v>
      </c>
    </row>
    <row r="20" spans="1:9">
      <c r="A20" s="11" t="s">
        <v>76</v>
      </c>
      <c r="B20" s="11">
        <v>17</v>
      </c>
      <c r="C20" s="11">
        <v>16</v>
      </c>
      <c r="D20" s="11">
        <v>16</v>
      </c>
      <c r="E20" s="139">
        <f t="shared" si="0"/>
        <v>1</v>
      </c>
      <c r="F20" s="11">
        <v>16</v>
      </c>
      <c r="G20" s="139">
        <f t="shared" si="1"/>
        <v>1</v>
      </c>
      <c r="H20" s="139">
        <f t="shared" si="2"/>
        <v>1</v>
      </c>
      <c r="I20" s="11" t="s">
        <v>1585</v>
      </c>
    </row>
    <row r="21" spans="1:9">
      <c r="A21" s="138" t="s">
        <v>1586</v>
      </c>
      <c r="B21" s="138">
        <f>SUM(B2:B20)</f>
        <v>781</v>
      </c>
      <c r="C21" s="138">
        <f>SUM(C2:C20)</f>
        <v>688</v>
      </c>
      <c r="D21" s="138">
        <f>SUM(D2:D20)</f>
        <v>649</v>
      </c>
      <c r="E21" s="140">
        <f t="shared" si="0"/>
        <v>0.943313953488372</v>
      </c>
      <c r="F21" s="138">
        <f>SUM(F2:F20)</f>
        <v>593</v>
      </c>
      <c r="G21" s="140">
        <f t="shared" si="1"/>
        <v>0.913713405238829</v>
      </c>
      <c r="H21" s="139">
        <f t="shared" si="2"/>
        <v>0.861918604651163</v>
      </c>
      <c r="I21" s="1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T95"/>
  <sheetViews>
    <sheetView tabSelected="1" zoomScale="80" zoomScaleNormal="80" topLeftCell="M1" workbookViewId="0">
      <selection activeCell="Q101" sqref="Q101"/>
    </sheetView>
  </sheetViews>
  <sheetFormatPr defaultColWidth="9.16666666666667" defaultRowHeight="23.2"/>
  <cols>
    <col min="1" max="1" width="36.8333333333333" style="105" hidden="1" customWidth="1"/>
    <col min="2" max="2" width="22.3333333333333" style="106" hidden="1" customWidth="1"/>
    <col min="3" max="3" width="13.1666666666667" style="106" customWidth="1"/>
    <col min="4" max="4" width="50.3333333333333" style="106" customWidth="1"/>
    <col min="5" max="5" width="19.5" style="106" customWidth="1"/>
    <col min="6" max="6" width="21" style="106" customWidth="1"/>
    <col min="7" max="7" width="16.5" style="106" customWidth="1"/>
    <col min="8" max="8" width="25.8333333333333" style="106" customWidth="1"/>
    <col min="9" max="9" width="22.1666666666667" style="106" customWidth="1"/>
    <col min="10" max="10" width="15.3333333333333" style="106" customWidth="1"/>
    <col min="11" max="12" width="14.5" style="106" customWidth="1"/>
    <col min="13" max="13" width="18" style="106" customWidth="1"/>
    <col min="14" max="14" width="38.1666666666667" style="106" customWidth="1"/>
    <col min="15" max="15" width="59.8333333333333" style="106" customWidth="1"/>
    <col min="16" max="16" width="54.1666666666667" style="106" customWidth="1"/>
    <col min="17" max="17" width="34.8333333333333" style="106" customWidth="1"/>
    <col min="18" max="18" width="57.3333333333333" style="106" customWidth="1"/>
    <col min="19" max="19" width="20.1666666666667" style="107" customWidth="1"/>
    <col min="20" max="20" width="18.8333333333333" style="105" customWidth="1"/>
    <col min="21" max="22" width="13.3333333333333" style="105" customWidth="1"/>
    <col min="23" max="23" width="11.6666666666667" style="105" customWidth="1"/>
    <col min="24" max="24" width="18.6666666666667" style="105" customWidth="1"/>
    <col min="25" max="25" width="35.6666666666667" style="108" customWidth="1"/>
    <col min="26" max="26" width="33.15" style="105" customWidth="1"/>
    <col min="27" max="27" width="20.3333333333333" style="105" customWidth="1"/>
    <col min="28" max="28" width="23.6666666666667" style="105" customWidth="1"/>
    <col min="29" max="29" width="35.8333333333333" style="105" customWidth="1"/>
    <col min="30" max="16384" width="9.16666666666667" style="105"/>
  </cols>
  <sheetData>
    <row r="1" ht="60" customHeight="1" spans="1:29">
      <c r="A1" s="109" t="s">
        <v>1587</v>
      </c>
      <c r="B1" s="109" t="s">
        <v>1588</v>
      </c>
      <c r="C1" s="110" t="s">
        <v>1589</v>
      </c>
      <c r="D1" s="110" t="s">
        <v>1590</v>
      </c>
      <c r="E1" s="116" t="s">
        <v>1591</v>
      </c>
      <c r="F1" s="116" t="s">
        <v>1592</v>
      </c>
      <c r="G1" s="116" t="s">
        <v>1593</v>
      </c>
      <c r="H1" s="116" t="s">
        <v>1594</v>
      </c>
      <c r="I1" s="116" t="s">
        <v>1595</v>
      </c>
      <c r="J1" s="116" t="s">
        <v>1502</v>
      </c>
      <c r="K1" s="116" t="s">
        <v>1596</v>
      </c>
      <c r="L1" s="116" t="s">
        <v>1597</v>
      </c>
      <c r="M1" s="116" t="s">
        <v>1598</v>
      </c>
      <c r="N1" s="116" t="s">
        <v>1599</v>
      </c>
      <c r="O1" s="116" t="s">
        <v>1600</v>
      </c>
      <c r="P1" s="116" t="s">
        <v>1601</v>
      </c>
      <c r="Q1" s="121" t="s">
        <v>1602</v>
      </c>
      <c r="R1" s="122" t="s">
        <v>1603</v>
      </c>
      <c r="S1" s="116" t="s">
        <v>1604</v>
      </c>
      <c r="T1" s="111" t="s">
        <v>1605</v>
      </c>
      <c r="U1" s="111" t="s">
        <v>1606</v>
      </c>
      <c r="V1" s="111" t="s">
        <v>1607</v>
      </c>
      <c r="W1" s="111" t="s">
        <v>1608</v>
      </c>
      <c r="X1" s="111" t="s">
        <v>1609</v>
      </c>
      <c r="Y1" s="128" t="s">
        <v>1610</v>
      </c>
      <c r="Z1" s="111" t="s">
        <v>1611</v>
      </c>
      <c r="AA1" s="111" t="s">
        <v>1612</v>
      </c>
      <c r="AB1" s="111" t="s">
        <v>1613</v>
      </c>
      <c r="AC1" s="111" t="s">
        <v>1614</v>
      </c>
    </row>
    <row r="2" ht="93" hidden="1" customHeight="1" spans="1:29">
      <c r="A2" s="111" t="s">
        <v>1615</v>
      </c>
      <c r="B2" s="111" t="s">
        <v>36</v>
      </c>
      <c r="C2" s="112">
        <v>5</v>
      </c>
      <c r="D2" s="112" t="s">
        <v>1616</v>
      </c>
      <c r="E2" s="115"/>
      <c r="F2" s="115"/>
      <c r="G2" s="115"/>
      <c r="H2" s="115" t="s">
        <v>1617</v>
      </c>
      <c r="I2" s="115" t="s">
        <v>1618</v>
      </c>
      <c r="J2" s="115"/>
      <c r="K2" s="118" t="s">
        <v>1619</v>
      </c>
      <c r="L2" s="115" t="s">
        <v>1620</v>
      </c>
      <c r="M2" s="115" t="s">
        <v>1621</v>
      </c>
      <c r="N2" s="115" t="s">
        <v>1622</v>
      </c>
      <c r="O2" s="115" t="s">
        <v>1623</v>
      </c>
      <c r="P2" s="115" t="s">
        <v>1624</v>
      </c>
      <c r="Q2" s="123" t="s">
        <v>1625</v>
      </c>
      <c r="R2" s="123"/>
      <c r="S2" s="111" t="s">
        <v>171</v>
      </c>
      <c r="T2" s="111">
        <v>12.57</v>
      </c>
      <c r="U2" s="111">
        <v>11.5</v>
      </c>
      <c r="V2" s="111">
        <v>11.7</v>
      </c>
      <c r="W2" s="111">
        <f>AVERAGE(T2:V2)</f>
        <v>11.9233333333333</v>
      </c>
      <c r="X2" s="124" t="s">
        <v>1626</v>
      </c>
      <c r="Y2" s="128" t="e">
        <f t="shared" ref="Y2:Y47" si="0">(W2-X2)/X2</f>
        <v>#VALUE!</v>
      </c>
      <c r="Z2" s="111"/>
      <c r="AA2" s="111" t="s">
        <v>1627</v>
      </c>
      <c r="AB2" s="111"/>
      <c r="AC2" s="111" t="e">
        <f t="shared" ref="AC2:AC33" si="1">W2-AA2</f>
        <v>#VALUE!</v>
      </c>
    </row>
    <row r="3" ht="99" hidden="1" customHeight="1" spans="1:29">
      <c r="A3" s="111" t="s">
        <v>1615</v>
      </c>
      <c r="B3" s="111" t="s">
        <v>36</v>
      </c>
      <c r="C3" s="112">
        <v>6</v>
      </c>
      <c r="D3" s="112" t="s">
        <v>1616</v>
      </c>
      <c r="E3" s="115">
        <v>1</v>
      </c>
      <c r="F3" s="115"/>
      <c r="G3" s="115"/>
      <c r="H3" s="115"/>
      <c r="I3" s="115" t="s">
        <v>1628</v>
      </c>
      <c r="J3" s="115"/>
      <c r="K3" s="118" t="s">
        <v>1619</v>
      </c>
      <c r="L3" s="115" t="s">
        <v>1620</v>
      </c>
      <c r="M3" s="115" t="s">
        <v>1621</v>
      </c>
      <c r="N3" s="115" t="s">
        <v>1629</v>
      </c>
      <c r="O3" s="115" t="s">
        <v>1623</v>
      </c>
      <c r="P3" s="115" t="s">
        <v>1630</v>
      </c>
      <c r="Q3" s="123" t="s">
        <v>1631</v>
      </c>
      <c r="R3" s="123"/>
      <c r="S3" s="111" t="s">
        <v>171</v>
      </c>
      <c r="T3" s="124">
        <v>6.18</v>
      </c>
      <c r="U3" s="111">
        <v>5.22</v>
      </c>
      <c r="V3" s="124">
        <v>4.11</v>
      </c>
      <c r="W3" s="111">
        <f t="shared" ref="W3:W18" si="2">AVERAGE(T3:V3)</f>
        <v>5.17</v>
      </c>
      <c r="X3" s="124" t="s">
        <v>1626</v>
      </c>
      <c r="Y3" s="128" t="e">
        <f t="shared" si="0"/>
        <v>#VALUE!</v>
      </c>
      <c r="Z3" s="130"/>
      <c r="AA3" s="130">
        <v>4</v>
      </c>
      <c r="AB3" s="131">
        <f t="shared" ref="AB3:AB5" si="3">IF(AA3=0,0,IF(AA3&lt;0.3,0.3,IF(AA3&lt;1,AA3*1.3,IF(AA3&lt;3,AA3*1.2,IF(AA3&lt;6,AA3*1.15,IF(AA3&lt;10,AA3+1,IF(AA3&gt;50,AA3,AA3*1.05)))))))</f>
        <v>4.6</v>
      </c>
      <c r="AC3" s="111">
        <f t="shared" si="1"/>
        <v>1.17</v>
      </c>
    </row>
    <row r="4" ht="60" hidden="1" customHeight="1" spans="1:29">
      <c r="A4" s="111" t="s">
        <v>1615</v>
      </c>
      <c r="B4" s="111" t="s">
        <v>36</v>
      </c>
      <c r="C4" s="112">
        <v>7</v>
      </c>
      <c r="D4" s="112" t="s">
        <v>1632</v>
      </c>
      <c r="E4" s="115">
        <v>1</v>
      </c>
      <c r="F4" s="115"/>
      <c r="G4" s="115"/>
      <c r="H4" s="115"/>
      <c r="I4" s="115" t="s">
        <v>1633</v>
      </c>
      <c r="J4" s="115"/>
      <c r="K4" s="118" t="s">
        <v>1634</v>
      </c>
      <c r="L4" s="115" t="s">
        <v>1620</v>
      </c>
      <c r="M4" s="115" t="s">
        <v>1621</v>
      </c>
      <c r="N4" s="115"/>
      <c r="O4" s="115" t="s">
        <v>1635</v>
      </c>
      <c r="P4" s="115" t="s">
        <v>1636</v>
      </c>
      <c r="Q4" s="123" t="s">
        <v>1637</v>
      </c>
      <c r="R4" s="123"/>
      <c r="S4" s="111" t="s">
        <v>171</v>
      </c>
      <c r="T4" s="124">
        <v>1.53</v>
      </c>
      <c r="U4" s="124">
        <v>1.58</v>
      </c>
      <c r="V4" s="124">
        <v>2.7</v>
      </c>
      <c r="W4" s="111">
        <f t="shared" si="2"/>
        <v>1.93666666666667</v>
      </c>
      <c r="X4" s="124" t="s">
        <v>1626</v>
      </c>
      <c r="Y4" s="128" t="e">
        <f t="shared" si="0"/>
        <v>#VALUE!</v>
      </c>
      <c r="Z4" s="130"/>
      <c r="AA4" s="130">
        <v>1.5</v>
      </c>
      <c r="AB4" s="131">
        <f t="shared" si="3"/>
        <v>1.8</v>
      </c>
      <c r="AC4" s="111">
        <f t="shared" si="1"/>
        <v>0.436666666666667</v>
      </c>
    </row>
    <row r="5" ht="60" hidden="1" customHeight="1" spans="1:29">
      <c r="A5" s="111" t="s">
        <v>1615</v>
      </c>
      <c r="B5" s="111" t="s">
        <v>36</v>
      </c>
      <c r="C5" s="112">
        <v>8</v>
      </c>
      <c r="D5" s="112" t="s">
        <v>1638</v>
      </c>
      <c r="E5" s="115">
        <v>1</v>
      </c>
      <c r="F5" s="115"/>
      <c r="G5" s="115"/>
      <c r="H5" s="115"/>
      <c r="I5" s="115" t="s">
        <v>1633</v>
      </c>
      <c r="J5" s="115"/>
      <c r="K5" s="118" t="s">
        <v>1634</v>
      </c>
      <c r="L5" s="115" t="s">
        <v>1620</v>
      </c>
      <c r="M5" s="115" t="s">
        <v>1621</v>
      </c>
      <c r="N5" s="115"/>
      <c r="O5" s="115" t="s">
        <v>1639</v>
      </c>
      <c r="P5" s="115" t="s">
        <v>1640</v>
      </c>
      <c r="Q5" s="123" t="s">
        <v>1641</v>
      </c>
      <c r="R5" s="123"/>
      <c r="S5" s="111" t="s">
        <v>171</v>
      </c>
      <c r="T5" s="124">
        <v>2.52</v>
      </c>
      <c r="U5" s="124">
        <v>2.61</v>
      </c>
      <c r="V5" s="124">
        <v>2.14</v>
      </c>
      <c r="W5" s="111">
        <f t="shared" si="2"/>
        <v>2.42333333333333</v>
      </c>
      <c r="X5" s="124" t="s">
        <v>1626</v>
      </c>
      <c r="Y5" s="128" t="e">
        <f t="shared" si="0"/>
        <v>#VALUE!</v>
      </c>
      <c r="Z5" s="130"/>
      <c r="AA5" s="130">
        <v>1.5</v>
      </c>
      <c r="AB5" s="131">
        <f t="shared" si="3"/>
        <v>1.8</v>
      </c>
      <c r="AC5" s="111">
        <f t="shared" si="1"/>
        <v>0.923333333333333</v>
      </c>
    </row>
    <row r="6" ht="186" hidden="1" spans="1:29">
      <c r="A6" s="111"/>
      <c r="B6" s="111" t="s">
        <v>36</v>
      </c>
      <c r="C6" s="112">
        <v>12</v>
      </c>
      <c r="D6" s="112" t="s">
        <v>1642</v>
      </c>
      <c r="E6" s="115"/>
      <c r="F6" s="115"/>
      <c r="G6" s="115"/>
      <c r="H6" s="115"/>
      <c r="I6" s="115"/>
      <c r="J6" s="115"/>
      <c r="K6" s="118"/>
      <c r="L6" s="115" t="s">
        <v>1620</v>
      </c>
      <c r="M6" s="115" t="s">
        <v>1621</v>
      </c>
      <c r="N6" s="115"/>
      <c r="O6" s="115" t="s">
        <v>1643</v>
      </c>
      <c r="P6" s="115" t="s">
        <v>1644</v>
      </c>
      <c r="Q6" s="123" t="s">
        <v>1645</v>
      </c>
      <c r="R6" s="123"/>
      <c r="S6" s="111" t="s">
        <v>171</v>
      </c>
      <c r="T6" s="111">
        <v>2.46</v>
      </c>
      <c r="U6" s="111">
        <v>3.3</v>
      </c>
      <c r="V6" s="111">
        <v>2.9</v>
      </c>
      <c r="W6" s="111">
        <f t="shared" si="2"/>
        <v>2.88666666666667</v>
      </c>
      <c r="X6" s="124" t="s">
        <v>1626</v>
      </c>
      <c r="Y6" s="128" t="e">
        <f t="shared" si="0"/>
        <v>#VALUE!</v>
      </c>
      <c r="Z6" s="130"/>
      <c r="AA6" s="130" t="s">
        <v>1627</v>
      </c>
      <c r="AB6" s="131"/>
      <c r="AC6" s="111" t="e">
        <f t="shared" si="1"/>
        <v>#VALUE!</v>
      </c>
    </row>
    <row r="7" ht="90.75" hidden="1" customHeight="1" spans="1:29">
      <c r="A7" s="111"/>
      <c r="B7" s="111" t="s">
        <v>36</v>
      </c>
      <c r="C7" s="112">
        <v>13</v>
      </c>
      <c r="D7" s="112" t="s">
        <v>1646</v>
      </c>
      <c r="E7" s="115"/>
      <c r="F7" s="115"/>
      <c r="G7" s="115"/>
      <c r="H7" s="115"/>
      <c r="I7" s="115"/>
      <c r="J7" s="115"/>
      <c r="K7" s="118"/>
      <c r="L7" s="115" t="s">
        <v>1620</v>
      </c>
      <c r="M7" s="115" t="s">
        <v>1621</v>
      </c>
      <c r="N7" s="115"/>
      <c r="O7" s="115" t="s">
        <v>1647</v>
      </c>
      <c r="P7" s="115" t="s">
        <v>1648</v>
      </c>
      <c r="Q7" s="123" t="s">
        <v>1649</v>
      </c>
      <c r="R7" s="123"/>
      <c r="S7" s="111" t="s">
        <v>171</v>
      </c>
      <c r="T7" s="111">
        <v>17.39</v>
      </c>
      <c r="U7" s="111">
        <v>18.22</v>
      </c>
      <c r="V7" s="111">
        <v>19.27</v>
      </c>
      <c r="W7" s="111">
        <f t="shared" si="2"/>
        <v>18.2933333333333</v>
      </c>
      <c r="X7" s="124" t="s">
        <v>1626</v>
      </c>
      <c r="Y7" s="128" t="e">
        <f t="shared" si="0"/>
        <v>#VALUE!</v>
      </c>
      <c r="Z7" s="130"/>
      <c r="AA7" s="130" t="s">
        <v>1627</v>
      </c>
      <c r="AB7" s="131"/>
      <c r="AC7" s="111" t="e">
        <f t="shared" si="1"/>
        <v>#VALUE!</v>
      </c>
    </row>
    <row r="8" ht="157" customHeight="1" spans="1:29">
      <c r="A8" s="111"/>
      <c r="B8" s="111" t="s">
        <v>36</v>
      </c>
      <c r="C8" s="112">
        <v>14</v>
      </c>
      <c r="D8" s="112" t="s">
        <v>1650</v>
      </c>
      <c r="E8" s="115">
        <v>1.5</v>
      </c>
      <c r="F8" s="115" t="s">
        <v>1651</v>
      </c>
      <c r="G8" s="115" t="s">
        <v>1651</v>
      </c>
      <c r="H8" s="115"/>
      <c r="I8" s="115" t="s">
        <v>1652</v>
      </c>
      <c r="J8" s="115"/>
      <c r="K8" s="118" t="s">
        <v>1619</v>
      </c>
      <c r="L8" s="115" t="s">
        <v>1620</v>
      </c>
      <c r="M8" s="115" t="s">
        <v>1621</v>
      </c>
      <c r="N8" s="115"/>
      <c r="O8" s="115" t="s">
        <v>1653</v>
      </c>
      <c r="P8" s="115" t="s">
        <v>1654</v>
      </c>
      <c r="Q8" s="123" t="s">
        <v>1655</v>
      </c>
      <c r="R8" s="125" t="s">
        <v>1656</v>
      </c>
      <c r="S8" s="111" t="s">
        <v>171</v>
      </c>
      <c r="T8" s="111">
        <v>13.63</v>
      </c>
      <c r="U8" s="111">
        <v>13.76</v>
      </c>
      <c r="V8" s="111">
        <v>13.86</v>
      </c>
      <c r="W8" s="111">
        <f t="shared" si="2"/>
        <v>13.75</v>
      </c>
      <c r="X8" s="127">
        <v>16.213333</v>
      </c>
      <c r="Y8" s="128">
        <f t="shared" si="0"/>
        <v>-0.151932548353876</v>
      </c>
      <c r="Z8" s="130"/>
      <c r="AA8" s="130">
        <v>12</v>
      </c>
      <c r="AB8" s="131">
        <v>12.6</v>
      </c>
      <c r="AC8" s="111">
        <f t="shared" si="1"/>
        <v>1.75</v>
      </c>
    </row>
    <row r="9" ht="60" hidden="1" customHeight="1" spans="1:29">
      <c r="A9" s="111" t="s">
        <v>1615</v>
      </c>
      <c r="B9" s="111" t="s">
        <v>36</v>
      </c>
      <c r="C9" s="112">
        <v>15</v>
      </c>
      <c r="D9" s="112" t="s">
        <v>1657</v>
      </c>
      <c r="E9" s="115">
        <v>1</v>
      </c>
      <c r="F9" s="115"/>
      <c r="G9" s="115"/>
      <c r="H9" s="115"/>
      <c r="I9" s="115" t="s">
        <v>1633</v>
      </c>
      <c r="J9" s="115"/>
      <c r="K9" s="118" t="s">
        <v>1658</v>
      </c>
      <c r="L9" s="115" t="s">
        <v>1620</v>
      </c>
      <c r="M9" s="115" t="s">
        <v>1621</v>
      </c>
      <c r="N9" s="115"/>
      <c r="O9" s="115" t="s">
        <v>1659</v>
      </c>
      <c r="P9" s="115" t="s">
        <v>1660</v>
      </c>
      <c r="Q9" s="123" t="s">
        <v>1661</v>
      </c>
      <c r="R9" s="123"/>
      <c r="S9" s="111" t="s">
        <v>171</v>
      </c>
      <c r="T9" s="111">
        <v>1.92</v>
      </c>
      <c r="U9" s="111">
        <v>1.77</v>
      </c>
      <c r="V9" s="111">
        <v>2.55</v>
      </c>
      <c r="W9" s="111">
        <f t="shared" si="2"/>
        <v>2.08</v>
      </c>
      <c r="X9" s="124" t="s">
        <v>1626</v>
      </c>
      <c r="Y9" s="128" t="e">
        <f t="shared" si="0"/>
        <v>#VALUE!</v>
      </c>
      <c r="Z9" s="130"/>
      <c r="AA9" s="130">
        <v>1</v>
      </c>
      <c r="AB9" s="131">
        <v>1.2</v>
      </c>
      <c r="AC9" s="111">
        <f t="shared" si="1"/>
        <v>1.08</v>
      </c>
    </row>
    <row r="10" ht="60" hidden="1" customHeight="1" spans="1:29">
      <c r="A10" s="111" t="s">
        <v>1615</v>
      </c>
      <c r="B10" s="111" t="s">
        <v>36</v>
      </c>
      <c r="C10" s="112">
        <v>16</v>
      </c>
      <c r="D10" s="112" t="s">
        <v>1662</v>
      </c>
      <c r="E10" s="115">
        <v>1</v>
      </c>
      <c r="F10" s="115"/>
      <c r="G10" s="115"/>
      <c r="H10" s="115"/>
      <c r="I10" s="115" t="s">
        <v>1663</v>
      </c>
      <c r="J10" s="115"/>
      <c r="K10" s="118" t="s">
        <v>1634</v>
      </c>
      <c r="L10" s="115" t="s">
        <v>1620</v>
      </c>
      <c r="M10" s="115" t="s">
        <v>1621</v>
      </c>
      <c r="N10" s="115"/>
      <c r="O10" s="115" t="s">
        <v>1664</v>
      </c>
      <c r="P10" s="115" t="s">
        <v>1665</v>
      </c>
      <c r="Q10" s="123" t="s">
        <v>1666</v>
      </c>
      <c r="R10" s="123"/>
      <c r="S10" s="111" t="s">
        <v>171</v>
      </c>
      <c r="T10" s="111">
        <v>2.13</v>
      </c>
      <c r="U10" s="111">
        <v>1.73</v>
      </c>
      <c r="V10" s="111">
        <v>1.31</v>
      </c>
      <c r="W10" s="111">
        <f t="shared" si="2"/>
        <v>1.72333333333333</v>
      </c>
      <c r="X10" s="124" t="s">
        <v>1626</v>
      </c>
      <c r="Y10" s="128" t="e">
        <f t="shared" si="0"/>
        <v>#VALUE!</v>
      </c>
      <c r="Z10" s="130"/>
      <c r="AA10" s="130">
        <v>1.5</v>
      </c>
      <c r="AB10" s="131">
        <v>1.8</v>
      </c>
      <c r="AC10" s="111">
        <f t="shared" si="1"/>
        <v>0.223333333333333</v>
      </c>
    </row>
    <row r="11" ht="60" hidden="1" customHeight="1" spans="1:29">
      <c r="A11" s="111" t="s">
        <v>1615</v>
      </c>
      <c r="B11" s="111" t="s">
        <v>36</v>
      </c>
      <c r="C11" s="112">
        <v>17</v>
      </c>
      <c r="D11" s="112" t="s">
        <v>1667</v>
      </c>
      <c r="E11" s="115">
        <v>1</v>
      </c>
      <c r="F11" s="115"/>
      <c r="G11" s="115"/>
      <c r="H11" s="115"/>
      <c r="I11" s="115" t="s">
        <v>1668</v>
      </c>
      <c r="J11" s="115"/>
      <c r="K11" s="118" t="s">
        <v>1634</v>
      </c>
      <c r="L11" s="115" t="s">
        <v>1620</v>
      </c>
      <c r="M11" s="115" t="s">
        <v>1621</v>
      </c>
      <c r="N11" s="115"/>
      <c r="O11" s="115" t="s">
        <v>1669</v>
      </c>
      <c r="P11" s="115" t="s">
        <v>1670</v>
      </c>
      <c r="Q11" s="123" t="s">
        <v>1671</v>
      </c>
      <c r="R11" s="123"/>
      <c r="S11" s="111" t="s">
        <v>171</v>
      </c>
      <c r="T11" s="111">
        <v>2.32</v>
      </c>
      <c r="U11" s="111">
        <v>2.55</v>
      </c>
      <c r="V11" s="111">
        <v>2.29</v>
      </c>
      <c r="W11" s="111">
        <f t="shared" si="2"/>
        <v>2.38666666666667</v>
      </c>
      <c r="X11" s="124" t="s">
        <v>1626</v>
      </c>
      <c r="Y11" s="128" t="e">
        <f t="shared" si="0"/>
        <v>#VALUE!</v>
      </c>
      <c r="Z11" s="130"/>
      <c r="AA11" s="130">
        <v>2</v>
      </c>
      <c r="AB11" s="131">
        <v>2.4</v>
      </c>
      <c r="AC11" s="111">
        <f t="shared" si="1"/>
        <v>0.386666666666666</v>
      </c>
    </row>
    <row r="12" ht="60" hidden="1" customHeight="1" spans="1:29">
      <c r="A12" s="111" t="s">
        <v>1615</v>
      </c>
      <c r="B12" s="111" t="s">
        <v>36</v>
      </c>
      <c r="C12" s="112">
        <v>18</v>
      </c>
      <c r="D12" s="112" t="s">
        <v>1672</v>
      </c>
      <c r="E12" s="115">
        <v>1</v>
      </c>
      <c r="F12" s="115"/>
      <c r="G12" s="115" t="s">
        <v>1651</v>
      </c>
      <c r="H12" s="115"/>
      <c r="I12" s="115" t="s">
        <v>1673</v>
      </c>
      <c r="J12" s="115"/>
      <c r="K12" s="118" t="s">
        <v>1674</v>
      </c>
      <c r="L12" s="115" t="s">
        <v>1620</v>
      </c>
      <c r="M12" s="115" t="s">
        <v>1621</v>
      </c>
      <c r="N12" s="115"/>
      <c r="O12" s="115" t="s">
        <v>1675</v>
      </c>
      <c r="P12" s="115" t="s">
        <v>1676</v>
      </c>
      <c r="Q12" s="123" t="s">
        <v>1677</v>
      </c>
      <c r="R12" s="123"/>
      <c r="S12" s="111" t="s">
        <v>171</v>
      </c>
      <c r="T12" s="111">
        <v>13.91</v>
      </c>
      <c r="U12" s="111">
        <v>10.68</v>
      </c>
      <c r="V12" s="111">
        <v>11.02</v>
      </c>
      <c r="W12" s="111">
        <f t="shared" si="2"/>
        <v>11.87</v>
      </c>
      <c r="X12" s="127" t="s">
        <v>98</v>
      </c>
      <c r="Y12" s="128" t="e">
        <f t="shared" si="0"/>
        <v>#VALUE!</v>
      </c>
      <c r="Z12" s="130"/>
      <c r="AA12" s="130">
        <v>16</v>
      </c>
      <c r="AB12" s="131">
        <v>16.8</v>
      </c>
      <c r="AC12" s="111">
        <f t="shared" si="1"/>
        <v>-4.13</v>
      </c>
    </row>
    <row r="13" ht="60" hidden="1" customHeight="1" spans="1:29">
      <c r="A13" s="111" t="s">
        <v>1615</v>
      </c>
      <c r="B13" s="111" t="s">
        <v>36</v>
      </c>
      <c r="C13" s="112">
        <v>19</v>
      </c>
      <c r="D13" s="112" t="s">
        <v>1678</v>
      </c>
      <c r="E13" s="115">
        <v>1</v>
      </c>
      <c r="F13" s="115"/>
      <c r="G13" s="115" t="s">
        <v>1651</v>
      </c>
      <c r="H13" s="115"/>
      <c r="I13" s="115" t="s">
        <v>1673</v>
      </c>
      <c r="J13" s="115"/>
      <c r="K13" s="118" t="s">
        <v>1679</v>
      </c>
      <c r="L13" s="115" t="s">
        <v>1620</v>
      </c>
      <c r="M13" s="115" t="s">
        <v>1621</v>
      </c>
      <c r="N13" s="115"/>
      <c r="O13" s="115" t="s">
        <v>1680</v>
      </c>
      <c r="P13" s="115" t="s">
        <v>1676</v>
      </c>
      <c r="Q13" s="125" t="s">
        <v>1681</v>
      </c>
      <c r="R13" s="125" t="s">
        <v>1656</v>
      </c>
      <c r="S13" s="111" t="s">
        <v>171</v>
      </c>
      <c r="T13" s="111">
        <v>18.22</v>
      </c>
      <c r="U13" s="111">
        <v>17.91</v>
      </c>
      <c r="V13" s="111">
        <v>17.96</v>
      </c>
      <c r="W13" s="111">
        <f t="shared" si="2"/>
        <v>18.03</v>
      </c>
      <c r="X13" s="127">
        <v>17.753333</v>
      </c>
      <c r="Y13" s="128">
        <f t="shared" si="0"/>
        <v>0.0155839469692816</v>
      </c>
      <c r="Z13" s="130"/>
      <c r="AA13" s="130">
        <v>16.5</v>
      </c>
      <c r="AB13" s="131">
        <v>17.325</v>
      </c>
      <c r="AC13" s="111">
        <f t="shared" si="1"/>
        <v>1.53</v>
      </c>
    </row>
    <row r="14" ht="60" hidden="1" customHeight="1" spans="1:29">
      <c r="A14" s="111" t="s">
        <v>1615</v>
      </c>
      <c r="B14" s="111" t="s">
        <v>36</v>
      </c>
      <c r="C14" s="112">
        <v>20</v>
      </c>
      <c r="D14" s="112" t="s">
        <v>1682</v>
      </c>
      <c r="E14" s="115">
        <v>1</v>
      </c>
      <c r="F14" s="115"/>
      <c r="G14" s="115"/>
      <c r="H14" s="115"/>
      <c r="I14" s="115" t="s">
        <v>1683</v>
      </c>
      <c r="J14" s="115"/>
      <c r="K14" s="118" t="s">
        <v>1619</v>
      </c>
      <c r="L14" s="115" t="s">
        <v>1620</v>
      </c>
      <c r="M14" s="115"/>
      <c r="N14" s="115"/>
      <c r="O14" s="115" t="s">
        <v>1684</v>
      </c>
      <c r="P14" s="115" t="s">
        <v>1685</v>
      </c>
      <c r="Q14" s="123" t="s">
        <v>1686</v>
      </c>
      <c r="R14" s="123"/>
      <c r="S14" s="111" t="s">
        <v>171</v>
      </c>
      <c r="T14" s="111">
        <v>12.96</v>
      </c>
      <c r="U14" s="111">
        <v>10.5</v>
      </c>
      <c r="V14" s="111">
        <v>10.24</v>
      </c>
      <c r="W14" s="111">
        <f t="shared" si="2"/>
        <v>11.2333333333333</v>
      </c>
      <c r="X14" s="124" t="s">
        <v>1626</v>
      </c>
      <c r="Y14" s="128" t="e">
        <f t="shared" si="0"/>
        <v>#VALUE!</v>
      </c>
      <c r="Z14" s="130"/>
      <c r="AA14" s="130">
        <v>5</v>
      </c>
      <c r="AB14" s="131">
        <v>5.75</v>
      </c>
      <c r="AC14" s="111">
        <f t="shared" si="1"/>
        <v>6.23333333333333</v>
      </c>
    </row>
    <row r="15" ht="60" hidden="1" customHeight="1" spans="1:29">
      <c r="A15" s="111"/>
      <c r="B15" s="111" t="s">
        <v>36</v>
      </c>
      <c r="C15" s="112">
        <v>25</v>
      </c>
      <c r="D15" s="112" t="s">
        <v>1687</v>
      </c>
      <c r="E15" s="115">
        <v>1.5</v>
      </c>
      <c r="F15" s="115"/>
      <c r="G15" s="115" t="s">
        <v>1651</v>
      </c>
      <c r="H15" s="115" t="s">
        <v>1683</v>
      </c>
      <c r="I15" s="115" t="s">
        <v>1688</v>
      </c>
      <c r="J15" s="115"/>
      <c r="K15" s="118" t="s">
        <v>1689</v>
      </c>
      <c r="L15" s="115" t="s">
        <v>1620</v>
      </c>
      <c r="M15" s="115" t="s">
        <v>1621</v>
      </c>
      <c r="N15" s="115" t="s">
        <v>1690</v>
      </c>
      <c r="O15" s="115" t="s">
        <v>1691</v>
      </c>
      <c r="P15" s="115" t="s">
        <v>1692</v>
      </c>
      <c r="Q15" s="123" t="s">
        <v>1693</v>
      </c>
      <c r="R15" s="123"/>
      <c r="S15" s="111" t="s">
        <v>171</v>
      </c>
      <c r="T15" s="111">
        <v>0.1</v>
      </c>
      <c r="U15" s="111">
        <v>0.1</v>
      </c>
      <c r="V15" s="111">
        <v>0.1</v>
      </c>
      <c r="W15" s="111">
        <f t="shared" si="2"/>
        <v>0.1</v>
      </c>
      <c r="X15" s="124" t="s">
        <v>1626</v>
      </c>
      <c r="Y15" s="128" t="e">
        <f t="shared" si="0"/>
        <v>#VALUE!</v>
      </c>
      <c r="Z15" s="130"/>
      <c r="AA15" s="130">
        <v>0.5</v>
      </c>
      <c r="AB15" s="131">
        <v>0.65</v>
      </c>
      <c r="AC15" s="111">
        <f t="shared" si="1"/>
        <v>-0.4</v>
      </c>
    </row>
    <row r="16" ht="60" hidden="1" customHeight="1" spans="1:29">
      <c r="A16" s="111" t="s">
        <v>1615</v>
      </c>
      <c r="B16" s="113" t="s">
        <v>36</v>
      </c>
      <c r="C16" s="114">
        <v>26</v>
      </c>
      <c r="D16" s="114" t="s">
        <v>1694</v>
      </c>
      <c r="E16" s="117">
        <v>1.5</v>
      </c>
      <c r="F16" s="117"/>
      <c r="G16" s="117" t="s">
        <v>1651</v>
      </c>
      <c r="H16" s="117"/>
      <c r="I16" s="117"/>
      <c r="J16" s="117"/>
      <c r="K16" s="119" t="s">
        <v>1689</v>
      </c>
      <c r="L16" s="117" t="s">
        <v>1620</v>
      </c>
      <c r="M16" s="117" t="s">
        <v>1621</v>
      </c>
      <c r="N16" s="117" t="s">
        <v>1695</v>
      </c>
      <c r="O16" s="117" t="s">
        <v>1696</v>
      </c>
      <c r="P16" s="117" t="s">
        <v>1697</v>
      </c>
      <c r="Q16" s="123" t="s">
        <v>1698</v>
      </c>
      <c r="R16" s="123"/>
      <c r="S16" s="113" t="s">
        <v>171</v>
      </c>
      <c r="T16" s="111">
        <v>9.66</v>
      </c>
      <c r="U16" s="111">
        <v>9.86</v>
      </c>
      <c r="V16" s="111">
        <v>11.9</v>
      </c>
      <c r="W16" s="111">
        <f t="shared" si="2"/>
        <v>10.4733333333333</v>
      </c>
      <c r="X16" s="124" t="s">
        <v>1626</v>
      </c>
      <c r="Y16" s="128" t="e">
        <f t="shared" si="0"/>
        <v>#VALUE!</v>
      </c>
      <c r="Z16" s="130"/>
      <c r="AA16" s="130" t="s">
        <v>1627</v>
      </c>
      <c r="AB16" s="131"/>
      <c r="AC16" s="111" t="e">
        <f t="shared" si="1"/>
        <v>#VALUE!</v>
      </c>
    </row>
    <row r="17" ht="60" hidden="1" customHeight="1" spans="1:29">
      <c r="A17" s="111" t="s">
        <v>1615</v>
      </c>
      <c r="B17" s="111" t="s">
        <v>36</v>
      </c>
      <c r="C17" s="112">
        <v>27</v>
      </c>
      <c r="D17" s="112" t="s">
        <v>1699</v>
      </c>
      <c r="E17" s="115">
        <v>0.5</v>
      </c>
      <c r="F17" s="115"/>
      <c r="G17" s="115" t="s">
        <v>1651</v>
      </c>
      <c r="H17" s="115"/>
      <c r="I17" s="115" t="s">
        <v>1700</v>
      </c>
      <c r="J17" s="115"/>
      <c r="K17" s="118" t="s">
        <v>1689</v>
      </c>
      <c r="L17" s="115" t="s">
        <v>1620</v>
      </c>
      <c r="M17" s="115" t="s">
        <v>1621</v>
      </c>
      <c r="N17" s="115" t="s">
        <v>1701</v>
      </c>
      <c r="O17" s="115" t="s">
        <v>1702</v>
      </c>
      <c r="P17" s="115" t="s">
        <v>1703</v>
      </c>
      <c r="Q17" s="123" t="s">
        <v>1704</v>
      </c>
      <c r="R17" s="123"/>
      <c r="S17" s="111" t="s">
        <v>171</v>
      </c>
      <c r="T17" s="111">
        <v>1.07</v>
      </c>
      <c r="U17" s="111">
        <v>0.92</v>
      </c>
      <c r="V17" s="111">
        <v>1.21</v>
      </c>
      <c r="W17" s="111">
        <f t="shared" si="2"/>
        <v>1.06666666666667</v>
      </c>
      <c r="X17" s="124" t="s">
        <v>1626</v>
      </c>
      <c r="Y17" s="128" t="e">
        <f t="shared" si="0"/>
        <v>#VALUE!</v>
      </c>
      <c r="Z17" s="130"/>
      <c r="AA17" s="130">
        <v>1</v>
      </c>
      <c r="AB17" s="131">
        <v>1.2</v>
      </c>
      <c r="AC17" s="111">
        <f t="shared" si="1"/>
        <v>0.0666666666666667</v>
      </c>
    </row>
    <row r="18" ht="60" hidden="1" customHeight="1" spans="1:29">
      <c r="A18" s="111" t="s">
        <v>1615</v>
      </c>
      <c r="B18" s="111" t="s">
        <v>36</v>
      </c>
      <c r="C18" s="112">
        <v>28</v>
      </c>
      <c r="D18" s="112" t="s">
        <v>1705</v>
      </c>
      <c r="E18" s="115">
        <v>1</v>
      </c>
      <c r="F18" s="115" t="s">
        <v>1651</v>
      </c>
      <c r="G18" s="115" t="s">
        <v>1651</v>
      </c>
      <c r="H18" s="115"/>
      <c r="I18" s="115" t="s">
        <v>1700</v>
      </c>
      <c r="J18" s="115"/>
      <c r="K18" s="118" t="s">
        <v>1679</v>
      </c>
      <c r="L18" s="115" t="s">
        <v>1620</v>
      </c>
      <c r="M18" s="115" t="s">
        <v>1621</v>
      </c>
      <c r="N18" s="115" t="s">
        <v>1706</v>
      </c>
      <c r="O18" s="115" t="s">
        <v>1702</v>
      </c>
      <c r="P18" s="115" t="s">
        <v>1707</v>
      </c>
      <c r="Q18" s="123" t="s">
        <v>1708</v>
      </c>
      <c r="R18" s="125" t="s">
        <v>1656</v>
      </c>
      <c r="S18" s="111" t="s">
        <v>171</v>
      </c>
      <c r="T18" s="111">
        <v>9.55</v>
      </c>
      <c r="U18" s="111">
        <v>9.3</v>
      </c>
      <c r="V18" s="111">
        <v>12.58</v>
      </c>
      <c r="W18" s="111">
        <f t="shared" si="2"/>
        <v>10.4766666666667</v>
      </c>
      <c r="X18" s="127">
        <v>10.66667</v>
      </c>
      <c r="Y18" s="128">
        <f t="shared" si="0"/>
        <v>-0.0178128069334978</v>
      </c>
      <c r="Z18" s="130"/>
      <c r="AA18" s="130">
        <v>3</v>
      </c>
      <c r="AB18" s="131">
        <v>3.45</v>
      </c>
      <c r="AC18" s="111">
        <f t="shared" si="1"/>
        <v>7.47666666666667</v>
      </c>
    </row>
    <row r="19" ht="60" hidden="1" customHeight="1" spans="1:29">
      <c r="A19" s="111"/>
      <c r="B19" s="111" t="s">
        <v>1709</v>
      </c>
      <c r="C19" s="112">
        <v>34</v>
      </c>
      <c r="D19" s="112" t="s">
        <v>1710</v>
      </c>
      <c r="E19" s="115">
        <v>1</v>
      </c>
      <c r="F19" s="115" t="s">
        <v>1651</v>
      </c>
      <c r="G19" s="115" t="s">
        <v>1651</v>
      </c>
      <c r="H19" s="115"/>
      <c r="I19" s="115" t="s">
        <v>1711</v>
      </c>
      <c r="J19" s="115"/>
      <c r="K19" s="118">
        <v>3</v>
      </c>
      <c r="L19" s="115" t="s">
        <v>1712</v>
      </c>
      <c r="M19" s="115"/>
      <c r="N19" s="115" t="s">
        <v>1713</v>
      </c>
      <c r="O19" s="115" t="s">
        <v>1714</v>
      </c>
      <c r="P19" s="115" t="s">
        <v>1715</v>
      </c>
      <c r="Q19" s="123"/>
      <c r="R19" s="123"/>
      <c r="S19" s="111" t="s">
        <v>1716</v>
      </c>
      <c r="T19" s="124" t="s">
        <v>1717</v>
      </c>
      <c r="U19" s="111"/>
      <c r="V19" s="111"/>
      <c r="W19" s="111"/>
      <c r="X19" s="111"/>
      <c r="Y19" s="128" t="e">
        <f t="shared" si="0"/>
        <v>#DIV/0!</v>
      </c>
      <c r="Z19" s="130"/>
      <c r="AA19" s="130">
        <v>19.3</v>
      </c>
      <c r="AB19" s="130">
        <v>19.3</v>
      </c>
      <c r="AC19" s="111">
        <f t="shared" si="1"/>
        <v>-19.3</v>
      </c>
    </row>
    <row r="20" ht="60" hidden="1" customHeight="1" spans="1:29">
      <c r="A20" s="111"/>
      <c r="B20" s="111" t="s">
        <v>1709</v>
      </c>
      <c r="C20" s="112">
        <v>35</v>
      </c>
      <c r="D20" s="112" t="s">
        <v>1718</v>
      </c>
      <c r="E20" s="115">
        <v>1</v>
      </c>
      <c r="F20" s="115" t="s">
        <v>1651</v>
      </c>
      <c r="G20" s="115" t="s">
        <v>1651</v>
      </c>
      <c r="H20" s="115"/>
      <c r="I20" s="115" t="s">
        <v>1711</v>
      </c>
      <c r="J20" s="115"/>
      <c r="K20" s="118">
        <v>3</v>
      </c>
      <c r="L20" s="115" t="s">
        <v>1712</v>
      </c>
      <c r="M20" s="115"/>
      <c r="N20" s="115" t="s">
        <v>1713</v>
      </c>
      <c r="O20" s="115" t="s">
        <v>1719</v>
      </c>
      <c r="P20" s="115" t="s">
        <v>1715</v>
      </c>
      <c r="Q20" s="123"/>
      <c r="R20" s="123"/>
      <c r="S20" s="111" t="s">
        <v>1716</v>
      </c>
      <c r="T20" s="111"/>
      <c r="U20" s="111"/>
      <c r="V20" s="111"/>
      <c r="W20" s="111"/>
      <c r="X20" s="111"/>
      <c r="Y20" s="128" t="e">
        <f t="shared" si="0"/>
        <v>#DIV/0!</v>
      </c>
      <c r="Z20" s="130"/>
      <c r="AA20" s="130">
        <v>18</v>
      </c>
      <c r="AB20" s="130">
        <v>18</v>
      </c>
      <c r="AC20" s="111">
        <f t="shared" si="1"/>
        <v>-18</v>
      </c>
    </row>
    <row r="21" ht="60" hidden="1" customHeight="1" spans="1:29">
      <c r="A21" s="111"/>
      <c r="B21" s="111" t="s">
        <v>1709</v>
      </c>
      <c r="C21" s="112">
        <v>36</v>
      </c>
      <c r="D21" s="112" t="s">
        <v>1720</v>
      </c>
      <c r="E21" s="115">
        <v>1</v>
      </c>
      <c r="F21" s="115" t="s">
        <v>1651</v>
      </c>
      <c r="G21" s="115" t="s">
        <v>1651</v>
      </c>
      <c r="H21" s="115"/>
      <c r="I21" s="115" t="s">
        <v>1711</v>
      </c>
      <c r="J21" s="115"/>
      <c r="K21" s="118">
        <v>3</v>
      </c>
      <c r="L21" s="115" t="s">
        <v>1712</v>
      </c>
      <c r="M21" s="115"/>
      <c r="N21" s="115" t="s">
        <v>1713</v>
      </c>
      <c r="O21" s="115" t="s">
        <v>1719</v>
      </c>
      <c r="P21" s="115" t="s">
        <v>1715</v>
      </c>
      <c r="Q21" s="123"/>
      <c r="R21" s="123"/>
      <c r="S21" s="111" t="s">
        <v>1716</v>
      </c>
      <c r="T21" s="111"/>
      <c r="U21" s="111"/>
      <c r="V21" s="111"/>
      <c r="W21" s="111"/>
      <c r="X21" s="111"/>
      <c r="Y21" s="128" t="e">
        <f t="shared" si="0"/>
        <v>#DIV/0!</v>
      </c>
      <c r="Z21" s="130"/>
      <c r="AA21" s="130">
        <v>29.7</v>
      </c>
      <c r="AB21" s="130">
        <v>29.7</v>
      </c>
      <c r="AC21" s="111">
        <f t="shared" si="1"/>
        <v>-29.7</v>
      </c>
    </row>
    <row r="22" ht="60" hidden="1" customHeight="1" spans="1:29">
      <c r="A22" s="111"/>
      <c r="B22" s="111" t="s">
        <v>1709</v>
      </c>
      <c r="C22" s="112">
        <v>37</v>
      </c>
      <c r="D22" s="112" t="s">
        <v>1721</v>
      </c>
      <c r="E22" s="115">
        <v>2</v>
      </c>
      <c r="F22" s="115" t="s">
        <v>1651</v>
      </c>
      <c r="G22" s="115" t="s">
        <v>1651</v>
      </c>
      <c r="H22" s="115"/>
      <c r="I22" s="115" t="s">
        <v>1711</v>
      </c>
      <c r="J22" s="115"/>
      <c r="K22" s="118">
        <v>3</v>
      </c>
      <c r="L22" s="115" t="s">
        <v>1712</v>
      </c>
      <c r="M22" s="115"/>
      <c r="N22" s="115" t="s">
        <v>1713</v>
      </c>
      <c r="O22" s="115" t="s">
        <v>1722</v>
      </c>
      <c r="P22" s="115" t="s">
        <v>1715</v>
      </c>
      <c r="Q22" s="123"/>
      <c r="R22" s="123"/>
      <c r="S22" s="111" t="s">
        <v>1716</v>
      </c>
      <c r="T22" s="111"/>
      <c r="U22" s="111"/>
      <c r="V22" s="111"/>
      <c r="W22" s="111"/>
      <c r="X22" s="111"/>
      <c r="Y22" s="128" t="e">
        <f t="shared" si="0"/>
        <v>#DIV/0!</v>
      </c>
      <c r="Z22" s="130"/>
      <c r="AA22" s="130">
        <v>30.3</v>
      </c>
      <c r="AB22" s="130">
        <v>30.3</v>
      </c>
      <c r="AC22" s="111">
        <f t="shared" si="1"/>
        <v>-30.3</v>
      </c>
    </row>
    <row r="23" ht="60" hidden="1" customHeight="1" spans="1:29">
      <c r="A23" s="111"/>
      <c r="B23" s="111" t="s">
        <v>1709</v>
      </c>
      <c r="C23" s="112">
        <v>38</v>
      </c>
      <c r="D23" s="112" t="s">
        <v>1723</v>
      </c>
      <c r="E23" s="115">
        <v>1</v>
      </c>
      <c r="F23" s="115" t="s">
        <v>1651</v>
      </c>
      <c r="G23" s="115" t="s">
        <v>1651</v>
      </c>
      <c r="H23" s="115"/>
      <c r="I23" s="115" t="s">
        <v>1724</v>
      </c>
      <c r="J23" s="115"/>
      <c r="K23" s="118">
        <v>3</v>
      </c>
      <c r="L23" s="115" t="s">
        <v>1712</v>
      </c>
      <c r="M23" s="115"/>
      <c r="N23" s="115" t="s">
        <v>1713</v>
      </c>
      <c r="O23" s="115" t="s">
        <v>1725</v>
      </c>
      <c r="P23" s="115" t="s">
        <v>1726</v>
      </c>
      <c r="Q23" s="123"/>
      <c r="R23" s="123"/>
      <c r="S23" s="111" t="s">
        <v>1716</v>
      </c>
      <c r="T23" s="111"/>
      <c r="U23" s="111"/>
      <c r="V23" s="111"/>
      <c r="W23" s="111"/>
      <c r="X23" s="111"/>
      <c r="Y23" s="128" t="e">
        <f t="shared" si="0"/>
        <v>#DIV/0!</v>
      </c>
      <c r="Z23" s="130"/>
      <c r="AA23" s="130">
        <v>2048</v>
      </c>
      <c r="AB23" s="131">
        <f t="shared" ref="AB23:AB30" si="4">IF(AA23=0,0,IF(AA23&lt;0.3,0.3,IF(AA23&lt;1,AA23*1.3,IF(AA23&lt;3,AA23*1.2,IF(AA23&lt;6,AA23*1.15,IF(AA23&lt;10,AA23+1,IF(AA23&gt;50,AA23,AA23*1.05)))))))</f>
        <v>2048</v>
      </c>
      <c r="AC23" s="111">
        <f t="shared" si="1"/>
        <v>-2048</v>
      </c>
    </row>
    <row r="24" ht="60" hidden="1" customHeight="1" spans="1:29">
      <c r="A24" s="111"/>
      <c r="B24" s="111" t="s">
        <v>1709</v>
      </c>
      <c r="C24" s="112">
        <v>39</v>
      </c>
      <c r="D24" s="112" t="s">
        <v>1727</v>
      </c>
      <c r="E24" s="115">
        <v>1</v>
      </c>
      <c r="F24" s="115" t="s">
        <v>1651</v>
      </c>
      <c r="G24" s="115" t="s">
        <v>1651</v>
      </c>
      <c r="H24" s="115"/>
      <c r="I24" s="115" t="s">
        <v>1724</v>
      </c>
      <c r="J24" s="115"/>
      <c r="K24" s="118">
        <v>3</v>
      </c>
      <c r="L24" s="115" t="s">
        <v>1712</v>
      </c>
      <c r="M24" s="115"/>
      <c r="N24" s="115" t="s">
        <v>1713</v>
      </c>
      <c r="O24" s="115" t="s">
        <v>1728</v>
      </c>
      <c r="P24" s="115" t="s">
        <v>1726</v>
      </c>
      <c r="Q24" s="123"/>
      <c r="R24" s="123"/>
      <c r="S24" s="111" t="s">
        <v>1716</v>
      </c>
      <c r="T24" s="111"/>
      <c r="U24" s="111"/>
      <c r="V24" s="111"/>
      <c r="W24" s="111"/>
      <c r="X24" s="111"/>
      <c r="Y24" s="128" t="e">
        <f t="shared" si="0"/>
        <v>#DIV/0!</v>
      </c>
      <c r="Z24" s="130"/>
      <c r="AA24" s="130">
        <v>2048</v>
      </c>
      <c r="AB24" s="131">
        <f t="shared" si="4"/>
        <v>2048</v>
      </c>
      <c r="AC24" s="111">
        <f t="shared" si="1"/>
        <v>-2048</v>
      </c>
    </row>
    <row r="25" ht="60" hidden="1" customHeight="1" spans="1:29">
      <c r="A25" s="111"/>
      <c r="B25" s="111" t="s">
        <v>1709</v>
      </c>
      <c r="C25" s="112">
        <v>40</v>
      </c>
      <c r="D25" s="112" t="s">
        <v>1729</v>
      </c>
      <c r="E25" s="115">
        <v>1</v>
      </c>
      <c r="F25" s="115" t="s">
        <v>1651</v>
      </c>
      <c r="G25" s="115" t="s">
        <v>1651</v>
      </c>
      <c r="H25" s="115"/>
      <c r="I25" s="115" t="s">
        <v>1724</v>
      </c>
      <c r="J25" s="115"/>
      <c r="K25" s="118">
        <v>3</v>
      </c>
      <c r="L25" s="115" t="s">
        <v>1712</v>
      </c>
      <c r="M25" s="115"/>
      <c r="N25" s="115" t="s">
        <v>1713</v>
      </c>
      <c r="O25" s="115" t="s">
        <v>1730</v>
      </c>
      <c r="P25" s="115" t="s">
        <v>1726</v>
      </c>
      <c r="Q25" s="123"/>
      <c r="R25" s="123"/>
      <c r="S25" s="111" t="s">
        <v>1716</v>
      </c>
      <c r="T25" s="111"/>
      <c r="U25" s="111"/>
      <c r="V25" s="111"/>
      <c r="W25" s="111"/>
      <c r="X25" s="111"/>
      <c r="Y25" s="128" t="e">
        <f t="shared" si="0"/>
        <v>#DIV/0!</v>
      </c>
      <c r="Z25" s="130"/>
      <c r="AA25" s="130">
        <v>2048</v>
      </c>
      <c r="AB25" s="131">
        <f t="shared" si="4"/>
        <v>2048</v>
      </c>
      <c r="AC25" s="111">
        <f t="shared" si="1"/>
        <v>-2048</v>
      </c>
    </row>
    <row r="26" ht="60" hidden="1" customHeight="1" spans="1:29">
      <c r="A26" s="111"/>
      <c r="B26" s="111" t="s">
        <v>1709</v>
      </c>
      <c r="C26" s="112">
        <v>41</v>
      </c>
      <c r="D26" s="112" t="s">
        <v>1731</v>
      </c>
      <c r="E26" s="115">
        <v>2</v>
      </c>
      <c r="F26" s="115" t="s">
        <v>1651</v>
      </c>
      <c r="G26" s="115" t="s">
        <v>1651</v>
      </c>
      <c r="H26" s="115"/>
      <c r="I26" s="115" t="s">
        <v>1724</v>
      </c>
      <c r="J26" s="115"/>
      <c r="K26" s="118">
        <v>3</v>
      </c>
      <c r="L26" s="115" t="s">
        <v>1712</v>
      </c>
      <c r="M26" s="115"/>
      <c r="N26" s="115" t="s">
        <v>1713</v>
      </c>
      <c r="O26" s="115" t="s">
        <v>1732</v>
      </c>
      <c r="P26" s="115" t="s">
        <v>1726</v>
      </c>
      <c r="Q26" s="123"/>
      <c r="R26" s="123"/>
      <c r="S26" s="111" t="s">
        <v>1716</v>
      </c>
      <c r="T26" s="111"/>
      <c r="U26" s="111"/>
      <c r="V26" s="111"/>
      <c r="W26" s="111"/>
      <c r="X26" s="111"/>
      <c r="Y26" s="128" t="e">
        <f t="shared" si="0"/>
        <v>#DIV/0!</v>
      </c>
      <c r="Z26" s="130"/>
      <c r="AA26" s="130">
        <v>2048</v>
      </c>
      <c r="AB26" s="131">
        <f t="shared" si="4"/>
        <v>2048</v>
      </c>
      <c r="AC26" s="111">
        <f t="shared" si="1"/>
        <v>-2048</v>
      </c>
    </row>
    <row r="27" ht="60" hidden="1" customHeight="1" spans="1:29">
      <c r="A27" s="111"/>
      <c r="B27" s="111" t="s">
        <v>1709</v>
      </c>
      <c r="C27" s="112">
        <v>42</v>
      </c>
      <c r="D27" s="112" t="s">
        <v>1733</v>
      </c>
      <c r="E27" s="115">
        <v>1</v>
      </c>
      <c r="F27" s="115" t="s">
        <v>1651</v>
      </c>
      <c r="G27" s="115" t="s">
        <v>1651</v>
      </c>
      <c r="H27" s="115"/>
      <c r="I27" s="115" t="s">
        <v>1734</v>
      </c>
      <c r="J27" s="115"/>
      <c r="K27" s="118">
        <v>3</v>
      </c>
      <c r="L27" s="115" t="s">
        <v>1712</v>
      </c>
      <c r="M27" s="115"/>
      <c r="N27" s="115" t="s">
        <v>1713</v>
      </c>
      <c r="O27" s="115" t="s">
        <v>1735</v>
      </c>
      <c r="P27" s="115" t="s">
        <v>1736</v>
      </c>
      <c r="Q27" s="123"/>
      <c r="R27" s="123"/>
      <c r="S27" s="111" t="s">
        <v>1716</v>
      </c>
      <c r="T27" s="111"/>
      <c r="U27" s="111"/>
      <c r="V27" s="111"/>
      <c r="W27" s="111"/>
      <c r="X27" s="111"/>
      <c r="Y27" s="128" t="e">
        <f t="shared" si="0"/>
        <v>#DIV/0!</v>
      </c>
      <c r="Z27" s="130"/>
      <c r="AA27" s="130">
        <v>80.3</v>
      </c>
      <c r="AB27" s="131">
        <f t="shared" si="4"/>
        <v>80.3</v>
      </c>
      <c r="AC27" s="111">
        <f t="shared" si="1"/>
        <v>-80.3</v>
      </c>
    </row>
    <row r="28" ht="60" hidden="1" customHeight="1" spans="1:29">
      <c r="A28" s="111"/>
      <c r="B28" s="111" t="s">
        <v>1709</v>
      </c>
      <c r="C28" s="112">
        <v>43</v>
      </c>
      <c r="D28" s="112" t="s">
        <v>1737</v>
      </c>
      <c r="E28" s="115">
        <v>1</v>
      </c>
      <c r="F28" s="115" t="s">
        <v>1651</v>
      </c>
      <c r="G28" s="115" t="s">
        <v>1651</v>
      </c>
      <c r="H28" s="115"/>
      <c r="I28" s="115" t="s">
        <v>1734</v>
      </c>
      <c r="J28" s="115"/>
      <c r="K28" s="118">
        <v>3</v>
      </c>
      <c r="L28" s="115" t="s">
        <v>1712</v>
      </c>
      <c r="M28" s="115"/>
      <c r="N28" s="115" t="s">
        <v>1713</v>
      </c>
      <c r="O28" s="115" t="s">
        <v>1735</v>
      </c>
      <c r="P28" s="115" t="s">
        <v>1736</v>
      </c>
      <c r="Q28" s="123"/>
      <c r="R28" s="123"/>
      <c r="S28" s="111" t="s">
        <v>1716</v>
      </c>
      <c r="T28" s="111"/>
      <c r="U28" s="111"/>
      <c r="V28" s="111"/>
      <c r="W28" s="111"/>
      <c r="X28" s="111"/>
      <c r="Y28" s="128" t="e">
        <f t="shared" si="0"/>
        <v>#DIV/0!</v>
      </c>
      <c r="Z28" s="130"/>
      <c r="AA28" s="130">
        <v>81.4</v>
      </c>
      <c r="AB28" s="131">
        <f t="shared" si="4"/>
        <v>81.4</v>
      </c>
      <c r="AC28" s="111">
        <f t="shared" si="1"/>
        <v>-81.4</v>
      </c>
    </row>
    <row r="29" ht="60" hidden="1" customHeight="1" spans="1:29">
      <c r="A29" s="111"/>
      <c r="B29" s="111" t="s">
        <v>1709</v>
      </c>
      <c r="C29" s="112">
        <v>44</v>
      </c>
      <c r="D29" s="112" t="s">
        <v>1738</v>
      </c>
      <c r="E29" s="115">
        <v>1</v>
      </c>
      <c r="F29" s="115" t="s">
        <v>1651</v>
      </c>
      <c r="G29" s="115" t="s">
        <v>1651</v>
      </c>
      <c r="H29" s="115"/>
      <c r="I29" s="115" t="s">
        <v>1734</v>
      </c>
      <c r="J29" s="115"/>
      <c r="K29" s="118">
        <v>3</v>
      </c>
      <c r="L29" s="115" t="s">
        <v>1712</v>
      </c>
      <c r="M29" s="115"/>
      <c r="N29" s="115" t="s">
        <v>1713</v>
      </c>
      <c r="O29" s="115" t="s">
        <v>1735</v>
      </c>
      <c r="P29" s="115" t="s">
        <v>1736</v>
      </c>
      <c r="Q29" s="123"/>
      <c r="R29" s="123"/>
      <c r="S29" s="111" t="s">
        <v>1716</v>
      </c>
      <c r="T29" s="111"/>
      <c r="U29" s="111"/>
      <c r="V29" s="111"/>
      <c r="W29" s="111"/>
      <c r="X29" s="111"/>
      <c r="Y29" s="128" t="e">
        <f t="shared" si="0"/>
        <v>#DIV/0!</v>
      </c>
      <c r="Z29" s="130"/>
      <c r="AA29" s="130">
        <v>92.5</v>
      </c>
      <c r="AB29" s="131">
        <f t="shared" si="4"/>
        <v>92.5</v>
      </c>
      <c r="AC29" s="111">
        <f t="shared" si="1"/>
        <v>-92.5</v>
      </c>
    </row>
    <row r="30" ht="60" hidden="1" customHeight="1" spans="1:29">
      <c r="A30" s="111"/>
      <c r="B30" s="111" t="s">
        <v>1709</v>
      </c>
      <c r="C30" s="112">
        <v>45</v>
      </c>
      <c r="D30" s="112" t="s">
        <v>1739</v>
      </c>
      <c r="E30" s="115">
        <v>2</v>
      </c>
      <c r="F30" s="115" t="s">
        <v>1651</v>
      </c>
      <c r="G30" s="115" t="s">
        <v>1651</v>
      </c>
      <c r="H30" s="115"/>
      <c r="I30" s="115" t="s">
        <v>1734</v>
      </c>
      <c r="J30" s="115"/>
      <c r="K30" s="118">
        <v>3</v>
      </c>
      <c r="L30" s="115" t="s">
        <v>1712</v>
      </c>
      <c r="M30" s="115"/>
      <c r="N30" s="115" t="s">
        <v>1713</v>
      </c>
      <c r="O30" s="115" t="s">
        <v>1735</v>
      </c>
      <c r="P30" s="115" t="s">
        <v>1736</v>
      </c>
      <c r="Q30" s="123"/>
      <c r="R30" s="123"/>
      <c r="S30" s="111" t="s">
        <v>1716</v>
      </c>
      <c r="T30" s="111"/>
      <c r="U30" s="111"/>
      <c r="V30" s="111"/>
      <c r="W30" s="111"/>
      <c r="X30" s="111"/>
      <c r="Y30" s="128" t="e">
        <f t="shared" si="0"/>
        <v>#DIV/0!</v>
      </c>
      <c r="Z30" s="130"/>
      <c r="AA30" s="130">
        <v>89.2</v>
      </c>
      <c r="AB30" s="131">
        <f t="shared" si="4"/>
        <v>89.2</v>
      </c>
      <c r="AC30" s="111">
        <f t="shared" si="1"/>
        <v>-89.2</v>
      </c>
    </row>
    <row r="31" ht="60" hidden="1" customHeight="1" spans="1:29">
      <c r="A31" s="111" t="s">
        <v>1615</v>
      </c>
      <c r="B31" s="111" t="s">
        <v>36</v>
      </c>
      <c r="C31" s="112">
        <v>48</v>
      </c>
      <c r="D31" s="112" t="s">
        <v>1740</v>
      </c>
      <c r="E31" s="115">
        <v>1</v>
      </c>
      <c r="F31" s="115"/>
      <c r="G31" s="115" t="s">
        <v>1651</v>
      </c>
      <c r="H31" s="115"/>
      <c r="I31" s="115" t="s">
        <v>1663</v>
      </c>
      <c r="J31" s="115"/>
      <c r="K31" s="118" t="s">
        <v>1741</v>
      </c>
      <c r="L31" s="115" t="s">
        <v>1620</v>
      </c>
      <c r="M31" s="115" t="s">
        <v>1621</v>
      </c>
      <c r="N31" s="115" t="s">
        <v>1742</v>
      </c>
      <c r="O31" s="115" t="s">
        <v>1743</v>
      </c>
      <c r="P31" s="115" t="s">
        <v>1744</v>
      </c>
      <c r="Q31" s="123" t="s">
        <v>1745</v>
      </c>
      <c r="R31" s="123" t="s">
        <v>1656</v>
      </c>
      <c r="S31" s="111" t="s">
        <v>171</v>
      </c>
      <c r="T31" s="124">
        <v>2.74</v>
      </c>
      <c r="U31" s="124">
        <v>2.77</v>
      </c>
      <c r="V31" s="124">
        <v>2.76</v>
      </c>
      <c r="W31" s="111">
        <f t="shared" ref="W31:W41" si="5">AVERAGE(T31:V31)</f>
        <v>2.75666666666667</v>
      </c>
      <c r="X31" s="127">
        <v>2.46</v>
      </c>
      <c r="Y31" s="128">
        <f t="shared" si="0"/>
        <v>0.12059620596206</v>
      </c>
      <c r="Z31" s="130" t="s">
        <v>1746</v>
      </c>
      <c r="AA31" s="130" t="s">
        <v>1627</v>
      </c>
      <c r="AB31" s="131"/>
      <c r="AC31" s="111" t="e">
        <f t="shared" si="1"/>
        <v>#VALUE!</v>
      </c>
    </row>
    <row r="32" ht="69.5" hidden="1" customHeight="1" spans="1:29">
      <c r="A32" s="111" t="s">
        <v>1615</v>
      </c>
      <c r="B32" s="111" t="s">
        <v>36</v>
      </c>
      <c r="C32" s="112">
        <v>49</v>
      </c>
      <c r="D32" s="112" t="s">
        <v>1740</v>
      </c>
      <c r="E32" s="115">
        <v>1</v>
      </c>
      <c r="F32" s="115"/>
      <c r="G32" s="115" t="s">
        <v>1651</v>
      </c>
      <c r="H32" s="115"/>
      <c r="I32" s="115" t="s">
        <v>1663</v>
      </c>
      <c r="J32" s="115"/>
      <c r="K32" s="118" t="s">
        <v>1741</v>
      </c>
      <c r="L32" s="115" t="s">
        <v>1620</v>
      </c>
      <c r="M32" s="115" t="s">
        <v>1621</v>
      </c>
      <c r="N32" s="115" t="s">
        <v>1629</v>
      </c>
      <c r="O32" s="115" t="s">
        <v>1743</v>
      </c>
      <c r="P32" s="115" t="s">
        <v>1747</v>
      </c>
      <c r="Q32" s="123" t="s">
        <v>1748</v>
      </c>
      <c r="R32" s="123"/>
      <c r="S32" s="111" t="s">
        <v>171</v>
      </c>
      <c r="T32" s="124">
        <v>2.41</v>
      </c>
      <c r="U32" s="124">
        <v>2.63</v>
      </c>
      <c r="V32" s="124">
        <v>2.47</v>
      </c>
      <c r="W32" s="111">
        <f t="shared" si="5"/>
        <v>2.50333333333333</v>
      </c>
      <c r="X32" s="124" t="s">
        <v>1626</v>
      </c>
      <c r="Y32" s="128" t="e">
        <f t="shared" si="0"/>
        <v>#VALUE!</v>
      </c>
      <c r="Z32" s="130"/>
      <c r="AA32" s="130">
        <v>2</v>
      </c>
      <c r="AB32" s="131">
        <f>IF(AA32=0,0,IF(AA32&lt;0.3,0.3,IF(AA32&lt;1,AA32*1.3,IF(AA32&lt;3,AA32*1.2,IF(AA32&lt;6,AA32*1.15,IF(AA32&lt;10,AA32+1,IF(AA32&gt;50,AA32,AA32*1.05)))))))</f>
        <v>2.4</v>
      </c>
      <c r="AC32" s="111">
        <f t="shared" si="1"/>
        <v>0.503333333333333</v>
      </c>
    </row>
    <row r="33" ht="60" hidden="1" customHeight="1" spans="1:29">
      <c r="A33" s="111" t="s">
        <v>1615</v>
      </c>
      <c r="B33" s="111" t="s">
        <v>36</v>
      </c>
      <c r="C33" s="112">
        <v>50</v>
      </c>
      <c r="D33" s="112" t="s">
        <v>1749</v>
      </c>
      <c r="E33" s="115">
        <v>1</v>
      </c>
      <c r="F33" s="115"/>
      <c r="G33" s="115"/>
      <c r="H33" s="115"/>
      <c r="I33" s="115" t="s">
        <v>1663</v>
      </c>
      <c r="J33" s="115"/>
      <c r="K33" s="118" t="s">
        <v>1634</v>
      </c>
      <c r="L33" s="115" t="s">
        <v>1620</v>
      </c>
      <c r="M33" s="115" t="s">
        <v>1621</v>
      </c>
      <c r="N33" s="115"/>
      <c r="O33" s="115" t="s">
        <v>1750</v>
      </c>
      <c r="P33" s="115" t="s">
        <v>1751</v>
      </c>
      <c r="Q33" s="123" t="s">
        <v>1752</v>
      </c>
      <c r="R33" s="123"/>
      <c r="S33" s="111" t="s">
        <v>171</v>
      </c>
      <c r="T33" s="124">
        <v>2.37</v>
      </c>
      <c r="U33" s="124">
        <v>1.66</v>
      </c>
      <c r="V33" s="124">
        <v>1.69</v>
      </c>
      <c r="W33" s="111">
        <f t="shared" si="5"/>
        <v>1.90666666666667</v>
      </c>
      <c r="X33" s="124" t="s">
        <v>1626</v>
      </c>
      <c r="Y33" s="128" t="e">
        <f t="shared" si="0"/>
        <v>#VALUE!</v>
      </c>
      <c r="Z33" s="130"/>
      <c r="AA33" s="130">
        <v>1</v>
      </c>
      <c r="AB33" s="131">
        <f t="shared" ref="AB33:AB36" si="6">IF(AA33=0,0,IF(AA33&lt;0.3,0.3,IF(AA33&lt;1,AA33*1.3,IF(AA33&lt;3,AA33*1.2,IF(AA33&lt;6,AA33*1.15,IF(AA33&lt;10,AA33+1,IF(AA33&gt;50,AA33,AA33*1.05)))))))</f>
        <v>1.2</v>
      </c>
      <c r="AC33" s="111">
        <f t="shared" si="1"/>
        <v>0.906666666666667</v>
      </c>
    </row>
    <row r="34" ht="60" hidden="1" customHeight="1" spans="1:29">
      <c r="A34" s="111" t="s">
        <v>1615</v>
      </c>
      <c r="B34" s="111" t="s">
        <v>36</v>
      </c>
      <c r="C34" s="112">
        <v>51</v>
      </c>
      <c r="D34" s="112" t="s">
        <v>1753</v>
      </c>
      <c r="E34" s="115">
        <v>1</v>
      </c>
      <c r="F34" s="115"/>
      <c r="G34" s="115"/>
      <c r="H34" s="115"/>
      <c r="I34" s="115" t="s">
        <v>1663</v>
      </c>
      <c r="J34" s="115"/>
      <c r="K34" s="118" t="s">
        <v>1634</v>
      </c>
      <c r="L34" s="115" t="s">
        <v>1620</v>
      </c>
      <c r="M34" s="115" t="s">
        <v>1621</v>
      </c>
      <c r="N34" s="115"/>
      <c r="O34" s="115" t="s">
        <v>1754</v>
      </c>
      <c r="P34" s="115" t="s">
        <v>1640</v>
      </c>
      <c r="Q34" s="123" t="s">
        <v>1755</v>
      </c>
      <c r="R34" s="123"/>
      <c r="S34" s="111" t="s">
        <v>171</v>
      </c>
      <c r="T34" s="124">
        <v>2.1</v>
      </c>
      <c r="U34" s="124">
        <v>1.56</v>
      </c>
      <c r="V34" s="124">
        <v>2.15</v>
      </c>
      <c r="W34" s="111">
        <f t="shared" si="5"/>
        <v>1.93666666666667</v>
      </c>
      <c r="X34" s="124" t="s">
        <v>1626</v>
      </c>
      <c r="Y34" s="128" t="e">
        <f t="shared" si="0"/>
        <v>#VALUE!</v>
      </c>
      <c r="Z34" s="130"/>
      <c r="AA34" s="130">
        <v>1</v>
      </c>
      <c r="AB34" s="131">
        <f t="shared" si="6"/>
        <v>1.2</v>
      </c>
      <c r="AC34" s="111">
        <f t="shared" ref="AC34:AC65" si="7">W34-AA34</f>
        <v>0.936666666666667</v>
      </c>
    </row>
    <row r="35" ht="51" hidden="1" customHeight="1" spans="1:29">
      <c r="A35" s="111" t="s">
        <v>1615</v>
      </c>
      <c r="B35" s="111" t="s">
        <v>36</v>
      </c>
      <c r="C35" s="112">
        <v>52</v>
      </c>
      <c r="D35" s="112" t="s">
        <v>1756</v>
      </c>
      <c r="E35" s="115">
        <v>0.5</v>
      </c>
      <c r="F35" s="115"/>
      <c r="G35" s="115" t="s">
        <v>1651</v>
      </c>
      <c r="H35" s="115"/>
      <c r="I35" s="115" t="s">
        <v>1663</v>
      </c>
      <c r="J35" s="115"/>
      <c r="K35" s="118" t="s">
        <v>1741</v>
      </c>
      <c r="L35" s="115" t="s">
        <v>1620</v>
      </c>
      <c r="M35" s="115" t="s">
        <v>1621</v>
      </c>
      <c r="N35" s="115" t="s">
        <v>1757</v>
      </c>
      <c r="O35" s="115" t="s">
        <v>1758</v>
      </c>
      <c r="P35" s="115" t="s">
        <v>1759</v>
      </c>
      <c r="Q35" s="123" t="s">
        <v>1760</v>
      </c>
      <c r="R35" s="123" t="s">
        <v>1656</v>
      </c>
      <c r="S35" s="111" t="s">
        <v>171</v>
      </c>
      <c r="T35" s="124">
        <v>1.56</v>
      </c>
      <c r="U35" s="124">
        <v>1.59</v>
      </c>
      <c r="V35" s="124">
        <v>1.58</v>
      </c>
      <c r="W35" s="111">
        <f t="shared" si="5"/>
        <v>1.57666666666667</v>
      </c>
      <c r="X35" s="127">
        <v>2.52</v>
      </c>
      <c r="Y35" s="128">
        <f t="shared" si="0"/>
        <v>-0.374338624338624</v>
      </c>
      <c r="Z35" s="130"/>
      <c r="AA35" s="130">
        <v>1.5</v>
      </c>
      <c r="AB35" s="131">
        <f t="shared" si="6"/>
        <v>1.8</v>
      </c>
      <c r="AC35" s="111">
        <f t="shared" si="7"/>
        <v>0.0766666666666669</v>
      </c>
    </row>
    <row r="36" ht="60" hidden="1" customHeight="1" spans="1:29">
      <c r="A36" s="111" t="s">
        <v>1615</v>
      </c>
      <c r="B36" s="111" t="s">
        <v>36</v>
      </c>
      <c r="C36" s="112">
        <v>55</v>
      </c>
      <c r="D36" s="112" t="s">
        <v>1761</v>
      </c>
      <c r="E36" s="115">
        <v>1</v>
      </c>
      <c r="F36" s="115"/>
      <c r="G36" s="115"/>
      <c r="H36" s="115"/>
      <c r="I36" s="115" t="s">
        <v>1663</v>
      </c>
      <c r="J36" s="115"/>
      <c r="K36" s="118" t="s">
        <v>1741</v>
      </c>
      <c r="L36" s="115" t="s">
        <v>1620</v>
      </c>
      <c r="M36" s="115" t="s">
        <v>1621</v>
      </c>
      <c r="N36" s="115" t="s">
        <v>1762</v>
      </c>
      <c r="O36" s="115" t="s">
        <v>1763</v>
      </c>
      <c r="P36" s="115" t="s">
        <v>1764</v>
      </c>
      <c r="Q36" s="123" t="s">
        <v>1765</v>
      </c>
      <c r="R36" s="123"/>
      <c r="S36" s="111" t="s">
        <v>171</v>
      </c>
      <c r="T36" s="124">
        <v>2.5</v>
      </c>
      <c r="U36" s="124">
        <v>2.25</v>
      </c>
      <c r="V36" s="124">
        <v>2.5</v>
      </c>
      <c r="W36" s="111">
        <f t="shared" si="5"/>
        <v>2.41666666666667</v>
      </c>
      <c r="X36" s="124" t="s">
        <v>1626</v>
      </c>
      <c r="Y36" s="128" t="e">
        <f t="shared" si="0"/>
        <v>#VALUE!</v>
      </c>
      <c r="Z36" s="130"/>
      <c r="AA36" s="130">
        <v>2</v>
      </c>
      <c r="AB36" s="131">
        <f t="shared" si="6"/>
        <v>2.4</v>
      </c>
      <c r="AC36" s="111">
        <f t="shared" si="7"/>
        <v>0.416666666666667</v>
      </c>
    </row>
    <row r="37" ht="60" hidden="1" customHeight="1" spans="1:29">
      <c r="A37" s="111" t="s">
        <v>1615</v>
      </c>
      <c r="B37" s="111" t="s">
        <v>36</v>
      </c>
      <c r="C37" s="112">
        <v>56</v>
      </c>
      <c r="D37" s="112" t="s">
        <v>1766</v>
      </c>
      <c r="E37" s="115">
        <v>1</v>
      </c>
      <c r="F37" s="115"/>
      <c r="G37" s="115" t="s">
        <v>1651</v>
      </c>
      <c r="H37" s="115"/>
      <c r="I37" s="115" t="s">
        <v>1767</v>
      </c>
      <c r="J37" s="115"/>
      <c r="K37" s="118" t="s">
        <v>1741</v>
      </c>
      <c r="L37" s="115" t="s">
        <v>1620</v>
      </c>
      <c r="M37" s="115" t="s">
        <v>1621</v>
      </c>
      <c r="N37" s="115"/>
      <c r="O37" s="115" t="s">
        <v>1768</v>
      </c>
      <c r="P37" s="115" t="s">
        <v>1769</v>
      </c>
      <c r="Q37" s="123" t="s">
        <v>1770</v>
      </c>
      <c r="R37" s="123" t="s">
        <v>1656</v>
      </c>
      <c r="S37" s="111" t="s">
        <v>171</v>
      </c>
      <c r="T37" s="111">
        <v>5.18</v>
      </c>
      <c r="U37" s="111">
        <v>5.87</v>
      </c>
      <c r="V37" s="111">
        <v>6.04</v>
      </c>
      <c r="W37" s="111">
        <f t="shared" si="5"/>
        <v>5.69666666666667</v>
      </c>
      <c r="X37" s="127">
        <v>6.8466667</v>
      </c>
      <c r="Y37" s="128">
        <f t="shared" si="0"/>
        <v>-0.167964950496763</v>
      </c>
      <c r="Z37" s="130"/>
      <c r="AA37" s="130">
        <v>6</v>
      </c>
      <c r="AB37" s="131">
        <v>7</v>
      </c>
      <c r="AC37" s="111">
        <f t="shared" si="7"/>
        <v>-0.303333333333334</v>
      </c>
    </row>
    <row r="38" ht="60" hidden="1" customHeight="1" spans="1:29">
      <c r="A38" s="111" t="s">
        <v>1615</v>
      </c>
      <c r="B38" s="111" t="s">
        <v>36</v>
      </c>
      <c r="C38" s="112">
        <v>57</v>
      </c>
      <c r="D38" s="112" t="s">
        <v>1771</v>
      </c>
      <c r="E38" s="115">
        <v>1</v>
      </c>
      <c r="F38" s="115"/>
      <c r="G38" s="115"/>
      <c r="H38" s="115"/>
      <c r="I38" s="115" t="s">
        <v>1633</v>
      </c>
      <c r="J38" s="115"/>
      <c r="K38" s="118" t="s">
        <v>1741</v>
      </c>
      <c r="L38" s="115" t="s">
        <v>1620</v>
      </c>
      <c r="M38" s="115" t="s">
        <v>1621</v>
      </c>
      <c r="N38" s="115"/>
      <c r="O38" s="115" t="s">
        <v>1772</v>
      </c>
      <c r="P38" s="115" t="s">
        <v>1773</v>
      </c>
      <c r="Q38" s="123" t="s">
        <v>1774</v>
      </c>
      <c r="R38" s="123"/>
      <c r="S38" s="111" t="s">
        <v>171</v>
      </c>
      <c r="T38" s="111">
        <v>8.55</v>
      </c>
      <c r="U38" s="111">
        <v>9.09</v>
      </c>
      <c r="V38" s="111">
        <v>9.52</v>
      </c>
      <c r="W38" s="111">
        <f t="shared" si="5"/>
        <v>9.05333333333333</v>
      </c>
      <c r="X38" s="124" t="s">
        <v>1626</v>
      </c>
      <c r="Y38" s="128" t="e">
        <f t="shared" si="0"/>
        <v>#VALUE!</v>
      </c>
      <c r="Z38" s="130"/>
      <c r="AA38" s="130">
        <v>1</v>
      </c>
      <c r="AB38" s="131">
        <v>1.2</v>
      </c>
      <c r="AC38" s="111">
        <f t="shared" si="7"/>
        <v>8.05333333333333</v>
      </c>
    </row>
    <row r="39" ht="60" hidden="1" customHeight="1" spans="1:29">
      <c r="A39" s="111"/>
      <c r="B39" s="111" t="s">
        <v>36</v>
      </c>
      <c r="C39" s="112">
        <v>59</v>
      </c>
      <c r="D39" s="112" t="s">
        <v>1775</v>
      </c>
      <c r="E39" s="115">
        <v>1</v>
      </c>
      <c r="F39" s="115"/>
      <c r="G39" s="115" t="s">
        <v>1651</v>
      </c>
      <c r="H39" s="115"/>
      <c r="I39" s="115" t="s">
        <v>1776</v>
      </c>
      <c r="J39" s="115"/>
      <c r="K39" s="118">
        <v>2</v>
      </c>
      <c r="L39" s="115" t="s">
        <v>1620</v>
      </c>
      <c r="M39" s="115" t="s">
        <v>1777</v>
      </c>
      <c r="N39" s="115"/>
      <c r="O39" s="115" t="s">
        <v>1778</v>
      </c>
      <c r="P39" s="115" t="s">
        <v>1779</v>
      </c>
      <c r="Q39" s="123" t="s">
        <v>1780</v>
      </c>
      <c r="R39" s="125" t="s">
        <v>1781</v>
      </c>
      <c r="S39" s="111" t="s">
        <v>171</v>
      </c>
      <c r="T39" s="124">
        <v>0.66</v>
      </c>
      <c r="U39" s="124">
        <v>0.67</v>
      </c>
      <c r="V39" s="124">
        <v>0.67</v>
      </c>
      <c r="W39" s="111">
        <f t="shared" si="5"/>
        <v>0.666666666666667</v>
      </c>
      <c r="X39" s="127">
        <v>1.05</v>
      </c>
      <c r="Y39" s="128">
        <f t="shared" si="0"/>
        <v>-0.365079365079365</v>
      </c>
      <c r="Z39" s="130"/>
      <c r="AA39" s="130">
        <v>0.4</v>
      </c>
      <c r="AB39" s="131">
        <v>0.52</v>
      </c>
      <c r="AC39" s="111">
        <f t="shared" si="7"/>
        <v>0.266666666666667</v>
      </c>
    </row>
    <row r="40" ht="120" hidden="1" customHeight="1" spans="1:29">
      <c r="A40" s="111" t="s">
        <v>1782</v>
      </c>
      <c r="B40" s="111" t="s">
        <v>36</v>
      </c>
      <c r="C40" s="112">
        <v>60</v>
      </c>
      <c r="D40" s="112" t="s">
        <v>1783</v>
      </c>
      <c r="E40" s="115">
        <v>1</v>
      </c>
      <c r="F40" s="115"/>
      <c r="G40" s="115" t="s">
        <v>1651</v>
      </c>
      <c r="H40" s="115"/>
      <c r="I40" s="115" t="s">
        <v>1776</v>
      </c>
      <c r="J40" s="115"/>
      <c r="K40" s="118">
        <v>2</v>
      </c>
      <c r="L40" s="115" t="s">
        <v>1620</v>
      </c>
      <c r="M40" s="115" t="s">
        <v>1777</v>
      </c>
      <c r="N40" s="115" t="s">
        <v>1784</v>
      </c>
      <c r="O40" s="115" t="s">
        <v>1785</v>
      </c>
      <c r="P40" s="115" t="s">
        <v>1786</v>
      </c>
      <c r="Q40" s="125" t="s">
        <v>1787</v>
      </c>
      <c r="R40" s="123" t="s">
        <v>1656</v>
      </c>
      <c r="S40" s="111" t="s">
        <v>171</v>
      </c>
      <c r="T40" s="124">
        <v>1.38</v>
      </c>
      <c r="U40" s="124">
        <v>1.3</v>
      </c>
      <c r="V40" s="124">
        <v>1.31</v>
      </c>
      <c r="W40" s="111">
        <f t="shared" si="5"/>
        <v>1.33</v>
      </c>
      <c r="X40" s="127">
        <v>0.88</v>
      </c>
      <c r="Y40" s="132">
        <f t="shared" si="0"/>
        <v>0.511363636363636</v>
      </c>
      <c r="Z40" s="130" t="s">
        <v>1746</v>
      </c>
      <c r="AA40" s="130">
        <v>1</v>
      </c>
      <c r="AB40" s="131">
        <v>1.2</v>
      </c>
      <c r="AC40" s="111">
        <f t="shared" si="7"/>
        <v>0.33</v>
      </c>
    </row>
    <row r="41" ht="60" hidden="1" customHeight="1" spans="1:29">
      <c r="A41" s="111" t="s">
        <v>1782</v>
      </c>
      <c r="B41" s="111" t="s">
        <v>36</v>
      </c>
      <c r="C41" s="112">
        <v>63</v>
      </c>
      <c r="D41" s="112" t="s">
        <v>1788</v>
      </c>
      <c r="E41" s="115">
        <v>1</v>
      </c>
      <c r="F41" s="115"/>
      <c r="G41" s="115" t="s">
        <v>1651</v>
      </c>
      <c r="H41" s="115"/>
      <c r="I41" s="115" t="s">
        <v>1776</v>
      </c>
      <c r="J41" s="115"/>
      <c r="K41" s="118">
        <v>2</v>
      </c>
      <c r="L41" s="115" t="s">
        <v>1620</v>
      </c>
      <c r="M41" s="115" t="s">
        <v>1777</v>
      </c>
      <c r="N41" s="115"/>
      <c r="O41" s="115" t="s">
        <v>1789</v>
      </c>
      <c r="P41" s="115" t="s">
        <v>1790</v>
      </c>
      <c r="Q41" s="123" t="s">
        <v>1791</v>
      </c>
      <c r="R41" s="123" t="s">
        <v>1656</v>
      </c>
      <c r="S41" s="111" t="s">
        <v>171</v>
      </c>
      <c r="T41" s="126" t="s">
        <v>1792</v>
      </c>
      <c r="U41" s="126"/>
      <c r="V41" s="126"/>
      <c r="W41" s="111" t="e">
        <f t="shared" si="5"/>
        <v>#DIV/0!</v>
      </c>
      <c r="X41" s="127">
        <v>0.22</v>
      </c>
      <c r="Y41" s="128" t="e">
        <f t="shared" si="0"/>
        <v>#DIV/0!</v>
      </c>
      <c r="Z41" s="130"/>
      <c r="AA41" s="130">
        <v>1</v>
      </c>
      <c r="AB41" s="131">
        <v>1.2</v>
      </c>
      <c r="AC41" s="111" t="e">
        <f t="shared" si="7"/>
        <v>#DIV/0!</v>
      </c>
    </row>
    <row r="42" ht="94" hidden="1" customHeight="1" spans="1:29">
      <c r="A42" s="111"/>
      <c r="B42" s="111" t="s">
        <v>1793</v>
      </c>
      <c r="C42" s="112">
        <v>64</v>
      </c>
      <c r="D42" s="112" t="s">
        <v>1794</v>
      </c>
      <c r="E42" s="115">
        <v>1</v>
      </c>
      <c r="F42" s="115"/>
      <c r="G42" s="115" t="s">
        <v>1651</v>
      </c>
      <c r="H42" s="115"/>
      <c r="I42" s="115" t="s">
        <v>1711</v>
      </c>
      <c r="J42" s="115"/>
      <c r="K42" s="118">
        <v>3</v>
      </c>
      <c r="L42" s="115" t="s">
        <v>1620</v>
      </c>
      <c r="M42" s="115"/>
      <c r="N42" s="115" t="s">
        <v>1795</v>
      </c>
      <c r="O42" s="115" t="s">
        <v>1796</v>
      </c>
      <c r="P42" s="115" t="s">
        <v>1797</v>
      </c>
      <c r="Q42" s="123"/>
      <c r="R42" s="123" t="s">
        <v>1656</v>
      </c>
      <c r="S42" s="111" t="s">
        <v>1716</v>
      </c>
      <c r="T42" s="124" t="s">
        <v>38</v>
      </c>
      <c r="U42" s="124" t="s">
        <v>38</v>
      </c>
      <c r="V42" s="124" t="s">
        <v>38</v>
      </c>
      <c r="W42" s="128">
        <v>1.419</v>
      </c>
      <c r="X42" s="128">
        <v>1.2259</v>
      </c>
      <c r="Y42" s="128">
        <f t="shared" si="0"/>
        <v>0.157516926339832</v>
      </c>
      <c r="Z42" s="130" t="s">
        <v>1798</v>
      </c>
      <c r="AA42" s="130">
        <v>15</v>
      </c>
      <c r="AB42" s="130">
        <v>15</v>
      </c>
      <c r="AC42" s="111">
        <f t="shared" si="7"/>
        <v>-13.581</v>
      </c>
    </row>
    <row r="43" ht="93" hidden="1" customHeight="1" spans="1:29">
      <c r="A43" s="111"/>
      <c r="B43" s="111" t="s">
        <v>1793</v>
      </c>
      <c r="C43" s="112">
        <v>65</v>
      </c>
      <c r="D43" s="112" t="s">
        <v>1799</v>
      </c>
      <c r="E43" s="115">
        <v>1</v>
      </c>
      <c r="F43" s="115"/>
      <c r="G43" s="115" t="s">
        <v>1651</v>
      </c>
      <c r="H43" s="115"/>
      <c r="I43" s="115" t="s">
        <v>1724</v>
      </c>
      <c r="J43" s="115"/>
      <c r="K43" s="118">
        <v>3</v>
      </c>
      <c r="L43" s="115" t="s">
        <v>1620</v>
      </c>
      <c r="M43" s="115"/>
      <c r="N43" s="115" t="s">
        <v>1795</v>
      </c>
      <c r="O43" s="115" t="s">
        <v>1800</v>
      </c>
      <c r="P43" s="115" t="s">
        <v>1801</v>
      </c>
      <c r="Q43" s="123"/>
      <c r="R43" s="123"/>
      <c r="S43" s="111" t="s">
        <v>1716</v>
      </c>
      <c r="T43" s="124" t="s">
        <v>38</v>
      </c>
      <c r="U43" s="124" t="s">
        <v>38</v>
      </c>
      <c r="V43" s="124" t="s">
        <v>38</v>
      </c>
      <c r="W43" s="124">
        <v>0.306</v>
      </c>
      <c r="X43" s="111">
        <v>0.21</v>
      </c>
      <c r="Y43" s="128">
        <f t="shared" si="0"/>
        <v>0.457142857142857</v>
      </c>
      <c r="Z43" s="130" t="s">
        <v>1798</v>
      </c>
      <c r="AA43" s="130">
        <v>400</v>
      </c>
      <c r="AB43" s="130">
        <v>400</v>
      </c>
      <c r="AC43" s="111">
        <f t="shared" si="7"/>
        <v>-399.694</v>
      </c>
    </row>
    <row r="44" ht="60" hidden="1" customHeight="1" spans="1:29">
      <c r="A44" s="111"/>
      <c r="B44" s="111" t="s">
        <v>1793</v>
      </c>
      <c r="C44" s="112">
        <v>66</v>
      </c>
      <c r="D44" s="112" t="s">
        <v>1802</v>
      </c>
      <c r="E44" s="115">
        <v>1</v>
      </c>
      <c r="F44" s="115"/>
      <c r="G44" s="115" t="s">
        <v>1651</v>
      </c>
      <c r="H44" s="115"/>
      <c r="I44" s="115" t="s">
        <v>1724</v>
      </c>
      <c r="J44" s="115"/>
      <c r="K44" s="118">
        <v>3</v>
      </c>
      <c r="L44" s="115" t="s">
        <v>1620</v>
      </c>
      <c r="M44" s="115"/>
      <c r="N44" s="115" t="s">
        <v>1795</v>
      </c>
      <c r="O44" s="115" t="s">
        <v>1803</v>
      </c>
      <c r="P44" s="115" t="s">
        <v>1804</v>
      </c>
      <c r="Q44" s="123"/>
      <c r="R44" s="123" t="s">
        <v>1656</v>
      </c>
      <c r="S44" s="111" t="s">
        <v>1716</v>
      </c>
      <c r="T44" s="124" t="s">
        <v>38</v>
      </c>
      <c r="U44" s="124" t="s">
        <v>38</v>
      </c>
      <c r="V44" s="124" t="s">
        <v>38</v>
      </c>
      <c r="W44" s="128">
        <v>0.6377</v>
      </c>
      <c r="X44" s="128">
        <v>0.6706</v>
      </c>
      <c r="Y44" s="128">
        <f t="shared" si="0"/>
        <v>-0.0490605427974947</v>
      </c>
      <c r="Z44" s="130"/>
      <c r="AA44" s="130">
        <v>40</v>
      </c>
      <c r="AB44" s="130">
        <v>40</v>
      </c>
      <c r="AC44" s="111">
        <f t="shared" si="7"/>
        <v>-39.3623</v>
      </c>
    </row>
    <row r="45" ht="60" hidden="1" customHeight="1" spans="1:29">
      <c r="A45" s="111" t="s">
        <v>1615</v>
      </c>
      <c r="B45" s="111" t="s">
        <v>1793</v>
      </c>
      <c r="C45" s="112">
        <v>67</v>
      </c>
      <c r="D45" s="112" t="s">
        <v>1805</v>
      </c>
      <c r="E45" s="115">
        <v>1</v>
      </c>
      <c r="F45" s="115"/>
      <c r="G45" s="115" t="s">
        <v>1651</v>
      </c>
      <c r="H45" s="115"/>
      <c r="I45" s="115"/>
      <c r="J45" s="115"/>
      <c r="K45" s="118">
        <v>3</v>
      </c>
      <c r="L45" s="115" t="s">
        <v>1620</v>
      </c>
      <c r="M45" s="115"/>
      <c r="N45" s="115" t="s">
        <v>1795</v>
      </c>
      <c r="O45" s="115" t="s">
        <v>1806</v>
      </c>
      <c r="P45" s="115" t="s">
        <v>1807</v>
      </c>
      <c r="Q45" s="123"/>
      <c r="R45" s="123"/>
      <c r="S45" s="111" t="s">
        <v>1716</v>
      </c>
      <c r="T45" s="124" t="s">
        <v>38</v>
      </c>
      <c r="U45" s="124" t="s">
        <v>38</v>
      </c>
      <c r="V45" s="124" t="s">
        <v>38</v>
      </c>
      <c r="W45" s="111">
        <v>1</v>
      </c>
      <c r="X45" s="111">
        <v>1</v>
      </c>
      <c r="Y45" s="128">
        <f t="shared" si="0"/>
        <v>0</v>
      </c>
      <c r="Z45" s="130"/>
      <c r="AA45" s="130">
        <v>0</v>
      </c>
      <c r="AB45" s="131">
        <f t="shared" ref="AB45:AB49" si="8">IF(AA45=0,0,IF(AA45&lt;0.3,0.3,IF(AA45&lt;1,AA45*1.3,IF(AA45&lt;3,AA45*1.2,IF(AA45&lt;6,AA45*1.15,IF(AA45&lt;10,AA45+1,IF(AA45&gt;50,AA45,AA45*1.05)))))))</f>
        <v>0</v>
      </c>
      <c r="AC45" s="111">
        <f t="shared" si="7"/>
        <v>1</v>
      </c>
    </row>
    <row r="46" ht="110.25" hidden="1" customHeight="1" spans="1:29">
      <c r="A46" s="111" t="s">
        <v>1615</v>
      </c>
      <c r="B46" s="111" t="s">
        <v>1793</v>
      </c>
      <c r="C46" s="112">
        <v>68</v>
      </c>
      <c r="D46" s="112" t="s">
        <v>1808</v>
      </c>
      <c r="E46" s="115">
        <v>1</v>
      </c>
      <c r="F46" s="115"/>
      <c r="G46" s="115" t="s">
        <v>1651</v>
      </c>
      <c r="H46" s="115"/>
      <c r="I46" s="115"/>
      <c r="J46" s="115"/>
      <c r="K46" s="118">
        <v>3</v>
      </c>
      <c r="L46" s="115" t="s">
        <v>1620</v>
      </c>
      <c r="M46" s="115"/>
      <c r="N46" s="115" t="s">
        <v>1795</v>
      </c>
      <c r="O46" s="115" t="s">
        <v>1809</v>
      </c>
      <c r="P46" s="115" t="s">
        <v>1810</v>
      </c>
      <c r="Q46" s="123"/>
      <c r="R46" s="123"/>
      <c r="S46" s="111" t="s">
        <v>1716</v>
      </c>
      <c r="T46" s="124" t="s">
        <v>38</v>
      </c>
      <c r="U46" s="124" t="s">
        <v>38</v>
      </c>
      <c r="V46" s="124" t="s">
        <v>38</v>
      </c>
      <c r="W46" s="111">
        <v>3</v>
      </c>
      <c r="X46" s="111">
        <v>3</v>
      </c>
      <c r="Y46" s="128">
        <f t="shared" si="0"/>
        <v>0</v>
      </c>
      <c r="Z46" s="130"/>
      <c r="AA46" s="130">
        <v>0</v>
      </c>
      <c r="AB46" s="131">
        <f t="shared" si="8"/>
        <v>0</v>
      </c>
      <c r="AC46" s="111">
        <f t="shared" si="7"/>
        <v>3</v>
      </c>
    </row>
    <row r="47" ht="60" hidden="1" customHeight="1" spans="1:29">
      <c r="A47" s="111" t="s">
        <v>1615</v>
      </c>
      <c r="B47" s="111" t="s">
        <v>1793</v>
      </c>
      <c r="C47" s="112">
        <v>69</v>
      </c>
      <c r="D47" s="112" t="s">
        <v>1811</v>
      </c>
      <c r="E47" s="115">
        <v>1</v>
      </c>
      <c r="F47" s="115"/>
      <c r="G47" s="115" t="s">
        <v>1651</v>
      </c>
      <c r="H47" s="115"/>
      <c r="I47" s="115"/>
      <c r="J47" s="115"/>
      <c r="K47" s="118">
        <v>3</v>
      </c>
      <c r="L47" s="115" t="s">
        <v>1620</v>
      </c>
      <c r="M47" s="115"/>
      <c r="N47" s="115" t="s">
        <v>1795</v>
      </c>
      <c r="O47" s="115" t="s">
        <v>1800</v>
      </c>
      <c r="P47" s="115" t="s">
        <v>1812</v>
      </c>
      <c r="Q47" s="123"/>
      <c r="R47" s="123"/>
      <c r="S47" s="111" t="s">
        <v>1716</v>
      </c>
      <c r="T47" s="124" t="s">
        <v>38</v>
      </c>
      <c r="U47" s="124" t="s">
        <v>38</v>
      </c>
      <c r="V47" s="124" t="s">
        <v>38</v>
      </c>
      <c r="W47" s="124">
        <v>1</v>
      </c>
      <c r="X47" s="124">
        <v>1</v>
      </c>
      <c r="Y47" s="128">
        <f t="shared" si="0"/>
        <v>0</v>
      </c>
      <c r="Z47" s="133"/>
      <c r="AA47" s="133">
        <v>0</v>
      </c>
      <c r="AB47" s="131">
        <f t="shared" si="8"/>
        <v>0</v>
      </c>
      <c r="AC47" s="111">
        <f t="shared" si="7"/>
        <v>1</v>
      </c>
    </row>
    <row r="48" ht="60" hidden="1" customHeight="1" spans="1:29">
      <c r="A48" s="111" t="s">
        <v>1615</v>
      </c>
      <c r="B48" s="111" t="s">
        <v>1709</v>
      </c>
      <c r="C48" s="112">
        <v>70</v>
      </c>
      <c r="D48" s="112" t="s">
        <v>1813</v>
      </c>
      <c r="E48" s="115">
        <v>1</v>
      </c>
      <c r="F48" s="115"/>
      <c r="G48" s="115" t="s">
        <v>1651</v>
      </c>
      <c r="H48" s="115"/>
      <c r="I48" s="115"/>
      <c r="J48" s="115"/>
      <c r="K48" s="118">
        <v>3</v>
      </c>
      <c r="L48" s="115" t="s">
        <v>1620</v>
      </c>
      <c r="M48" s="115"/>
      <c r="N48" s="115"/>
      <c r="O48" s="115" t="s">
        <v>1814</v>
      </c>
      <c r="P48" s="115" t="s">
        <v>1807</v>
      </c>
      <c r="Q48" s="123"/>
      <c r="R48" s="123"/>
      <c r="S48" s="111" t="s">
        <v>1716</v>
      </c>
      <c r="T48" s="124" t="s">
        <v>98</v>
      </c>
      <c r="U48" s="111"/>
      <c r="V48" s="111"/>
      <c r="W48" s="111"/>
      <c r="X48" s="111"/>
      <c r="Y48" s="128" t="e">
        <f t="shared" ref="Y48:Y95" si="9">(W48-X48)/X48</f>
        <v>#DIV/0!</v>
      </c>
      <c r="Z48" s="130"/>
      <c r="AA48" s="130">
        <v>0</v>
      </c>
      <c r="AB48" s="131">
        <f t="shared" si="8"/>
        <v>0</v>
      </c>
      <c r="AC48" s="111">
        <f t="shared" si="7"/>
        <v>0</v>
      </c>
    </row>
    <row r="49" ht="60" hidden="1" customHeight="1" spans="1:29">
      <c r="A49" s="111" t="s">
        <v>1615</v>
      </c>
      <c r="B49" s="111" t="s">
        <v>1709</v>
      </c>
      <c r="C49" s="112">
        <v>71</v>
      </c>
      <c r="D49" s="112" t="s">
        <v>1815</v>
      </c>
      <c r="E49" s="115">
        <v>1</v>
      </c>
      <c r="F49" s="115"/>
      <c r="G49" s="115" t="s">
        <v>1651</v>
      </c>
      <c r="H49" s="115"/>
      <c r="I49" s="115"/>
      <c r="J49" s="115"/>
      <c r="K49" s="118">
        <v>3</v>
      </c>
      <c r="L49" s="115" t="s">
        <v>1620</v>
      </c>
      <c r="M49" s="115"/>
      <c r="N49" s="115"/>
      <c r="O49" s="115" t="s">
        <v>1816</v>
      </c>
      <c r="P49" s="115" t="s">
        <v>1810</v>
      </c>
      <c r="Q49" s="123"/>
      <c r="R49" s="123"/>
      <c r="S49" s="111" t="s">
        <v>1716</v>
      </c>
      <c r="T49" s="111"/>
      <c r="U49" s="111"/>
      <c r="V49" s="111"/>
      <c r="W49" s="111"/>
      <c r="X49" s="111"/>
      <c r="Y49" s="128" t="e">
        <f t="shared" si="9"/>
        <v>#DIV/0!</v>
      </c>
      <c r="Z49" s="130"/>
      <c r="AA49" s="130">
        <v>0</v>
      </c>
      <c r="AB49" s="131">
        <f t="shared" si="8"/>
        <v>0</v>
      </c>
      <c r="AC49" s="111">
        <f t="shared" si="7"/>
        <v>0</v>
      </c>
    </row>
    <row r="50" ht="60" hidden="1" customHeight="1" spans="1:29">
      <c r="A50" s="111" t="s">
        <v>1615</v>
      </c>
      <c r="B50" s="111" t="s">
        <v>36</v>
      </c>
      <c r="C50" s="112">
        <v>73</v>
      </c>
      <c r="D50" s="115" t="s">
        <v>1817</v>
      </c>
      <c r="E50" s="115">
        <v>1</v>
      </c>
      <c r="F50" s="115" t="s">
        <v>1651</v>
      </c>
      <c r="G50" s="115" t="s">
        <v>1651</v>
      </c>
      <c r="H50" s="115"/>
      <c r="I50" s="115" t="s">
        <v>1633</v>
      </c>
      <c r="J50" s="115"/>
      <c r="K50" s="118" t="s">
        <v>1741</v>
      </c>
      <c r="L50" s="115" t="s">
        <v>1620</v>
      </c>
      <c r="M50" s="115" t="s">
        <v>1621</v>
      </c>
      <c r="N50" s="115" t="s">
        <v>1818</v>
      </c>
      <c r="O50" s="115" t="s">
        <v>1819</v>
      </c>
      <c r="P50" s="115" t="s">
        <v>1820</v>
      </c>
      <c r="Q50" s="123" t="s">
        <v>1821</v>
      </c>
      <c r="R50" s="125" t="s">
        <v>1822</v>
      </c>
      <c r="S50" s="111" t="s">
        <v>171</v>
      </c>
      <c r="T50" s="111">
        <v>2.74</v>
      </c>
      <c r="U50" s="111">
        <v>2.51</v>
      </c>
      <c r="V50" s="111">
        <v>2.53</v>
      </c>
      <c r="W50" s="111">
        <f t="shared" ref="W50:W95" si="10">AVERAGE(T50:V50)</f>
        <v>2.59333333333333</v>
      </c>
      <c r="X50" s="127">
        <v>2.533333</v>
      </c>
      <c r="Y50" s="128">
        <f t="shared" si="9"/>
        <v>0.0236843452216232</v>
      </c>
      <c r="Z50" s="130"/>
      <c r="AA50" s="130">
        <v>1.5</v>
      </c>
      <c r="AB50" s="131">
        <v>1.8</v>
      </c>
      <c r="AC50" s="111">
        <f t="shared" si="7"/>
        <v>1.09333333333333</v>
      </c>
    </row>
    <row r="51" ht="60" hidden="1" customHeight="1" spans="1:29">
      <c r="A51" s="111" t="s">
        <v>1615</v>
      </c>
      <c r="B51" s="111" t="s">
        <v>36</v>
      </c>
      <c r="C51" s="112">
        <v>74</v>
      </c>
      <c r="D51" s="115" t="s">
        <v>1823</v>
      </c>
      <c r="E51" s="115">
        <v>1</v>
      </c>
      <c r="F51" s="115" t="s">
        <v>1651</v>
      </c>
      <c r="G51" s="115" t="s">
        <v>1651</v>
      </c>
      <c r="H51" s="115"/>
      <c r="I51" s="115" t="s">
        <v>1633</v>
      </c>
      <c r="J51" s="115"/>
      <c r="K51" s="118" t="s">
        <v>1741</v>
      </c>
      <c r="L51" s="115" t="s">
        <v>1620</v>
      </c>
      <c r="M51" s="115" t="s">
        <v>1621</v>
      </c>
      <c r="N51" s="115" t="s">
        <v>1818</v>
      </c>
      <c r="O51" s="115" t="s">
        <v>1824</v>
      </c>
      <c r="P51" s="115" t="s">
        <v>1825</v>
      </c>
      <c r="Q51" s="123" t="s">
        <v>1826</v>
      </c>
      <c r="R51" s="123" t="s">
        <v>1656</v>
      </c>
      <c r="S51" s="111" t="s">
        <v>171</v>
      </c>
      <c r="T51" s="111">
        <v>2.58</v>
      </c>
      <c r="U51" s="111">
        <v>3.27</v>
      </c>
      <c r="V51" s="111">
        <v>2.93</v>
      </c>
      <c r="W51" s="111">
        <f t="shared" si="10"/>
        <v>2.92666666666667</v>
      </c>
      <c r="X51" s="127">
        <v>2.733333</v>
      </c>
      <c r="Y51" s="128">
        <f t="shared" si="9"/>
        <v>0.0707318378941277</v>
      </c>
      <c r="Z51" s="130" t="s">
        <v>1746</v>
      </c>
      <c r="AA51" s="130">
        <v>1.4</v>
      </c>
      <c r="AB51" s="131">
        <v>1.68</v>
      </c>
      <c r="AC51" s="111">
        <f t="shared" si="7"/>
        <v>1.52666666666667</v>
      </c>
    </row>
    <row r="52" ht="60" hidden="1" customHeight="1" spans="1:29">
      <c r="A52" s="111" t="s">
        <v>1615</v>
      </c>
      <c r="B52" s="111" t="s">
        <v>36</v>
      </c>
      <c r="C52" s="112">
        <v>75</v>
      </c>
      <c r="D52" s="115" t="s">
        <v>1827</v>
      </c>
      <c r="E52" s="115">
        <v>1</v>
      </c>
      <c r="F52" s="115"/>
      <c r="G52" s="115" t="s">
        <v>1651</v>
      </c>
      <c r="H52" s="115"/>
      <c r="I52" s="115" t="s">
        <v>1633</v>
      </c>
      <c r="J52" s="115"/>
      <c r="K52" s="118" t="s">
        <v>1741</v>
      </c>
      <c r="L52" s="115" t="s">
        <v>1620</v>
      </c>
      <c r="M52" s="115" t="s">
        <v>1621</v>
      </c>
      <c r="N52" s="115" t="s">
        <v>1818</v>
      </c>
      <c r="O52" s="115" t="s">
        <v>1828</v>
      </c>
      <c r="P52" s="115" t="s">
        <v>1829</v>
      </c>
      <c r="Q52" s="123" t="s">
        <v>1830</v>
      </c>
      <c r="R52" s="123" t="s">
        <v>1656</v>
      </c>
      <c r="S52" s="111" t="s">
        <v>171</v>
      </c>
      <c r="T52" s="124">
        <v>0.75</v>
      </c>
      <c r="U52" s="124">
        <v>0.77</v>
      </c>
      <c r="V52" s="124">
        <v>0.7</v>
      </c>
      <c r="W52" s="111">
        <f t="shared" si="10"/>
        <v>0.74</v>
      </c>
      <c r="X52" s="127">
        <v>0.666667</v>
      </c>
      <c r="Y52" s="128">
        <f t="shared" si="9"/>
        <v>0.109999445000277</v>
      </c>
      <c r="Z52" s="130" t="s">
        <v>1746</v>
      </c>
      <c r="AA52" s="130">
        <v>0.7</v>
      </c>
      <c r="AB52" s="131">
        <v>0.91</v>
      </c>
      <c r="AC52" s="111">
        <f t="shared" si="7"/>
        <v>0.0399999999999999</v>
      </c>
    </row>
    <row r="53" ht="60" hidden="1" customHeight="1" spans="1:29">
      <c r="A53" s="111" t="s">
        <v>1615</v>
      </c>
      <c r="B53" s="111" t="s">
        <v>36</v>
      </c>
      <c r="C53" s="112">
        <v>76</v>
      </c>
      <c r="D53" s="115" t="s">
        <v>1831</v>
      </c>
      <c r="E53" s="115">
        <v>1</v>
      </c>
      <c r="F53" s="115"/>
      <c r="G53" s="115" t="s">
        <v>1651</v>
      </c>
      <c r="H53" s="115"/>
      <c r="I53" s="115" t="s">
        <v>1633</v>
      </c>
      <c r="J53" s="115"/>
      <c r="K53" s="118" t="s">
        <v>1741</v>
      </c>
      <c r="L53" s="115" t="s">
        <v>1620</v>
      </c>
      <c r="M53" s="115" t="s">
        <v>1621</v>
      </c>
      <c r="N53" s="115" t="s">
        <v>1818</v>
      </c>
      <c r="O53" s="115" t="s">
        <v>1832</v>
      </c>
      <c r="P53" s="115" t="s">
        <v>1833</v>
      </c>
      <c r="Q53" s="123" t="s">
        <v>1834</v>
      </c>
      <c r="R53" s="123" t="s">
        <v>1656</v>
      </c>
      <c r="S53" s="111" t="s">
        <v>171</v>
      </c>
      <c r="T53" s="111">
        <v>0.4</v>
      </c>
      <c r="U53" s="111">
        <v>0.41</v>
      </c>
      <c r="V53" s="111">
        <v>0.42</v>
      </c>
      <c r="W53" s="111">
        <f t="shared" si="10"/>
        <v>0.41</v>
      </c>
      <c r="X53" s="127">
        <v>0.3466667</v>
      </c>
      <c r="Y53" s="128">
        <f t="shared" si="9"/>
        <v>0.182692193971904</v>
      </c>
      <c r="Z53" s="130" t="s">
        <v>1746</v>
      </c>
      <c r="AA53" s="130">
        <v>0.7</v>
      </c>
      <c r="AB53" s="131">
        <v>0.91</v>
      </c>
      <c r="AC53" s="111">
        <f t="shared" si="7"/>
        <v>-0.29</v>
      </c>
    </row>
    <row r="54" ht="132" hidden="1" customHeight="1" spans="1:29">
      <c r="A54" s="111" t="s">
        <v>1615</v>
      </c>
      <c r="B54" s="111" t="s">
        <v>36</v>
      </c>
      <c r="C54" s="112">
        <v>77</v>
      </c>
      <c r="D54" s="115" t="s">
        <v>1835</v>
      </c>
      <c r="E54" s="115">
        <v>1</v>
      </c>
      <c r="F54" s="115"/>
      <c r="G54" s="115" t="s">
        <v>1651</v>
      </c>
      <c r="H54" s="115"/>
      <c r="I54" s="115" t="s">
        <v>1633</v>
      </c>
      <c r="J54" s="115"/>
      <c r="K54" s="118" t="s">
        <v>1634</v>
      </c>
      <c r="L54" s="115" t="s">
        <v>1620</v>
      </c>
      <c r="M54" s="115" t="s">
        <v>1621</v>
      </c>
      <c r="N54" s="115" t="s">
        <v>1818</v>
      </c>
      <c r="O54" s="115" t="s">
        <v>1836</v>
      </c>
      <c r="P54" s="115" t="s">
        <v>1837</v>
      </c>
      <c r="Q54" s="123" t="s">
        <v>1838</v>
      </c>
      <c r="R54" s="123" t="s">
        <v>1656</v>
      </c>
      <c r="S54" s="111" t="s">
        <v>171</v>
      </c>
      <c r="T54" s="111">
        <v>4.87</v>
      </c>
      <c r="U54" s="111">
        <v>6.11</v>
      </c>
      <c r="V54" s="111">
        <v>4.86</v>
      </c>
      <c r="W54" s="111">
        <f t="shared" si="10"/>
        <v>5.28</v>
      </c>
      <c r="X54" s="127">
        <v>4.89</v>
      </c>
      <c r="Y54" s="128">
        <f t="shared" si="9"/>
        <v>0.079754601226994</v>
      </c>
      <c r="Z54" s="130" t="s">
        <v>1746</v>
      </c>
      <c r="AA54" s="130">
        <v>4</v>
      </c>
      <c r="AB54" s="131">
        <v>4.6</v>
      </c>
      <c r="AC54" s="111">
        <f t="shared" si="7"/>
        <v>1.28</v>
      </c>
    </row>
    <row r="55" ht="202" hidden="1" customHeight="1" spans="1:29">
      <c r="A55" s="111" t="s">
        <v>1615</v>
      </c>
      <c r="B55" s="111" t="s">
        <v>36</v>
      </c>
      <c r="C55" s="112">
        <v>78</v>
      </c>
      <c r="D55" s="115" t="s">
        <v>1839</v>
      </c>
      <c r="E55" s="115">
        <v>1</v>
      </c>
      <c r="F55" s="115"/>
      <c r="G55" s="115" t="s">
        <v>1651</v>
      </c>
      <c r="H55" s="115"/>
      <c r="I55" s="115" t="s">
        <v>1633</v>
      </c>
      <c r="J55" s="115"/>
      <c r="K55" s="118" t="s">
        <v>1634</v>
      </c>
      <c r="L55" s="115" t="s">
        <v>1620</v>
      </c>
      <c r="M55" s="115" t="s">
        <v>1621</v>
      </c>
      <c r="N55" s="115" t="s">
        <v>1818</v>
      </c>
      <c r="O55" s="115" t="s">
        <v>1840</v>
      </c>
      <c r="P55" s="115" t="s">
        <v>1837</v>
      </c>
      <c r="Q55" s="123" t="s">
        <v>1838</v>
      </c>
      <c r="R55" s="123" t="s">
        <v>1656</v>
      </c>
      <c r="S55" s="111" t="s">
        <v>171</v>
      </c>
      <c r="T55" s="111">
        <v>2.84</v>
      </c>
      <c r="U55" s="111">
        <v>2.44</v>
      </c>
      <c r="V55" s="111">
        <v>3.18</v>
      </c>
      <c r="W55" s="111">
        <f t="shared" si="10"/>
        <v>2.82</v>
      </c>
      <c r="X55" s="127">
        <v>2.76</v>
      </c>
      <c r="Y55" s="128">
        <f t="shared" si="9"/>
        <v>0.0217391304347826</v>
      </c>
      <c r="Z55" s="130"/>
      <c r="AA55" s="130">
        <v>4</v>
      </c>
      <c r="AB55" s="131">
        <v>4.6</v>
      </c>
      <c r="AC55" s="111">
        <f t="shared" si="7"/>
        <v>-1.18</v>
      </c>
    </row>
    <row r="56" ht="222" hidden="1" customHeight="1" spans="1:29">
      <c r="A56" s="111" t="s">
        <v>1615</v>
      </c>
      <c r="B56" s="111" t="s">
        <v>36</v>
      </c>
      <c r="C56" s="112">
        <v>79</v>
      </c>
      <c r="D56" s="115" t="s">
        <v>1841</v>
      </c>
      <c r="E56" s="115">
        <v>1</v>
      </c>
      <c r="F56" s="115"/>
      <c r="G56" s="115" t="s">
        <v>1651</v>
      </c>
      <c r="H56" s="115"/>
      <c r="I56" s="115" t="s">
        <v>1633</v>
      </c>
      <c r="J56" s="115"/>
      <c r="K56" s="118" t="s">
        <v>1634</v>
      </c>
      <c r="L56" s="115" t="s">
        <v>1620</v>
      </c>
      <c r="M56" s="115" t="s">
        <v>1621</v>
      </c>
      <c r="N56" s="115" t="s">
        <v>1818</v>
      </c>
      <c r="O56" s="115" t="s">
        <v>1842</v>
      </c>
      <c r="P56" s="115" t="s">
        <v>1843</v>
      </c>
      <c r="Q56" s="125" t="s">
        <v>1844</v>
      </c>
      <c r="R56" s="123" t="s">
        <v>1656</v>
      </c>
      <c r="S56" s="111" t="s">
        <v>171</v>
      </c>
      <c r="T56" s="111">
        <v>11</v>
      </c>
      <c r="U56" s="111">
        <v>9.65</v>
      </c>
      <c r="V56" s="111">
        <v>10.26</v>
      </c>
      <c r="W56" s="111">
        <f t="shared" si="10"/>
        <v>10.3033333333333</v>
      </c>
      <c r="X56" s="127">
        <v>9.58</v>
      </c>
      <c r="Y56" s="134">
        <f t="shared" si="9"/>
        <v>0.0755045233124531</v>
      </c>
      <c r="Z56" s="130" t="s">
        <v>1746</v>
      </c>
      <c r="AA56" s="130">
        <v>8</v>
      </c>
      <c r="AB56" s="131">
        <v>9</v>
      </c>
      <c r="AC56" s="111">
        <f t="shared" si="7"/>
        <v>2.30333333333333</v>
      </c>
    </row>
    <row r="57" ht="60" hidden="1" customHeight="1" spans="1:29">
      <c r="A57" s="111" t="s">
        <v>1615</v>
      </c>
      <c r="B57" s="111" t="s">
        <v>36</v>
      </c>
      <c r="C57" s="112">
        <v>80</v>
      </c>
      <c r="D57" s="115" t="s">
        <v>1845</v>
      </c>
      <c r="E57" s="115">
        <v>1</v>
      </c>
      <c r="F57" s="115"/>
      <c r="G57" s="115" t="s">
        <v>1651</v>
      </c>
      <c r="H57" s="115"/>
      <c r="I57" s="115" t="s">
        <v>1633</v>
      </c>
      <c r="J57" s="115"/>
      <c r="K57" s="118" t="s">
        <v>1634</v>
      </c>
      <c r="L57" s="115" t="s">
        <v>1620</v>
      </c>
      <c r="M57" s="115" t="s">
        <v>1621</v>
      </c>
      <c r="N57" s="115" t="s">
        <v>1818</v>
      </c>
      <c r="O57" s="115" t="s">
        <v>1846</v>
      </c>
      <c r="P57" s="120" t="s">
        <v>1847</v>
      </c>
      <c r="Q57" s="123" t="s">
        <v>1848</v>
      </c>
      <c r="R57" s="125" t="s">
        <v>1849</v>
      </c>
      <c r="S57" s="111" t="s">
        <v>171</v>
      </c>
      <c r="T57" s="111">
        <v>4.01</v>
      </c>
      <c r="U57" s="111">
        <v>5.34</v>
      </c>
      <c r="V57" s="111">
        <v>5.02</v>
      </c>
      <c r="W57" s="111">
        <f t="shared" si="10"/>
        <v>4.79</v>
      </c>
      <c r="X57" s="127">
        <v>8.1</v>
      </c>
      <c r="Y57" s="128">
        <f t="shared" si="9"/>
        <v>-0.408641975308642</v>
      </c>
      <c r="Z57" s="130"/>
      <c r="AA57" s="130">
        <v>3.5</v>
      </c>
      <c r="AB57" s="131">
        <v>4.025</v>
      </c>
      <c r="AC57" s="111">
        <f t="shared" si="7"/>
        <v>1.29</v>
      </c>
    </row>
    <row r="58" ht="147" hidden="1" customHeight="1" spans="1:29">
      <c r="A58" s="111"/>
      <c r="B58" s="111" t="s">
        <v>36</v>
      </c>
      <c r="C58" s="112">
        <v>81</v>
      </c>
      <c r="D58" s="115" t="s">
        <v>1850</v>
      </c>
      <c r="E58" s="115">
        <v>1</v>
      </c>
      <c r="F58" s="115"/>
      <c r="G58" s="115" t="s">
        <v>1651</v>
      </c>
      <c r="H58" s="115"/>
      <c r="I58" s="115" t="s">
        <v>1633</v>
      </c>
      <c r="J58" s="115"/>
      <c r="K58" s="118" t="s">
        <v>1634</v>
      </c>
      <c r="L58" s="115" t="s">
        <v>1620</v>
      </c>
      <c r="M58" s="115" t="s">
        <v>1621</v>
      </c>
      <c r="N58" s="115" t="s">
        <v>1818</v>
      </c>
      <c r="O58" s="115" t="s">
        <v>1851</v>
      </c>
      <c r="P58" s="115" t="s">
        <v>1852</v>
      </c>
      <c r="Q58" s="123" t="s">
        <v>1853</v>
      </c>
      <c r="R58" s="123" t="s">
        <v>1656</v>
      </c>
      <c r="S58" s="111" t="s">
        <v>171</v>
      </c>
      <c r="T58" s="124">
        <v>1.23</v>
      </c>
      <c r="U58" s="124">
        <v>1.23</v>
      </c>
      <c r="V58" s="124">
        <v>1.22</v>
      </c>
      <c r="W58" s="111">
        <f t="shared" si="10"/>
        <v>1.22666666666667</v>
      </c>
      <c r="X58" s="127">
        <v>1.153333</v>
      </c>
      <c r="Y58" s="128">
        <f t="shared" si="9"/>
        <v>0.0635841224231596</v>
      </c>
      <c r="Z58" s="130"/>
      <c r="AA58" s="130">
        <v>1</v>
      </c>
      <c r="AB58" s="131">
        <v>1.2</v>
      </c>
      <c r="AC58" s="111">
        <f t="shared" si="7"/>
        <v>0.226666666666667</v>
      </c>
    </row>
    <row r="59" ht="160" hidden="1" customHeight="1" spans="1:29">
      <c r="A59" s="111" t="s">
        <v>1615</v>
      </c>
      <c r="B59" s="111" t="s">
        <v>36</v>
      </c>
      <c r="C59" s="112">
        <v>82</v>
      </c>
      <c r="D59" s="115" t="s">
        <v>1854</v>
      </c>
      <c r="E59" s="115">
        <v>1</v>
      </c>
      <c r="F59" s="115"/>
      <c r="G59" s="115" t="s">
        <v>1651</v>
      </c>
      <c r="H59" s="115"/>
      <c r="I59" s="115" t="s">
        <v>1633</v>
      </c>
      <c r="J59" s="115"/>
      <c r="K59" s="118" t="s">
        <v>1634</v>
      </c>
      <c r="L59" s="115" t="s">
        <v>1620</v>
      </c>
      <c r="M59" s="115" t="s">
        <v>1621</v>
      </c>
      <c r="N59" s="115" t="s">
        <v>1818</v>
      </c>
      <c r="O59" s="115" t="s">
        <v>1855</v>
      </c>
      <c r="P59" s="115" t="s">
        <v>1856</v>
      </c>
      <c r="Q59" s="123" t="s">
        <v>1857</v>
      </c>
      <c r="R59" s="123" t="s">
        <v>1656</v>
      </c>
      <c r="S59" s="111" t="s">
        <v>171</v>
      </c>
      <c r="T59" s="111">
        <v>0.84</v>
      </c>
      <c r="U59" s="111">
        <v>0.55</v>
      </c>
      <c r="V59" s="111">
        <v>0.77</v>
      </c>
      <c r="W59" s="111">
        <f t="shared" si="10"/>
        <v>0.72</v>
      </c>
      <c r="X59" s="127">
        <v>0.5133333</v>
      </c>
      <c r="Y59" s="132">
        <f t="shared" si="9"/>
        <v>0.402597493675162</v>
      </c>
      <c r="Z59" s="130" t="s">
        <v>1746</v>
      </c>
      <c r="AA59" s="130">
        <v>1</v>
      </c>
      <c r="AB59" s="131">
        <v>1.2</v>
      </c>
      <c r="AC59" s="111">
        <f t="shared" si="7"/>
        <v>-0.28</v>
      </c>
    </row>
    <row r="60" ht="60" hidden="1" customHeight="1" spans="1:29">
      <c r="A60" s="111" t="s">
        <v>1615</v>
      </c>
      <c r="B60" s="111" t="s">
        <v>36</v>
      </c>
      <c r="C60" s="112">
        <v>83</v>
      </c>
      <c r="D60" s="115" t="s">
        <v>1858</v>
      </c>
      <c r="E60" s="115">
        <v>1.5</v>
      </c>
      <c r="F60" s="115"/>
      <c r="G60" s="115"/>
      <c r="H60" s="115"/>
      <c r="I60" s="115" t="s">
        <v>1633</v>
      </c>
      <c r="J60" s="115"/>
      <c r="K60" s="118" t="s">
        <v>1679</v>
      </c>
      <c r="L60" s="115" t="s">
        <v>1620</v>
      </c>
      <c r="M60" s="115" t="s">
        <v>1621</v>
      </c>
      <c r="N60" s="115" t="s">
        <v>1859</v>
      </c>
      <c r="O60" s="115" t="s">
        <v>1696</v>
      </c>
      <c r="P60" s="115" t="s">
        <v>1860</v>
      </c>
      <c r="Q60" s="123" t="s">
        <v>1861</v>
      </c>
      <c r="R60" s="123"/>
      <c r="S60" s="111" t="s">
        <v>171</v>
      </c>
      <c r="T60" s="111">
        <v>1.7</v>
      </c>
      <c r="U60" s="111">
        <v>1.9</v>
      </c>
      <c r="V60" s="111">
        <v>1.51</v>
      </c>
      <c r="W60" s="111">
        <f t="shared" si="10"/>
        <v>1.70333333333333</v>
      </c>
      <c r="X60" s="124" t="s">
        <v>1626</v>
      </c>
      <c r="Y60" s="128" t="e">
        <f t="shared" si="9"/>
        <v>#VALUE!</v>
      </c>
      <c r="Z60" s="130"/>
      <c r="AA60" s="130">
        <v>1</v>
      </c>
      <c r="AB60" s="131">
        <f t="shared" ref="AB60:AB64" si="11">IF(AA60=0,0,IF(AA60&lt;0.3,0.3,IF(AA60&lt;1,AA60*1.3,IF(AA60&lt;3,AA60*1.2,IF(AA60&lt;6,AA60*1.15,IF(AA60&lt;10,AA60+1,IF(AA60&gt;50,AA60,AA60*1.05)))))))</f>
        <v>1.2</v>
      </c>
      <c r="AC60" s="111">
        <f t="shared" si="7"/>
        <v>0.703333333333333</v>
      </c>
    </row>
    <row r="61" ht="60" hidden="1" customHeight="1" spans="1:29">
      <c r="A61" s="111"/>
      <c r="B61" s="111" t="s">
        <v>36</v>
      </c>
      <c r="C61" s="112">
        <v>84</v>
      </c>
      <c r="D61" s="115" t="s">
        <v>1862</v>
      </c>
      <c r="E61" s="115">
        <v>1.5</v>
      </c>
      <c r="F61" s="115"/>
      <c r="G61" s="115"/>
      <c r="H61" s="115"/>
      <c r="I61" s="115" t="s">
        <v>1633</v>
      </c>
      <c r="J61" s="115"/>
      <c r="K61" s="118" t="s">
        <v>1674</v>
      </c>
      <c r="L61" s="115" t="s">
        <v>1620</v>
      </c>
      <c r="M61" s="115" t="s">
        <v>1621</v>
      </c>
      <c r="N61" s="115" t="s">
        <v>1863</v>
      </c>
      <c r="O61" s="115" t="s">
        <v>1696</v>
      </c>
      <c r="P61" s="115" t="s">
        <v>1864</v>
      </c>
      <c r="Q61" s="123" t="s">
        <v>1865</v>
      </c>
      <c r="R61" s="123"/>
      <c r="S61" s="111" t="s">
        <v>171</v>
      </c>
      <c r="T61" s="111">
        <v>9.52</v>
      </c>
      <c r="U61" s="111">
        <v>9.5</v>
      </c>
      <c r="V61" s="111">
        <v>8.95</v>
      </c>
      <c r="W61" s="111">
        <f t="shared" si="10"/>
        <v>9.32333333333333</v>
      </c>
      <c r="X61" s="124" t="s">
        <v>1626</v>
      </c>
      <c r="Y61" s="128" t="e">
        <f t="shared" si="9"/>
        <v>#VALUE!</v>
      </c>
      <c r="Z61" s="130"/>
      <c r="AA61" s="130">
        <v>4</v>
      </c>
      <c r="AB61" s="131">
        <f t="shared" si="11"/>
        <v>4.6</v>
      </c>
      <c r="AC61" s="111">
        <f t="shared" si="7"/>
        <v>5.32333333333333</v>
      </c>
    </row>
    <row r="62" ht="60" hidden="1" customHeight="1" spans="1:29">
      <c r="A62" s="111" t="s">
        <v>1615</v>
      </c>
      <c r="B62" s="111" t="s">
        <v>36</v>
      </c>
      <c r="C62" s="112">
        <v>85</v>
      </c>
      <c r="D62" s="115" t="s">
        <v>1866</v>
      </c>
      <c r="E62" s="115">
        <v>1.5</v>
      </c>
      <c r="F62" s="115"/>
      <c r="G62" s="115"/>
      <c r="H62" s="115"/>
      <c r="I62" s="115" t="s">
        <v>1683</v>
      </c>
      <c r="J62" s="115"/>
      <c r="K62" s="118" t="s">
        <v>1674</v>
      </c>
      <c r="L62" s="115" t="s">
        <v>1712</v>
      </c>
      <c r="M62" s="115" t="s">
        <v>1621</v>
      </c>
      <c r="N62" s="115" t="s">
        <v>1867</v>
      </c>
      <c r="O62" s="115" t="s">
        <v>1696</v>
      </c>
      <c r="P62" s="115" t="s">
        <v>1868</v>
      </c>
      <c r="Q62" s="123" t="s">
        <v>1869</v>
      </c>
      <c r="R62" s="123"/>
      <c r="S62" s="111" t="s">
        <v>171</v>
      </c>
      <c r="T62" s="111">
        <v>4.034</v>
      </c>
      <c r="U62" s="111">
        <v>4.153</v>
      </c>
      <c r="V62" s="111">
        <v>3.451</v>
      </c>
      <c r="W62" s="111">
        <f t="shared" si="10"/>
        <v>3.87933333333333</v>
      </c>
      <c r="X62" s="124" t="s">
        <v>1626</v>
      </c>
      <c r="Y62" s="128" t="e">
        <f t="shared" si="9"/>
        <v>#VALUE!</v>
      </c>
      <c r="Z62" s="130"/>
      <c r="AA62" s="130">
        <v>5</v>
      </c>
      <c r="AB62" s="131">
        <f t="shared" si="11"/>
        <v>5.75</v>
      </c>
      <c r="AC62" s="111">
        <f t="shared" si="7"/>
        <v>-1.12066666666667</v>
      </c>
    </row>
    <row r="63" ht="60" hidden="1" customHeight="1" spans="1:29">
      <c r="A63" s="111" t="s">
        <v>1615</v>
      </c>
      <c r="B63" s="111" t="s">
        <v>36</v>
      </c>
      <c r="C63" s="112">
        <v>86</v>
      </c>
      <c r="D63" s="115" t="s">
        <v>1870</v>
      </c>
      <c r="E63" s="115">
        <v>1.5</v>
      </c>
      <c r="F63" s="115"/>
      <c r="G63" s="115"/>
      <c r="H63" s="115"/>
      <c r="I63" s="115" t="s">
        <v>1683</v>
      </c>
      <c r="J63" s="115"/>
      <c r="K63" s="118" t="s">
        <v>1689</v>
      </c>
      <c r="L63" s="115" t="s">
        <v>1712</v>
      </c>
      <c r="M63" s="115" t="s">
        <v>1621</v>
      </c>
      <c r="N63" s="115" t="s">
        <v>1867</v>
      </c>
      <c r="O63" s="115" t="s">
        <v>1696</v>
      </c>
      <c r="P63" s="115" t="s">
        <v>1871</v>
      </c>
      <c r="Q63" s="123" t="s">
        <v>1872</v>
      </c>
      <c r="R63" s="123"/>
      <c r="S63" s="111" t="s">
        <v>171</v>
      </c>
      <c r="T63" s="111">
        <v>11.708</v>
      </c>
      <c r="U63" s="111">
        <v>7.431</v>
      </c>
      <c r="V63" s="111">
        <v>10.882</v>
      </c>
      <c r="W63" s="111">
        <f t="shared" si="10"/>
        <v>10.007</v>
      </c>
      <c r="X63" s="124" t="s">
        <v>1626</v>
      </c>
      <c r="Y63" s="128" t="e">
        <f t="shared" si="9"/>
        <v>#VALUE!</v>
      </c>
      <c r="Z63" s="130"/>
      <c r="AA63" s="130">
        <v>5</v>
      </c>
      <c r="AB63" s="131">
        <f t="shared" si="11"/>
        <v>5.75</v>
      </c>
      <c r="AC63" s="111">
        <f t="shared" si="7"/>
        <v>5.007</v>
      </c>
    </row>
    <row r="64" ht="86" hidden="1" customHeight="1" spans="1:29">
      <c r="A64" s="111" t="s">
        <v>1615</v>
      </c>
      <c r="B64" s="111" t="s">
        <v>36</v>
      </c>
      <c r="C64" s="112">
        <v>87</v>
      </c>
      <c r="D64" s="115" t="s">
        <v>1873</v>
      </c>
      <c r="E64" s="115">
        <v>1.5</v>
      </c>
      <c r="F64" s="115"/>
      <c r="G64" s="115"/>
      <c r="H64" s="115"/>
      <c r="I64" s="115" t="s">
        <v>1874</v>
      </c>
      <c r="J64" s="115"/>
      <c r="K64" s="118" t="s">
        <v>1674</v>
      </c>
      <c r="L64" s="115" t="s">
        <v>1712</v>
      </c>
      <c r="M64" s="115" t="s">
        <v>1621</v>
      </c>
      <c r="N64" s="115" t="s">
        <v>1875</v>
      </c>
      <c r="O64" s="115" t="s">
        <v>1876</v>
      </c>
      <c r="P64" s="115" t="s">
        <v>1877</v>
      </c>
      <c r="Q64" s="123" t="s">
        <v>1878</v>
      </c>
      <c r="R64" s="123"/>
      <c r="S64" s="111" t="s">
        <v>171</v>
      </c>
      <c r="T64" s="126" t="s">
        <v>1879</v>
      </c>
      <c r="U64" s="129"/>
      <c r="V64" s="129"/>
      <c r="W64" s="111" t="e">
        <f t="shared" si="10"/>
        <v>#DIV/0!</v>
      </c>
      <c r="X64" s="124" t="s">
        <v>1626</v>
      </c>
      <c r="Y64" s="128" t="e">
        <f t="shared" si="9"/>
        <v>#DIV/0!</v>
      </c>
      <c r="Z64" s="130"/>
      <c r="AA64" s="130">
        <v>15</v>
      </c>
      <c r="AB64" s="131">
        <f t="shared" si="11"/>
        <v>15.75</v>
      </c>
      <c r="AC64" s="111" t="e">
        <f t="shared" si="7"/>
        <v>#DIV/0!</v>
      </c>
    </row>
    <row r="65" s="104" customFormat="1" ht="60" hidden="1" customHeight="1" spans="1:124">
      <c r="A65" s="111" t="s">
        <v>1782</v>
      </c>
      <c r="B65" s="111" t="s">
        <v>36</v>
      </c>
      <c r="C65" s="112">
        <v>101</v>
      </c>
      <c r="D65" s="111" t="s">
        <v>1880</v>
      </c>
      <c r="E65" s="115">
        <v>0.5</v>
      </c>
      <c r="F65" s="111"/>
      <c r="G65" s="115" t="s">
        <v>1651</v>
      </c>
      <c r="H65" s="111"/>
      <c r="I65" s="111" t="s">
        <v>1776</v>
      </c>
      <c r="J65" s="111"/>
      <c r="K65" s="135">
        <v>2</v>
      </c>
      <c r="L65" s="111" t="s">
        <v>1620</v>
      </c>
      <c r="M65" s="111"/>
      <c r="N65" s="111"/>
      <c r="O65" s="115" t="s">
        <v>1881</v>
      </c>
      <c r="P65" s="111"/>
      <c r="Q65" s="123" t="s">
        <v>1882</v>
      </c>
      <c r="R65" s="123" t="s">
        <v>1656</v>
      </c>
      <c r="S65" s="111" t="s">
        <v>171</v>
      </c>
      <c r="T65" s="111">
        <v>0.35</v>
      </c>
      <c r="U65" s="111">
        <v>0.35</v>
      </c>
      <c r="V65" s="111">
        <v>0.33</v>
      </c>
      <c r="W65" s="111">
        <f t="shared" si="10"/>
        <v>0.343333333333333</v>
      </c>
      <c r="X65" s="127">
        <v>0.3933333</v>
      </c>
      <c r="Y65" s="128">
        <f t="shared" si="9"/>
        <v>-0.127118570094795</v>
      </c>
      <c r="Z65" s="137"/>
      <c r="AA65" s="137">
        <v>1</v>
      </c>
      <c r="AB65" s="131">
        <f t="shared" ref="AB65:AB67" si="12">IF(AA65=0,0,IF(AA65&lt;0.3,0.3,IF(AA65&lt;1,AA65*1.3,IF(AA65&lt;3,AA65*1.2,IF(AA65&lt;6,AA65*1.15,IF(AA65&lt;10,AA65+1,IF(AA65&gt;50,AA65,AA65*1.05)))))))</f>
        <v>1.2</v>
      </c>
      <c r="AC65" s="111">
        <f t="shared" si="7"/>
        <v>-0.656666666666667</v>
      </c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  <c r="BV65" s="105"/>
      <c r="BW65" s="105"/>
      <c r="BX65" s="105"/>
      <c r="BY65" s="105"/>
      <c r="BZ65" s="105"/>
      <c r="CA65" s="105"/>
      <c r="CB65" s="105"/>
      <c r="CC65" s="105"/>
      <c r="CD65" s="105"/>
      <c r="CE65" s="105"/>
      <c r="CF65" s="105"/>
      <c r="CG65" s="105"/>
      <c r="CH65" s="105"/>
      <c r="CI65" s="105"/>
      <c r="CJ65" s="105"/>
      <c r="CK65" s="105"/>
      <c r="CL65" s="105"/>
      <c r="CM65" s="105"/>
      <c r="CN65" s="105"/>
      <c r="CO65" s="105"/>
      <c r="CP65" s="105"/>
      <c r="CQ65" s="105"/>
      <c r="CR65" s="105"/>
      <c r="CS65" s="105"/>
      <c r="CT65" s="105"/>
      <c r="CU65" s="105"/>
      <c r="CV65" s="105"/>
      <c r="CW65" s="105"/>
      <c r="CX65" s="105"/>
      <c r="CY65" s="105"/>
      <c r="CZ65" s="105"/>
      <c r="DA65" s="105"/>
      <c r="DB65" s="105"/>
      <c r="DC65" s="105"/>
      <c r="DD65" s="105"/>
      <c r="DE65" s="105"/>
      <c r="DF65" s="105"/>
      <c r="DG65" s="105"/>
      <c r="DH65" s="105"/>
      <c r="DI65" s="105"/>
      <c r="DJ65" s="105"/>
      <c r="DK65" s="105"/>
      <c r="DL65" s="105"/>
      <c r="DM65" s="105"/>
      <c r="DN65" s="105"/>
      <c r="DO65" s="105"/>
      <c r="DP65" s="105"/>
      <c r="DQ65" s="105"/>
      <c r="DR65" s="105"/>
      <c r="DS65" s="105"/>
      <c r="DT65" s="105"/>
    </row>
    <row r="66" s="104" customFormat="1" ht="60" hidden="1" customHeight="1" spans="1:124">
      <c r="A66" s="111" t="s">
        <v>1782</v>
      </c>
      <c r="B66" s="111" t="s">
        <v>36</v>
      </c>
      <c r="C66" s="112">
        <v>102</v>
      </c>
      <c r="D66" s="111" t="s">
        <v>1883</v>
      </c>
      <c r="E66" s="115">
        <v>0.5</v>
      </c>
      <c r="F66" s="111"/>
      <c r="G66" s="115" t="s">
        <v>1651</v>
      </c>
      <c r="H66" s="111"/>
      <c r="I66" s="115" t="s">
        <v>1668</v>
      </c>
      <c r="J66" s="111"/>
      <c r="K66" s="135">
        <v>2</v>
      </c>
      <c r="L66" s="111" t="s">
        <v>1620</v>
      </c>
      <c r="M66" s="111"/>
      <c r="N66" s="111"/>
      <c r="O66" s="115" t="s">
        <v>1884</v>
      </c>
      <c r="P66" s="111" t="s">
        <v>1885</v>
      </c>
      <c r="Q66" s="123" t="s">
        <v>1886</v>
      </c>
      <c r="R66" s="123" t="s">
        <v>1656</v>
      </c>
      <c r="S66" s="111" t="s">
        <v>171</v>
      </c>
      <c r="T66" s="111">
        <v>1.233</v>
      </c>
      <c r="U66" s="111">
        <v>1.533</v>
      </c>
      <c r="V66" s="111">
        <v>1.267</v>
      </c>
      <c r="W66" s="111">
        <f t="shared" si="10"/>
        <v>1.34433333333333</v>
      </c>
      <c r="X66" s="127">
        <v>1.253333</v>
      </c>
      <c r="Y66" s="128">
        <f t="shared" si="9"/>
        <v>0.0726066682464517</v>
      </c>
      <c r="Z66" s="130"/>
      <c r="AA66" s="130">
        <v>4</v>
      </c>
      <c r="AB66" s="131">
        <f t="shared" si="12"/>
        <v>4.6</v>
      </c>
      <c r="AC66" s="111">
        <f t="shared" ref="AC66:AC95" si="13">W66-AA66</f>
        <v>-2.65566666666667</v>
      </c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5"/>
      <c r="BW66" s="105"/>
      <c r="BX66" s="105"/>
      <c r="BY66" s="105"/>
      <c r="BZ66" s="105"/>
      <c r="CA66" s="105"/>
      <c r="CB66" s="105"/>
      <c r="CC66" s="105"/>
      <c r="CD66" s="105"/>
      <c r="CE66" s="105"/>
      <c r="CF66" s="105"/>
      <c r="CG66" s="105"/>
      <c r="CH66" s="105"/>
      <c r="CI66" s="105"/>
      <c r="CJ66" s="105"/>
      <c r="CK66" s="105"/>
      <c r="CL66" s="105"/>
      <c r="CM66" s="105"/>
      <c r="CN66" s="105"/>
      <c r="CO66" s="105"/>
      <c r="CP66" s="105"/>
      <c r="CQ66" s="105"/>
      <c r="CR66" s="105"/>
      <c r="CS66" s="105"/>
      <c r="CT66" s="105"/>
      <c r="CU66" s="105"/>
      <c r="CV66" s="105"/>
      <c r="CW66" s="105"/>
      <c r="CX66" s="105"/>
      <c r="CY66" s="105"/>
      <c r="CZ66" s="105"/>
      <c r="DA66" s="105"/>
      <c r="DB66" s="105"/>
      <c r="DC66" s="105"/>
      <c r="DD66" s="105"/>
      <c r="DE66" s="105"/>
      <c r="DF66" s="105"/>
      <c r="DG66" s="105"/>
      <c r="DH66" s="105"/>
      <c r="DI66" s="105"/>
      <c r="DJ66" s="105"/>
      <c r="DK66" s="105"/>
      <c r="DL66" s="105"/>
      <c r="DM66" s="105"/>
      <c r="DN66" s="105"/>
      <c r="DO66" s="105"/>
      <c r="DP66" s="105"/>
      <c r="DQ66" s="105"/>
      <c r="DR66" s="105"/>
      <c r="DS66" s="105"/>
      <c r="DT66" s="105"/>
    </row>
    <row r="67" s="104" customFormat="1" ht="60" hidden="1" customHeight="1" spans="1:124">
      <c r="A67" s="111" t="s">
        <v>1782</v>
      </c>
      <c r="B67" s="111" t="s">
        <v>36</v>
      </c>
      <c r="C67" s="112">
        <v>103</v>
      </c>
      <c r="D67" s="111" t="s">
        <v>1887</v>
      </c>
      <c r="E67" s="115">
        <v>0.5</v>
      </c>
      <c r="F67" s="111"/>
      <c r="G67" s="115" t="s">
        <v>1651</v>
      </c>
      <c r="H67" s="111"/>
      <c r="I67" s="115" t="s">
        <v>1776</v>
      </c>
      <c r="J67" s="111"/>
      <c r="K67" s="135">
        <v>2</v>
      </c>
      <c r="L67" s="111" t="s">
        <v>1620</v>
      </c>
      <c r="M67" s="111"/>
      <c r="N67" s="111"/>
      <c r="O67" s="115" t="s">
        <v>1888</v>
      </c>
      <c r="P67" s="111" t="s">
        <v>1885</v>
      </c>
      <c r="Q67" s="123" t="s">
        <v>1886</v>
      </c>
      <c r="R67" s="123" t="s">
        <v>1656</v>
      </c>
      <c r="S67" s="111" t="s">
        <v>171</v>
      </c>
      <c r="T67" s="111">
        <v>0.934</v>
      </c>
      <c r="U67" s="111">
        <v>0.867</v>
      </c>
      <c r="V67" s="111">
        <v>0.9</v>
      </c>
      <c r="W67" s="111">
        <f t="shared" si="10"/>
        <v>0.900333333333333</v>
      </c>
      <c r="X67" s="127">
        <v>0.79</v>
      </c>
      <c r="Y67" s="128">
        <f t="shared" si="9"/>
        <v>0.139662447257383</v>
      </c>
      <c r="Z67" s="130" t="s">
        <v>1746</v>
      </c>
      <c r="AA67" s="130">
        <v>1</v>
      </c>
      <c r="AB67" s="131">
        <f t="shared" si="12"/>
        <v>1.2</v>
      </c>
      <c r="AC67" s="111">
        <f t="shared" si="13"/>
        <v>-0.0996666666666667</v>
      </c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5"/>
      <c r="BW67" s="105"/>
      <c r="BX67" s="105"/>
      <c r="BY67" s="105"/>
      <c r="BZ67" s="105"/>
      <c r="CA67" s="105"/>
      <c r="CB67" s="105"/>
      <c r="CC67" s="105"/>
      <c r="CD67" s="105"/>
      <c r="CE67" s="105"/>
      <c r="CF67" s="105"/>
      <c r="CG67" s="105"/>
      <c r="CH67" s="105"/>
      <c r="CI67" s="105"/>
      <c r="CJ67" s="105"/>
      <c r="CK67" s="105"/>
      <c r="CL67" s="105"/>
      <c r="CM67" s="105"/>
      <c r="CN67" s="105"/>
      <c r="CO67" s="105"/>
      <c r="CP67" s="105"/>
      <c r="CQ67" s="105"/>
      <c r="CR67" s="105"/>
      <c r="CS67" s="105"/>
      <c r="CT67" s="105"/>
      <c r="CU67" s="105"/>
      <c r="CV67" s="105"/>
      <c r="CW67" s="105"/>
      <c r="CX67" s="105"/>
      <c r="CY67" s="105"/>
      <c r="CZ67" s="105"/>
      <c r="DA67" s="105"/>
      <c r="DB67" s="105"/>
      <c r="DC67" s="105"/>
      <c r="DD67" s="105"/>
      <c r="DE67" s="105"/>
      <c r="DF67" s="105"/>
      <c r="DG67" s="105"/>
      <c r="DH67" s="105"/>
      <c r="DI67" s="105"/>
      <c r="DJ67" s="105"/>
      <c r="DK67" s="105"/>
      <c r="DL67" s="105"/>
      <c r="DM67" s="105"/>
      <c r="DN67" s="105"/>
      <c r="DO67" s="105"/>
      <c r="DP67" s="105"/>
      <c r="DQ67" s="105"/>
      <c r="DR67" s="105"/>
      <c r="DS67" s="105"/>
      <c r="DT67" s="105"/>
    </row>
    <row r="68" s="104" customFormat="1" ht="131" hidden="1" customHeight="1" spans="1:124">
      <c r="A68" s="111" t="s">
        <v>1782</v>
      </c>
      <c r="B68" s="111" t="s">
        <v>36</v>
      </c>
      <c r="C68" s="112">
        <v>106</v>
      </c>
      <c r="D68" s="111" t="s">
        <v>1889</v>
      </c>
      <c r="E68" s="115">
        <v>0.5</v>
      </c>
      <c r="F68" s="111"/>
      <c r="G68" s="115" t="s">
        <v>1651</v>
      </c>
      <c r="H68" s="111"/>
      <c r="I68" s="115" t="s">
        <v>1668</v>
      </c>
      <c r="J68" s="111"/>
      <c r="K68" s="135">
        <v>2</v>
      </c>
      <c r="L68" s="111" t="s">
        <v>1620</v>
      </c>
      <c r="M68" s="111"/>
      <c r="N68" s="111"/>
      <c r="O68" s="115" t="s">
        <v>1890</v>
      </c>
      <c r="P68" s="111" t="s">
        <v>1885</v>
      </c>
      <c r="Q68" s="123" t="s">
        <v>1891</v>
      </c>
      <c r="R68" s="125" t="s">
        <v>1656</v>
      </c>
      <c r="S68" s="111" t="s">
        <v>171</v>
      </c>
      <c r="T68" s="111">
        <v>0.82</v>
      </c>
      <c r="U68" s="111">
        <v>0.87</v>
      </c>
      <c r="V68" s="111">
        <v>0.83</v>
      </c>
      <c r="W68" s="111">
        <f t="shared" si="10"/>
        <v>0.84</v>
      </c>
      <c r="X68" s="127">
        <v>0.82</v>
      </c>
      <c r="Y68" s="128">
        <f t="shared" si="9"/>
        <v>0.024390243902439</v>
      </c>
      <c r="Z68" s="130"/>
      <c r="AA68" s="130">
        <v>2</v>
      </c>
      <c r="AB68" s="131">
        <f t="shared" ref="AB68:AB95" si="14">IF(AA68=0,0,IF(AA68&lt;0.3,0.3,IF(AA68&lt;1,AA68*1.3,IF(AA68&lt;3,AA68*1.2,IF(AA68&lt;6,AA68*1.15,IF(AA68&lt;10,AA68+1,IF(AA68&gt;50,AA68,AA68*1.05)))))))</f>
        <v>2.4</v>
      </c>
      <c r="AC68" s="111">
        <f t="shared" si="13"/>
        <v>-1.16</v>
      </c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5"/>
      <c r="BW68" s="105"/>
      <c r="BX68" s="105"/>
      <c r="BY68" s="105"/>
      <c r="BZ68" s="105"/>
      <c r="CA68" s="105"/>
      <c r="CB68" s="105"/>
      <c r="CC68" s="105"/>
      <c r="CD68" s="105"/>
      <c r="CE68" s="105"/>
      <c r="CF68" s="105"/>
      <c r="CG68" s="105"/>
      <c r="CH68" s="105"/>
      <c r="CI68" s="105"/>
      <c r="CJ68" s="105"/>
      <c r="CK68" s="105"/>
      <c r="CL68" s="105"/>
      <c r="CM68" s="105"/>
      <c r="CN68" s="105"/>
      <c r="CO68" s="105"/>
      <c r="CP68" s="105"/>
      <c r="CQ68" s="105"/>
      <c r="CR68" s="105"/>
      <c r="CS68" s="105"/>
      <c r="CT68" s="105"/>
      <c r="CU68" s="105"/>
      <c r="CV68" s="105"/>
      <c r="CW68" s="105"/>
      <c r="CX68" s="105"/>
      <c r="CY68" s="105"/>
      <c r="CZ68" s="105"/>
      <c r="DA68" s="105"/>
      <c r="DB68" s="105"/>
      <c r="DC68" s="105"/>
      <c r="DD68" s="105"/>
      <c r="DE68" s="105"/>
      <c r="DF68" s="105"/>
      <c r="DG68" s="105"/>
      <c r="DH68" s="105"/>
      <c r="DI68" s="105"/>
      <c r="DJ68" s="105"/>
      <c r="DK68" s="105"/>
      <c r="DL68" s="105"/>
      <c r="DM68" s="105"/>
      <c r="DN68" s="105"/>
      <c r="DO68" s="105"/>
      <c r="DP68" s="105"/>
      <c r="DQ68" s="105"/>
      <c r="DR68" s="105"/>
      <c r="DS68" s="105"/>
      <c r="DT68" s="105"/>
    </row>
    <row r="69" s="104" customFormat="1" ht="60" hidden="1" customHeight="1" spans="1:124">
      <c r="A69" s="111" t="s">
        <v>1782</v>
      </c>
      <c r="B69" s="111" t="s">
        <v>36</v>
      </c>
      <c r="C69" s="112">
        <v>107</v>
      </c>
      <c r="D69" s="111" t="s">
        <v>1892</v>
      </c>
      <c r="E69" s="115">
        <v>0.5</v>
      </c>
      <c r="F69" s="111"/>
      <c r="G69" s="115" t="s">
        <v>1651</v>
      </c>
      <c r="H69" s="111"/>
      <c r="I69" s="115" t="s">
        <v>1776</v>
      </c>
      <c r="J69" s="111"/>
      <c r="K69" s="135">
        <v>2</v>
      </c>
      <c r="L69" s="111" t="s">
        <v>1620</v>
      </c>
      <c r="M69" s="111"/>
      <c r="N69" s="111"/>
      <c r="O69" s="115" t="s">
        <v>1893</v>
      </c>
      <c r="P69" s="111" t="s">
        <v>1885</v>
      </c>
      <c r="Q69" s="123" t="s">
        <v>1891</v>
      </c>
      <c r="R69" s="125" t="s">
        <v>1656</v>
      </c>
      <c r="S69" s="111" t="s">
        <v>171</v>
      </c>
      <c r="T69" s="111">
        <v>0.59</v>
      </c>
      <c r="U69" s="111">
        <v>0.65</v>
      </c>
      <c r="V69" s="111">
        <v>0.63</v>
      </c>
      <c r="W69" s="111">
        <f t="shared" si="10"/>
        <v>0.623333333333333</v>
      </c>
      <c r="X69" s="127">
        <v>0.703</v>
      </c>
      <c r="Y69" s="128">
        <f t="shared" si="9"/>
        <v>-0.113323850165956</v>
      </c>
      <c r="Z69" s="130"/>
      <c r="AA69" s="130">
        <v>0.5</v>
      </c>
      <c r="AB69" s="131">
        <f t="shared" si="14"/>
        <v>0.65</v>
      </c>
      <c r="AC69" s="111">
        <f t="shared" si="13"/>
        <v>0.123333333333333</v>
      </c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  <c r="BW69" s="105"/>
      <c r="BX69" s="105"/>
      <c r="BY69" s="105"/>
      <c r="BZ69" s="105"/>
      <c r="CA69" s="105"/>
      <c r="CB69" s="105"/>
      <c r="CC69" s="105"/>
      <c r="CD69" s="105"/>
      <c r="CE69" s="105"/>
      <c r="CF69" s="105"/>
      <c r="CG69" s="105"/>
      <c r="CH69" s="105"/>
      <c r="CI69" s="105"/>
      <c r="CJ69" s="105"/>
      <c r="CK69" s="105"/>
      <c r="CL69" s="105"/>
      <c r="CM69" s="105"/>
      <c r="CN69" s="105"/>
      <c r="CO69" s="105"/>
      <c r="CP69" s="105"/>
      <c r="CQ69" s="105"/>
      <c r="CR69" s="105"/>
      <c r="CS69" s="105"/>
      <c r="CT69" s="105"/>
      <c r="CU69" s="105"/>
      <c r="CV69" s="105"/>
      <c r="CW69" s="105"/>
      <c r="CX69" s="105"/>
      <c r="CY69" s="105"/>
      <c r="CZ69" s="105"/>
      <c r="DA69" s="105"/>
      <c r="DB69" s="105"/>
      <c r="DC69" s="105"/>
      <c r="DD69" s="105"/>
      <c r="DE69" s="105"/>
      <c r="DF69" s="105"/>
      <c r="DG69" s="105"/>
      <c r="DH69" s="105"/>
      <c r="DI69" s="105"/>
      <c r="DJ69" s="105"/>
      <c r="DK69" s="105"/>
      <c r="DL69" s="105"/>
      <c r="DM69" s="105"/>
      <c r="DN69" s="105"/>
      <c r="DO69" s="105"/>
      <c r="DP69" s="105"/>
      <c r="DQ69" s="105"/>
      <c r="DR69" s="105"/>
      <c r="DS69" s="105"/>
      <c r="DT69" s="105"/>
    </row>
    <row r="70" s="104" customFormat="1" ht="60" hidden="1" customHeight="1" spans="1:124">
      <c r="A70" s="111" t="s">
        <v>1615</v>
      </c>
      <c r="B70" s="111" t="s">
        <v>36</v>
      </c>
      <c r="C70" s="112">
        <v>108</v>
      </c>
      <c r="D70" s="111" t="s">
        <v>1894</v>
      </c>
      <c r="E70" s="115">
        <v>0.5</v>
      </c>
      <c r="F70" s="111"/>
      <c r="G70" s="115" t="s">
        <v>1651</v>
      </c>
      <c r="H70" s="111"/>
      <c r="I70" s="115" t="s">
        <v>1668</v>
      </c>
      <c r="J70" s="111"/>
      <c r="K70" s="135">
        <v>2</v>
      </c>
      <c r="L70" s="111" t="s">
        <v>1620</v>
      </c>
      <c r="M70" s="111"/>
      <c r="N70" s="111"/>
      <c r="O70" s="115" t="s">
        <v>1895</v>
      </c>
      <c r="P70" s="111" t="s">
        <v>1885</v>
      </c>
      <c r="Q70" s="123" t="s">
        <v>1896</v>
      </c>
      <c r="R70" s="125" t="s">
        <v>1897</v>
      </c>
      <c r="S70" s="111" t="s">
        <v>171</v>
      </c>
      <c r="T70" s="124">
        <v>7.82</v>
      </c>
      <c r="U70" s="124">
        <v>7.95</v>
      </c>
      <c r="V70" s="124">
        <v>7.88</v>
      </c>
      <c r="W70" s="111">
        <f t="shared" si="10"/>
        <v>7.88333333333333</v>
      </c>
      <c r="X70" s="127">
        <v>8.9</v>
      </c>
      <c r="Y70" s="128">
        <f t="shared" si="9"/>
        <v>-0.114232209737828</v>
      </c>
      <c r="Z70" s="130"/>
      <c r="AA70" s="130">
        <v>2.5</v>
      </c>
      <c r="AB70" s="131">
        <f t="shared" si="14"/>
        <v>3</v>
      </c>
      <c r="AC70" s="111">
        <f t="shared" si="13"/>
        <v>5.38333333333333</v>
      </c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5"/>
      <c r="BW70" s="105"/>
      <c r="BX70" s="105"/>
      <c r="BY70" s="105"/>
      <c r="BZ70" s="105"/>
      <c r="CA70" s="105"/>
      <c r="CB70" s="105"/>
      <c r="CC70" s="105"/>
      <c r="CD70" s="105"/>
      <c r="CE70" s="105"/>
      <c r="CF70" s="105"/>
      <c r="CG70" s="105"/>
      <c r="CH70" s="105"/>
      <c r="CI70" s="105"/>
      <c r="CJ70" s="105"/>
      <c r="CK70" s="105"/>
      <c r="CL70" s="105"/>
      <c r="CM70" s="105"/>
      <c r="CN70" s="105"/>
      <c r="CO70" s="105"/>
      <c r="CP70" s="105"/>
      <c r="CQ70" s="105"/>
      <c r="CR70" s="105"/>
      <c r="CS70" s="105"/>
      <c r="CT70" s="105"/>
      <c r="CU70" s="105"/>
      <c r="CV70" s="105"/>
      <c r="CW70" s="105"/>
      <c r="CX70" s="105"/>
      <c r="CY70" s="105"/>
      <c r="CZ70" s="105"/>
      <c r="DA70" s="105"/>
      <c r="DB70" s="105"/>
      <c r="DC70" s="105"/>
      <c r="DD70" s="105"/>
      <c r="DE70" s="105"/>
      <c r="DF70" s="105"/>
      <c r="DG70" s="105"/>
      <c r="DH70" s="105"/>
      <c r="DI70" s="105"/>
      <c r="DJ70" s="105"/>
      <c r="DK70" s="105"/>
      <c r="DL70" s="105"/>
      <c r="DM70" s="105"/>
      <c r="DN70" s="105"/>
      <c r="DO70" s="105"/>
      <c r="DP70" s="105"/>
      <c r="DQ70" s="105"/>
      <c r="DR70" s="105"/>
      <c r="DS70" s="105"/>
      <c r="DT70" s="105"/>
    </row>
    <row r="71" s="104" customFormat="1" ht="60" hidden="1" customHeight="1" spans="1:124">
      <c r="A71" s="111" t="s">
        <v>1782</v>
      </c>
      <c r="B71" s="111" t="s">
        <v>36</v>
      </c>
      <c r="C71" s="112">
        <v>109</v>
      </c>
      <c r="D71" s="111" t="s">
        <v>1898</v>
      </c>
      <c r="E71" s="115">
        <v>0.5</v>
      </c>
      <c r="F71" s="111"/>
      <c r="G71" s="115" t="s">
        <v>1651</v>
      </c>
      <c r="H71" s="111"/>
      <c r="I71" s="115" t="s">
        <v>1776</v>
      </c>
      <c r="J71" s="111"/>
      <c r="K71" s="135">
        <v>2</v>
      </c>
      <c r="L71" s="111" t="s">
        <v>1620</v>
      </c>
      <c r="M71" s="111"/>
      <c r="N71" s="111"/>
      <c r="O71" s="115" t="s">
        <v>1899</v>
      </c>
      <c r="P71" s="111" t="s">
        <v>1885</v>
      </c>
      <c r="Q71" s="123" t="s">
        <v>1900</v>
      </c>
      <c r="R71" s="123" t="s">
        <v>1897</v>
      </c>
      <c r="S71" s="111" t="s">
        <v>171</v>
      </c>
      <c r="T71" s="124">
        <v>0.57</v>
      </c>
      <c r="U71" s="124">
        <v>0.68</v>
      </c>
      <c r="V71" s="124">
        <v>0.71</v>
      </c>
      <c r="W71" s="111">
        <f t="shared" si="10"/>
        <v>0.653333333333333</v>
      </c>
      <c r="X71" s="127">
        <v>0.71</v>
      </c>
      <c r="Y71" s="128">
        <f t="shared" si="9"/>
        <v>-0.0798122065727704</v>
      </c>
      <c r="Z71" s="130"/>
      <c r="AA71" s="130">
        <v>0.5</v>
      </c>
      <c r="AB71" s="131">
        <f t="shared" si="14"/>
        <v>0.65</v>
      </c>
      <c r="AC71" s="111">
        <f t="shared" si="13"/>
        <v>0.153333333333333</v>
      </c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5"/>
      <c r="BZ71" s="105"/>
      <c r="CA71" s="105"/>
      <c r="CB71" s="105"/>
      <c r="CC71" s="105"/>
      <c r="CD71" s="105"/>
      <c r="CE71" s="105"/>
      <c r="CF71" s="105"/>
      <c r="CG71" s="105"/>
      <c r="CH71" s="105"/>
      <c r="CI71" s="105"/>
      <c r="CJ71" s="105"/>
      <c r="CK71" s="105"/>
      <c r="CL71" s="105"/>
      <c r="CM71" s="105"/>
      <c r="CN71" s="105"/>
      <c r="CO71" s="105"/>
      <c r="CP71" s="105"/>
      <c r="CQ71" s="105"/>
      <c r="CR71" s="105"/>
      <c r="CS71" s="105"/>
      <c r="CT71" s="105"/>
      <c r="CU71" s="105"/>
      <c r="CV71" s="105"/>
      <c r="CW71" s="105"/>
      <c r="CX71" s="105"/>
      <c r="CY71" s="105"/>
      <c r="CZ71" s="105"/>
      <c r="DA71" s="105"/>
      <c r="DB71" s="105"/>
      <c r="DC71" s="105"/>
      <c r="DD71" s="105"/>
      <c r="DE71" s="105"/>
      <c r="DF71" s="105"/>
      <c r="DG71" s="105"/>
      <c r="DH71" s="105"/>
      <c r="DI71" s="105"/>
      <c r="DJ71" s="105"/>
      <c r="DK71" s="105"/>
      <c r="DL71" s="105"/>
      <c r="DM71" s="105"/>
      <c r="DN71" s="105"/>
      <c r="DO71" s="105"/>
      <c r="DP71" s="105"/>
      <c r="DQ71" s="105"/>
      <c r="DR71" s="105"/>
      <c r="DS71" s="105"/>
      <c r="DT71" s="105"/>
    </row>
    <row r="72" s="104" customFormat="1" ht="60" hidden="1" customHeight="1" spans="1:124">
      <c r="A72" s="111"/>
      <c r="B72" s="111" t="s">
        <v>36</v>
      </c>
      <c r="C72" s="112">
        <v>110</v>
      </c>
      <c r="D72" s="111" t="s">
        <v>1901</v>
      </c>
      <c r="E72" s="115">
        <v>0.5</v>
      </c>
      <c r="F72" s="111"/>
      <c r="G72" s="115" t="s">
        <v>1651</v>
      </c>
      <c r="H72" s="111"/>
      <c r="I72" s="115" t="s">
        <v>1668</v>
      </c>
      <c r="J72" s="111"/>
      <c r="K72" s="135">
        <v>2</v>
      </c>
      <c r="L72" s="111" t="s">
        <v>1620</v>
      </c>
      <c r="M72" s="111"/>
      <c r="N72" s="111"/>
      <c r="O72" s="120" t="s">
        <v>1902</v>
      </c>
      <c r="P72" s="111" t="s">
        <v>1885</v>
      </c>
      <c r="Q72" s="125" t="s">
        <v>1903</v>
      </c>
      <c r="R72" s="125" t="s">
        <v>1904</v>
      </c>
      <c r="S72" s="111" t="s">
        <v>171</v>
      </c>
      <c r="T72" s="111">
        <v>0.7</v>
      </c>
      <c r="U72" s="111">
        <v>0.4</v>
      </c>
      <c r="V72" s="111">
        <v>0.8</v>
      </c>
      <c r="W72" s="111">
        <f t="shared" si="10"/>
        <v>0.633333333333333</v>
      </c>
      <c r="X72" s="127">
        <v>8.833333</v>
      </c>
      <c r="Y72" s="128">
        <f t="shared" si="9"/>
        <v>-0.928301884086864</v>
      </c>
      <c r="Z72" s="130"/>
      <c r="AA72" s="130">
        <v>0</v>
      </c>
      <c r="AB72" s="131">
        <f t="shared" si="14"/>
        <v>0</v>
      </c>
      <c r="AC72" s="111">
        <f t="shared" si="13"/>
        <v>0.633333333333333</v>
      </c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5"/>
      <c r="BW72" s="105"/>
      <c r="BX72" s="105"/>
      <c r="BY72" s="105"/>
      <c r="BZ72" s="105"/>
      <c r="CA72" s="105"/>
      <c r="CB72" s="105"/>
      <c r="CC72" s="105"/>
      <c r="CD72" s="105"/>
      <c r="CE72" s="105"/>
      <c r="CF72" s="105"/>
      <c r="CG72" s="105"/>
      <c r="CH72" s="105"/>
      <c r="CI72" s="105"/>
      <c r="CJ72" s="105"/>
      <c r="CK72" s="105"/>
      <c r="CL72" s="105"/>
      <c r="CM72" s="105"/>
      <c r="CN72" s="105"/>
      <c r="CO72" s="105"/>
      <c r="CP72" s="105"/>
      <c r="CQ72" s="105"/>
      <c r="CR72" s="105"/>
      <c r="CS72" s="105"/>
      <c r="CT72" s="105"/>
      <c r="CU72" s="105"/>
      <c r="CV72" s="105"/>
      <c r="CW72" s="105"/>
      <c r="CX72" s="105"/>
      <c r="CY72" s="105"/>
      <c r="CZ72" s="105"/>
      <c r="DA72" s="105"/>
      <c r="DB72" s="105"/>
      <c r="DC72" s="105"/>
      <c r="DD72" s="105"/>
      <c r="DE72" s="105"/>
      <c r="DF72" s="105"/>
      <c r="DG72" s="105"/>
      <c r="DH72" s="105"/>
      <c r="DI72" s="105"/>
      <c r="DJ72" s="105"/>
      <c r="DK72" s="105"/>
      <c r="DL72" s="105"/>
      <c r="DM72" s="105"/>
      <c r="DN72" s="105"/>
      <c r="DO72" s="105"/>
      <c r="DP72" s="105"/>
      <c r="DQ72" s="105"/>
      <c r="DR72" s="105"/>
      <c r="DS72" s="105"/>
      <c r="DT72" s="105"/>
    </row>
    <row r="73" s="104" customFormat="1" ht="63" hidden="1" customHeight="1" spans="1:124">
      <c r="A73" s="111" t="s">
        <v>1782</v>
      </c>
      <c r="B73" s="111" t="s">
        <v>36</v>
      </c>
      <c r="C73" s="112">
        <v>111</v>
      </c>
      <c r="D73" s="111" t="s">
        <v>1905</v>
      </c>
      <c r="E73" s="115">
        <v>0.5</v>
      </c>
      <c r="F73" s="111"/>
      <c r="G73" s="115" t="s">
        <v>1651</v>
      </c>
      <c r="H73" s="111"/>
      <c r="I73" s="115" t="s">
        <v>1668</v>
      </c>
      <c r="J73" s="111"/>
      <c r="K73" s="135">
        <v>2</v>
      </c>
      <c r="L73" s="111" t="s">
        <v>1620</v>
      </c>
      <c r="M73" s="111"/>
      <c r="N73" s="111"/>
      <c r="O73" s="115" t="s">
        <v>1906</v>
      </c>
      <c r="P73" s="111" t="s">
        <v>1885</v>
      </c>
      <c r="Q73" s="123" t="s">
        <v>1907</v>
      </c>
      <c r="R73" s="125" t="s">
        <v>1656</v>
      </c>
      <c r="S73" s="111" t="s">
        <v>171</v>
      </c>
      <c r="T73" s="111">
        <v>4.45</v>
      </c>
      <c r="U73" s="111">
        <v>4.51</v>
      </c>
      <c r="V73" s="111">
        <v>4.78</v>
      </c>
      <c r="W73" s="111">
        <f t="shared" si="10"/>
        <v>4.58</v>
      </c>
      <c r="X73" s="127">
        <v>3.883333</v>
      </c>
      <c r="Y73" s="128">
        <f t="shared" si="9"/>
        <v>0.179399242866888</v>
      </c>
      <c r="Z73" s="130" t="s">
        <v>1746</v>
      </c>
      <c r="AA73" s="130">
        <v>3</v>
      </c>
      <c r="AB73" s="131">
        <f t="shared" si="14"/>
        <v>3.45</v>
      </c>
      <c r="AC73" s="111">
        <f t="shared" si="13"/>
        <v>1.58</v>
      </c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5"/>
      <c r="BW73" s="105"/>
      <c r="BX73" s="105"/>
      <c r="BY73" s="105"/>
      <c r="BZ73" s="105"/>
      <c r="CA73" s="105"/>
      <c r="CB73" s="105"/>
      <c r="CC73" s="105"/>
      <c r="CD73" s="105"/>
      <c r="CE73" s="105"/>
      <c r="CF73" s="105"/>
      <c r="CG73" s="105"/>
      <c r="CH73" s="105"/>
      <c r="CI73" s="105"/>
      <c r="CJ73" s="105"/>
      <c r="CK73" s="105"/>
      <c r="CL73" s="105"/>
      <c r="CM73" s="105"/>
      <c r="CN73" s="105"/>
      <c r="CO73" s="105"/>
      <c r="CP73" s="105"/>
      <c r="CQ73" s="105"/>
      <c r="CR73" s="105"/>
      <c r="CS73" s="105"/>
      <c r="CT73" s="105"/>
      <c r="CU73" s="105"/>
      <c r="CV73" s="105"/>
      <c r="CW73" s="105"/>
      <c r="CX73" s="105"/>
      <c r="CY73" s="105"/>
      <c r="CZ73" s="105"/>
      <c r="DA73" s="105"/>
      <c r="DB73" s="105"/>
      <c r="DC73" s="105"/>
      <c r="DD73" s="105"/>
      <c r="DE73" s="105"/>
      <c r="DF73" s="105"/>
      <c r="DG73" s="105"/>
      <c r="DH73" s="105"/>
      <c r="DI73" s="105"/>
      <c r="DJ73" s="105"/>
      <c r="DK73" s="105"/>
      <c r="DL73" s="105"/>
      <c r="DM73" s="105"/>
      <c r="DN73" s="105"/>
      <c r="DO73" s="105"/>
      <c r="DP73" s="105"/>
      <c r="DQ73" s="105"/>
      <c r="DR73" s="105"/>
      <c r="DS73" s="105"/>
      <c r="DT73" s="105"/>
    </row>
    <row r="74" s="104" customFormat="1" ht="123" hidden="1" customHeight="1" spans="1:124">
      <c r="A74" s="111" t="s">
        <v>1782</v>
      </c>
      <c r="B74" s="111" t="s">
        <v>36</v>
      </c>
      <c r="C74" s="112">
        <v>112</v>
      </c>
      <c r="D74" s="111" t="s">
        <v>1908</v>
      </c>
      <c r="E74" s="115">
        <v>0.5</v>
      </c>
      <c r="F74" s="111"/>
      <c r="G74" s="115" t="s">
        <v>1651</v>
      </c>
      <c r="H74" s="111"/>
      <c r="I74" s="115" t="s">
        <v>1776</v>
      </c>
      <c r="J74" s="111"/>
      <c r="K74" s="135">
        <v>2</v>
      </c>
      <c r="L74" s="111" t="s">
        <v>1620</v>
      </c>
      <c r="M74" s="111"/>
      <c r="N74" s="111"/>
      <c r="O74" s="115" t="s">
        <v>1909</v>
      </c>
      <c r="P74" s="111" t="s">
        <v>1885</v>
      </c>
      <c r="Q74" s="123" t="s">
        <v>1910</v>
      </c>
      <c r="R74" s="125" t="s">
        <v>1656</v>
      </c>
      <c r="S74" s="111" t="s">
        <v>171</v>
      </c>
      <c r="T74" s="111">
        <v>4.48</v>
      </c>
      <c r="U74" s="111">
        <v>4.64</v>
      </c>
      <c r="V74" s="111">
        <v>4.8</v>
      </c>
      <c r="W74" s="111">
        <f t="shared" si="10"/>
        <v>4.64</v>
      </c>
      <c r="X74" s="127">
        <v>3.7533333</v>
      </c>
      <c r="Y74" s="132">
        <f t="shared" si="9"/>
        <v>0.236234469238317</v>
      </c>
      <c r="Z74" s="130" t="s">
        <v>1746</v>
      </c>
      <c r="AA74" s="130">
        <v>1</v>
      </c>
      <c r="AB74" s="131">
        <f t="shared" si="14"/>
        <v>1.2</v>
      </c>
      <c r="AC74" s="111">
        <f t="shared" si="13"/>
        <v>3.64</v>
      </c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  <c r="BW74" s="105"/>
      <c r="BX74" s="105"/>
      <c r="BY74" s="105"/>
      <c r="BZ74" s="105"/>
      <c r="CA74" s="105"/>
      <c r="CB74" s="105"/>
      <c r="CC74" s="105"/>
      <c r="CD74" s="105"/>
      <c r="CE74" s="105"/>
      <c r="CF74" s="105"/>
      <c r="CG74" s="105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105"/>
      <c r="CS74" s="105"/>
      <c r="CT74" s="105"/>
      <c r="CU74" s="105"/>
      <c r="CV74" s="105"/>
      <c r="CW74" s="105"/>
      <c r="CX74" s="105"/>
      <c r="CY74" s="105"/>
      <c r="CZ74" s="105"/>
      <c r="DA74" s="105"/>
      <c r="DB74" s="105"/>
      <c r="DC74" s="105"/>
      <c r="DD74" s="105"/>
      <c r="DE74" s="105"/>
      <c r="DF74" s="105"/>
      <c r="DG74" s="105"/>
      <c r="DH74" s="105"/>
      <c r="DI74" s="105"/>
      <c r="DJ74" s="105"/>
      <c r="DK74" s="105"/>
      <c r="DL74" s="105"/>
      <c r="DM74" s="105"/>
      <c r="DN74" s="105"/>
      <c r="DO74" s="105"/>
      <c r="DP74" s="105"/>
      <c r="DQ74" s="105"/>
      <c r="DR74" s="105"/>
      <c r="DS74" s="105"/>
      <c r="DT74" s="105"/>
    </row>
    <row r="75" s="104" customFormat="1" ht="60" hidden="1" customHeight="1" spans="1:124">
      <c r="A75" s="111" t="s">
        <v>1615</v>
      </c>
      <c r="B75" s="111" t="s">
        <v>36</v>
      </c>
      <c r="C75" s="112">
        <v>113</v>
      </c>
      <c r="D75" s="111" t="s">
        <v>1911</v>
      </c>
      <c r="E75" s="115">
        <v>0.5</v>
      </c>
      <c r="F75" s="111"/>
      <c r="G75" s="115" t="s">
        <v>1651</v>
      </c>
      <c r="H75" s="111"/>
      <c r="I75" s="115" t="s">
        <v>1668</v>
      </c>
      <c r="J75" s="111"/>
      <c r="K75" s="135">
        <v>2</v>
      </c>
      <c r="L75" s="111" t="s">
        <v>1620</v>
      </c>
      <c r="M75" s="111"/>
      <c r="N75" s="111"/>
      <c r="O75" s="115" t="s">
        <v>1912</v>
      </c>
      <c r="P75" s="111" t="s">
        <v>1885</v>
      </c>
      <c r="Q75" s="123" t="s">
        <v>1913</v>
      </c>
      <c r="R75" s="125" t="s">
        <v>1897</v>
      </c>
      <c r="S75" s="111" t="s">
        <v>171</v>
      </c>
      <c r="T75" s="124">
        <v>3.25</v>
      </c>
      <c r="U75" s="124">
        <v>3.11</v>
      </c>
      <c r="V75" s="124">
        <v>3.15</v>
      </c>
      <c r="W75" s="111">
        <f t="shared" si="10"/>
        <v>3.17</v>
      </c>
      <c r="X75" s="127">
        <v>3.033333</v>
      </c>
      <c r="Y75" s="128">
        <f t="shared" si="9"/>
        <v>0.0450550598961605</v>
      </c>
      <c r="Z75" s="130"/>
      <c r="AA75" s="130">
        <v>4</v>
      </c>
      <c r="AB75" s="131">
        <f t="shared" si="14"/>
        <v>4.6</v>
      </c>
      <c r="AC75" s="111">
        <f t="shared" si="13"/>
        <v>-0.83</v>
      </c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  <c r="BW75" s="105"/>
      <c r="BX75" s="105"/>
      <c r="BY75" s="105"/>
      <c r="BZ75" s="105"/>
      <c r="CA75" s="105"/>
      <c r="CB75" s="105"/>
      <c r="CC75" s="105"/>
      <c r="CD75" s="105"/>
      <c r="CE75" s="105"/>
      <c r="CF75" s="105"/>
      <c r="CG75" s="105"/>
      <c r="CH75" s="105"/>
      <c r="CI75" s="105"/>
      <c r="CJ75" s="105"/>
      <c r="CK75" s="105"/>
      <c r="CL75" s="105"/>
      <c r="CM75" s="105"/>
      <c r="CN75" s="105"/>
      <c r="CO75" s="105"/>
      <c r="CP75" s="105"/>
      <c r="CQ75" s="105"/>
      <c r="CR75" s="105"/>
      <c r="CS75" s="105"/>
      <c r="CT75" s="105"/>
      <c r="CU75" s="105"/>
      <c r="CV75" s="105"/>
      <c r="CW75" s="105"/>
      <c r="CX75" s="105"/>
      <c r="CY75" s="105"/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  <c r="DJ75" s="105"/>
      <c r="DK75" s="105"/>
      <c r="DL75" s="105"/>
      <c r="DM75" s="105"/>
      <c r="DN75" s="105"/>
      <c r="DO75" s="105"/>
      <c r="DP75" s="105"/>
      <c r="DQ75" s="105"/>
      <c r="DR75" s="105"/>
      <c r="DS75" s="105"/>
      <c r="DT75" s="105"/>
    </row>
    <row r="76" s="104" customFormat="1" ht="60" hidden="1" customHeight="1" spans="1:124">
      <c r="A76" s="111" t="s">
        <v>1782</v>
      </c>
      <c r="B76" s="111" t="s">
        <v>36</v>
      </c>
      <c r="C76" s="112">
        <v>114</v>
      </c>
      <c r="D76" s="111" t="s">
        <v>1914</v>
      </c>
      <c r="E76" s="115">
        <v>0.5</v>
      </c>
      <c r="F76" s="111"/>
      <c r="G76" s="115" t="s">
        <v>1651</v>
      </c>
      <c r="H76" s="111"/>
      <c r="I76" s="115" t="s">
        <v>1776</v>
      </c>
      <c r="J76" s="111"/>
      <c r="K76" s="135">
        <v>2</v>
      </c>
      <c r="L76" s="111" t="s">
        <v>1620</v>
      </c>
      <c r="M76" s="111"/>
      <c r="N76" s="111"/>
      <c r="O76" s="115" t="s">
        <v>1915</v>
      </c>
      <c r="P76" s="111" t="s">
        <v>1885</v>
      </c>
      <c r="Q76" s="123" t="s">
        <v>1913</v>
      </c>
      <c r="R76" s="125" t="s">
        <v>1897</v>
      </c>
      <c r="S76" s="111" t="s">
        <v>171</v>
      </c>
      <c r="T76" s="124">
        <v>0.19</v>
      </c>
      <c r="U76" s="124">
        <v>0.21</v>
      </c>
      <c r="V76" s="124">
        <v>0.21</v>
      </c>
      <c r="W76" s="111">
        <f t="shared" si="10"/>
        <v>0.203333333333333</v>
      </c>
      <c r="X76" s="127">
        <v>0.233</v>
      </c>
      <c r="Y76" s="128">
        <f t="shared" si="9"/>
        <v>-0.127324749642348</v>
      </c>
      <c r="Z76" s="130"/>
      <c r="AA76" s="130">
        <v>1</v>
      </c>
      <c r="AB76" s="131">
        <f t="shared" si="14"/>
        <v>1.2</v>
      </c>
      <c r="AC76" s="111">
        <f t="shared" si="13"/>
        <v>-0.796666666666667</v>
      </c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5"/>
      <c r="CG76" s="105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05"/>
      <c r="CU76" s="105"/>
      <c r="CV76" s="105"/>
      <c r="CW76" s="105"/>
      <c r="CX76" s="105"/>
      <c r="CY76" s="105"/>
      <c r="CZ76" s="105"/>
      <c r="DA76" s="105"/>
      <c r="DB76" s="105"/>
      <c r="DC76" s="105"/>
      <c r="DD76" s="105"/>
      <c r="DE76" s="105"/>
      <c r="DF76" s="105"/>
      <c r="DG76" s="105"/>
      <c r="DH76" s="105"/>
      <c r="DI76" s="105"/>
      <c r="DJ76" s="105"/>
      <c r="DK76" s="105"/>
      <c r="DL76" s="105"/>
      <c r="DM76" s="105"/>
      <c r="DN76" s="105"/>
      <c r="DO76" s="105"/>
      <c r="DP76" s="105"/>
      <c r="DQ76" s="105"/>
      <c r="DR76" s="105"/>
      <c r="DS76" s="105"/>
      <c r="DT76" s="105"/>
    </row>
    <row r="77" s="104" customFormat="1" ht="60" hidden="1" customHeight="1" spans="1:124">
      <c r="A77" s="111" t="s">
        <v>1782</v>
      </c>
      <c r="B77" s="111" t="s">
        <v>36</v>
      </c>
      <c r="C77" s="112">
        <v>115</v>
      </c>
      <c r="D77" s="111" t="s">
        <v>1916</v>
      </c>
      <c r="E77" s="115">
        <v>0.5</v>
      </c>
      <c r="F77" s="111"/>
      <c r="G77" s="115" t="s">
        <v>1651</v>
      </c>
      <c r="H77" s="111"/>
      <c r="I77" s="115" t="s">
        <v>1668</v>
      </c>
      <c r="J77" s="111"/>
      <c r="K77" s="135">
        <v>2</v>
      </c>
      <c r="L77" s="111" t="s">
        <v>1620</v>
      </c>
      <c r="M77" s="111"/>
      <c r="N77" s="111"/>
      <c r="O77" s="136" t="s">
        <v>1917</v>
      </c>
      <c r="P77" s="111" t="s">
        <v>1885</v>
      </c>
      <c r="Q77" s="125" t="s">
        <v>1918</v>
      </c>
      <c r="R77" s="125" t="s">
        <v>1656</v>
      </c>
      <c r="S77" s="111" t="s">
        <v>171</v>
      </c>
      <c r="T77" s="111">
        <v>0.744</v>
      </c>
      <c r="U77" s="111">
        <v>0.76</v>
      </c>
      <c r="V77" s="111">
        <v>0.674</v>
      </c>
      <c r="W77" s="111">
        <f t="shared" si="10"/>
        <v>0.726</v>
      </c>
      <c r="X77" s="127">
        <v>0.89</v>
      </c>
      <c r="Y77" s="128">
        <f t="shared" si="9"/>
        <v>-0.184269662921348</v>
      </c>
      <c r="Z77" s="130"/>
      <c r="AA77" s="130">
        <v>1.5</v>
      </c>
      <c r="AB77" s="131">
        <f t="shared" si="14"/>
        <v>1.8</v>
      </c>
      <c r="AC77" s="111">
        <f t="shared" si="13"/>
        <v>-0.774</v>
      </c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5"/>
      <c r="BZ77" s="105"/>
      <c r="CA77" s="105"/>
      <c r="CB77" s="105"/>
      <c r="CC77" s="105"/>
      <c r="CD77" s="105"/>
      <c r="CE77" s="105"/>
      <c r="CF77" s="105"/>
      <c r="CG77" s="105"/>
      <c r="CH77" s="105"/>
      <c r="CI77" s="105"/>
      <c r="CJ77" s="105"/>
      <c r="CK77" s="105"/>
      <c r="CL77" s="105"/>
      <c r="CM77" s="105"/>
      <c r="CN77" s="105"/>
      <c r="CO77" s="105"/>
      <c r="CP77" s="105"/>
      <c r="CQ77" s="105"/>
      <c r="CR77" s="105"/>
      <c r="CS77" s="105"/>
      <c r="CT77" s="105"/>
      <c r="CU77" s="105"/>
      <c r="CV77" s="105"/>
      <c r="CW77" s="105"/>
      <c r="CX77" s="105"/>
      <c r="CY77" s="105"/>
      <c r="CZ77" s="105"/>
      <c r="DA77" s="105"/>
      <c r="DB77" s="105"/>
      <c r="DC77" s="105"/>
      <c r="DD77" s="105"/>
      <c r="DE77" s="105"/>
      <c r="DF77" s="105"/>
      <c r="DG77" s="105"/>
      <c r="DH77" s="105"/>
      <c r="DI77" s="105"/>
      <c r="DJ77" s="105"/>
      <c r="DK77" s="105"/>
      <c r="DL77" s="105"/>
      <c r="DM77" s="105"/>
      <c r="DN77" s="105"/>
      <c r="DO77" s="105"/>
      <c r="DP77" s="105"/>
      <c r="DQ77" s="105"/>
      <c r="DR77" s="105"/>
      <c r="DS77" s="105"/>
      <c r="DT77" s="105"/>
    </row>
    <row r="78" s="104" customFormat="1" ht="60" hidden="1" customHeight="1" spans="1:124">
      <c r="A78" s="111" t="s">
        <v>1782</v>
      </c>
      <c r="B78" s="111" t="s">
        <v>36</v>
      </c>
      <c r="C78" s="112">
        <v>116</v>
      </c>
      <c r="D78" s="111" t="s">
        <v>1919</v>
      </c>
      <c r="E78" s="115">
        <v>0.5</v>
      </c>
      <c r="F78" s="111"/>
      <c r="G78" s="115" t="s">
        <v>1651</v>
      </c>
      <c r="H78" s="111"/>
      <c r="I78" s="115" t="s">
        <v>1776</v>
      </c>
      <c r="J78" s="111"/>
      <c r="K78" s="135">
        <v>2</v>
      </c>
      <c r="L78" s="111" t="s">
        <v>1620</v>
      </c>
      <c r="M78" s="111"/>
      <c r="N78" s="111"/>
      <c r="O78" s="136" t="s">
        <v>1920</v>
      </c>
      <c r="P78" s="111" t="s">
        <v>1885</v>
      </c>
      <c r="Q78" s="125" t="s">
        <v>1918</v>
      </c>
      <c r="R78" s="125" t="s">
        <v>1656</v>
      </c>
      <c r="S78" s="111" t="s">
        <v>171</v>
      </c>
      <c r="T78" s="111">
        <v>0.511</v>
      </c>
      <c r="U78" s="111">
        <v>0.694</v>
      </c>
      <c r="V78" s="111">
        <v>0.606</v>
      </c>
      <c r="W78" s="111">
        <f t="shared" si="10"/>
        <v>0.603666666666667</v>
      </c>
      <c r="X78" s="127">
        <v>0.71</v>
      </c>
      <c r="Y78" s="128">
        <f t="shared" si="9"/>
        <v>-0.149765258215962</v>
      </c>
      <c r="Z78" s="130"/>
      <c r="AA78" s="130">
        <v>1</v>
      </c>
      <c r="AB78" s="131">
        <f t="shared" si="14"/>
        <v>1.2</v>
      </c>
      <c r="AC78" s="111">
        <f t="shared" si="13"/>
        <v>-0.396333333333333</v>
      </c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  <c r="BW78" s="105"/>
      <c r="BX78" s="105"/>
      <c r="BY78" s="105"/>
      <c r="BZ78" s="105"/>
      <c r="CA78" s="105"/>
      <c r="CB78" s="105"/>
      <c r="CC78" s="105"/>
      <c r="CD78" s="105"/>
      <c r="CE78" s="105"/>
      <c r="CF78" s="105"/>
      <c r="CG78" s="105"/>
      <c r="CH78" s="105"/>
      <c r="CI78" s="105"/>
      <c r="CJ78" s="105"/>
      <c r="CK78" s="105"/>
      <c r="CL78" s="105"/>
      <c r="CM78" s="105"/>
      <c r="CN78" s="105"/>
      <c r="CO78" s="105"/>
      <c r="CP78" s="105"/>
      <c r="CQ78" s="105"/>
      <c r="CR78" s="105"/>
      <c r="CS78" s="105"/>
      <c r="CT78" s="105"/>
      <c r="CU78" s="105"/>
      <c r="CV78" s="105"/>
      <c r="CW78" s="105"/>
      <c r="CX78" s="105"/>
      <c r="CY78" s="105"/>
      <c r="CZ78" s="105"/>
      <c r="DA78" s="105"/>
      <c r="DB78" s="105"/>
      <c r="DC78" s="105"/>
      <c r="DD78" s="105"/>
      <c r="DE78" s="105"/>
      <c r="DF78" s="105"/>
      <c r="DG78" s="105"/>
      <c r="DH78" s="105"/>
      <c r="DI78" s="105"/>
      <c r="DJ78" s="105"/>
      <c r="DK78" s="105"/>
      <c r="DL78" s="105"/>
      <c r="DM78" s="105"/>
      <c r="DN78" s="105"/>
      <c r="DO78" s="105"/>
      <c r="DP78" s="105"/>
      <c r="DQ78" s="105"/>
      <c r="DR78" s="105"/>
      <c r="DS78" s="105"/>
      <c r="DT78" s="105"/>
    </row>
    <row r="79" s="104" customFormat="1" ht="60" hidden="1" customHeight="1" spans="1:124">
      <c r="A79" s="111" t="s">
        <v>1615</v>
      </c>
      <c r="B79" s="111" t="s">
        <v>36</v>
      </c>
      <c r="C79" s="112">
        <v>117</v>
      </c>
      <c r="D79" s="111" t="s">
        <v>1921</v>
      </c>
      <c r="E79" s="115">
        <v>0.5</v>
      </c>
      <c r="F79" s="111"/>
      <c r="G79" s="115" t="s">
        <v>1651</v>
      </c>
      <c r="H79" s="111"/>
      <c r="I79" s="115" t="s">
        <v>1668</v>
      </c>
      <c r="J79" s="111"/>
      <c r="K79" s="135">
        <v>2</v>
      </c>
      <c r="L79" s="111" t="s">
        <v>1620</v>
      </c>
      <c r="M79" s="111"/>
      <c r="N79" s="111"/>
      <c r="O79" s="115" t="s">
        <v>1922</v>
      </c>
      <c r="P79" s="111" t="s">
        <v>1885</v>
      </c>
      <c r="Q79" s="123" t="s">
        <v>1923</v>
      </c>
      <c r="R79" s="125" t="s">
        <v>1656</v>
      </c>
      <c r="S79" s="111" t="s">
        <v>171</v>
      </c>
      <c r="T79" s="111">
        <v>1.1</v>
      </c>
      <c r="U79" s="111">
        <v>1.02</v>
      </c>
      <c r="V79" s="111">
        <v>1.05</v>
      </c>
      <c r="W79" s="111">
        <f t="shared" si="10"/>
        <v>1.05666666666667</v>
      </c>
      <c r="X79" s="127">
        <v>1.133333</v>
      </c>
      <c r="Y79" s="128">
        <f t="shared" si="9"/>
        <v>-0.0676467846019925</v>
      </c>
      <c r="Z79" s="130"/>
      <c r="AA79" s="130">
        <v>1.5</v>
      </c>
      <c r="AB79" s="131">
        <f t="shared" si="14"/>
        <v>1.8</v>
      </c>
      <c r="AC79" s="111">
        <f t="shared" si="13"/>
        <v>-0.443333333333333</v>
      </c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  <c r="BW79" s="105"/>
      <c r="BX79" s="105"/>
      <c r="BY79" s="105"/>
      <c r="BZ79" s="105"/>
      <c r="CA79" s="105"/>
      <c r="CB79" s="105"/>
      <c r="CC79" s="105"/>
      <c r="CD79" s="105"/>
      <c r="CE79" s="105"/>
      <c r="CF79" s="105"/>
      <c r="CG79" s="105"/>
      <c r="CH79" s="105"/>
      <c r="CI79" s="105"/>
      <c r="CJ79" s="105"/>
      <c r="CK79" s="105"/>
      <c r="CL79" s="105"/>
      <c r="CM79" s="105"/>
      <c r="CN79" s="105"/>
      <c r="CO79" s="105"/>
      <c r="CP79" s="105"/>
      <c r="CQ79" s="105"/>
      <c r="CR79" s="105"/>
      <c r="CS79" s="105"/>
      <c r="CT79" s="105"/>
      <c r="CU79" s="105"/>
      <c r="CV79" s="105"/>
      <c r="CW79" s="105"/>
      <c r="CX79" s="105"/>
      <c r="CY79" s="105"/>
      <c r="CZ79" s="105"/>
      <c r="DA79" s="105"/>
      <c r="DB79" s="105"/>
      <c r="DC79" s="105"/>
      <c r="DD79" s="105"/>
      <c r="DE79" s="105"/>
      <c r="DF79" s="105"/>
      <c r="DG79" s="105"/>
      <c r="DH79" s="105"/>
      <c r="DI79" s="105"/>
      <c r="DJ79" s="105"/>
      <c r="DK79" s="105"/>
      <c r="DL79" s="105"/>
      <c r="DM79" s="105"/>
      <c r="DN79" s="105"/>
      <c r="DO79" s="105"/>
      <c r="DP79" s="105"/>
      <c r="DQ79" s="105"/>
      <c r="DR79" s="105"/>
      <c r="DS79" s="105"/>
      <c r="DT79" s="105"/>
    </row>
    <row r="80" s="104" customFormat="1" ht="60" hidden="1" customHeight="1" spans="1:124">
      <c r="A80" s="111" t="s">
        <v>1782</v>
      </c>
      <c r="B80" s="111" t="s">
        <v>36</v>
      </c>
      <c r="C80" s="112">
        <v>118</v>
      </c>
      <c r="D80" s="111" t="s">
        <v>1924</v>
      </c>
      <c r="E80" s="115">
        <v>0.5</v>
      </c>
      <c r="F80" s="111"/>
      <c r="G80" s="115" t="s">
        <v>1651</v>
      </c>
      <c r="H80" s="111"/>
      <c r="I80" s="115" t="s">
        <v>1776</v>
      </c>
      <c r="J80" s="111"/>
      <c r="K80" s="135">
        <v>2</v>
      </c>
      <c r="L80" s="111" t="s">
        <v>1620</v>
      </c>
      <c r="M80" s="111"/>
      <c r="N80" s="111"/>
      <c r="O80" s="115" t="s">
        <v>1925</v>
      </c>
      <c r="P80" s="111" t="s">
        <v>1885</v>
      </c>
      <c r="Q80" s="123" t="s">
        <v>1923</v>
      </c>
      <c r="R80" s="125" t="s">
        <v>1656</v>
      </c>
      <c r="S80" s="111" t="s">
        <v>171</v>
      </c>
      <c r="T80" s="111">
        <v>0.8</v>
      </c>
      <c r="U80" s="111">
        <v>0.71</v>
      </c>
      <c r="V80" s="111">
        <v>0.6</v>
      </c>
      <c r="W80" s="111">
        <f t="shared" si="10"/>
        <v>0.703333333333333</v>
      </c>
      <c r="X80" s="127">
        <v>0.78</v>
      </c>
      <c r="Y80" s="128">
        <f t="shared" si="9"/>
        <v>-0.0982905982905987</v>
      </c>
      <c r="Z80" s="130"/>
      <c r="AA80" s="130">
        <v>1</v>
      </c>
      <c r="AB80" s="131">
        <f t="shared" si="14"/>
        <v>1.2</v>
      </c>
      <c r="AC80" s="111">
        <f t="shared" si="13"/>
        <v>-0.296666666666667</v>
      </c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5"/>
      <c r="BZ80" s="105"/>
      <c r="CA80" s="105"/>
      <c r="CB80" s="105"/>
      <c r="CC80" s="105"/>
      <c r="CD80" s="105"/>
      <c r="CE80" s="105"/>
      <c r="CF80" s="105"/>
      <c r="CG80" s="105"/>
      <c r="CH80" s="105"/>
      <c r="CI80" s="105"/>
      <c r="CJ80" s="105"/>
      <c r="CK80" s="105"/>
      <c r="CL80" s="105"/>
      <c r="CM80" s="105"/>
      <c r="CN80" s="105"/>
      <c r="CO80" s="105"/>
      <c r="CP80" s="105"/>
      <c r="CQ80" s="105"/>
      <c r="CR80" s="105"/>
      <c r="CS80" s="105"/>
      <c r="CT80" s="105"/>
      <c r="CU80" s="105"/>
      <c r="CV80" s="105"/>
      <c r="CW80" s="105"/>
      <c r="CX80" s="105"/>
      <c r="CY80" s="105"/>
      <c r="CZ80" s="105"/>
      <c r="DA80" s="105"/>
      <c r="DB80" s="105"/>
      <c r="DC80" s="105"/>
      <c r="DD80" s="105"/>
      <c r="DE80" s="105"/>
      <c r="DF80" s="105"/>
      <c r="DG80" s="105"/>
      <c r="DH80" s="105"/>
      <c r="DI80" s="105"/>
      <c r="DJ80" s="105"/>
      <c r="DK80" s="105"/>
      <c r="DL80" s="105"/>
      <c r="DM80" s="105"/>
      <c r="DN80" s="105"/>
      <c r="DO80" s="105"/>
      <c r="DP80" s="105"/>
      <c r="DQ80" s="105"/>
      <c r="DR80" s="105"/>
      <c r="DS80" s="105"/>
      <c r="DT80" s="105"/>
    </row>
    <row r="81" ht="122" hidden="1" customHeight="1" spans="1:29">
      <c r="A81" s="111" t="s">
        <v>1782</v>
      </c>
      <c r="B81" s="111" t="s">
        <v>36</v>
      </c>
      <c r="C81" s="112">
        <v>119</v>
      </c>
      <c r="D81" s="111" t="s">
        <v>1926</v>
      </c>
      <c r="E81" s="115">
        <v>0.5</v>
      </c>
      <c r="F81" s="111"/>
      <c r="G81" s="115" t="s">
        <v>1651</v>
      </c>
      <c r="H81" s="111"/>
      <c r="I81" s="115" t="s">
        <v>1668</v>
      </c>
      <c r="J81" s="111"/>
      <c r="K81" s="135">
        <v>2</v>
      </c>
      <c r="L81" s="111" t="s">
        <v>1620</v>
      </c>
      <c r="M81" s="111"/>
      <c r="N81" s="111" t="s">
        <v>1927</v>
      </c>
      <c r="O81" s="115" t="s">
        <v>1928</v>
      </c>
      <c r="P81" s="111" t="s">
        <v>1929</v>
      </c>
      <c r="Q81" s="123" t="s">
        <v>1930</v>
      </c>
      <c r="R81" s="125" t="s">
        <v>1931</v>
      </c>
      <c r="S81" s="111" t="s">
        <v>171</v>
      </c>
      <c r="T81" s="111">
        <v>5.83</v>
      </c>
      <c r="U81" s="111">
        <v>7.18</v>
      </c>
      <c r="V81" s="111">
        <v>5.78</v>
      </c>
      <c r="W81" s="111">
        <f t="shared" si="10"/>
        <v>6.26333333333333</v>
      </c>
      <c r="X81" s="127">
        <v>6.06</v>
      </c>
      <c r="Y81" s="134">
        <f t="shared" si="9"/>
        <v>0.0335533553355331</v>
      </c>
      <c r="Z81" s="130" t="s">
        <v>1746</v>
      </c>
      <c r="AA81" s="130">
        <v>12</v>
      </c>
      <c r="AB81" s="131">
        <f t="shared" si="14"/>
        <v>12.6</v>
      </c>
      <c r="AC81" s="111">
        <f t="shared" si="13"/>
        <v>-5.73666666666667</v>
      </c>
    </row>
    <row r="82" s="104" customFormat="1" ht="60" hidden="1" customHeight="1" spans="1:124">
      <c r="A82" s="111" t="s">
        <v>1615</v>
      </c>
      <c r="B82" s="111" t="s">
        <v>36</v>
      </c>
      <c r="C82" s="112">
        <v>120</v>
      </c>
      <c r="D82" s="111" t="s">
        <v>1932</v>
      </c>
      <c r="E82" s="115">
        <v>0.5</v>
      </c>
      <c r="F82" s="111"/>
      <c r="G82" s="115" t="s">
        <v>1651</v>
      </c>
      <c r="H82" s="111"/>
      <c r="I82" s="115" t="s">
        <v>1668</v>
      </c>
      <c r="J82" s="111"/>
      <c r="K82" s="135">
        <v>2</v>
      </c>
      <c r="L82" s="111" t="s">
        <v>1620</v>
      </c>
      <c r="M82" s="111"/>
      <c r="N82" s="111"/>
      <c r="O82" s="115" t="s">
        <v>1933</v>
      </c>
      <c r="P82" s="111" t="s">
        <v>1885</v>
      </c>
      <c r="Q82" s="123" t="s">
        <v>1934</v>
      </c>
      <c r="R82" s="125" t="s">
        <v>1931</v>
      </c>
      <c r="S82" s="111" t="s">
        <v>171</v>
      </c>
      <c r="T82" s="111">
        <v>6.29</v>
      </c>
      <c r="U82" s="111">
        <v>5.54</v>
      </c>
      <c r="V82" s="111">
        <v>5.68</v>
      </c>
      <c r="W82" s="111">
        <f t="shared" si="10"/>
        <v>5.83666666666667</v>
      </c>
      <c r="X82" s="127">
        <v>5.693333</v>
      </c>
      <c r="Y82" s="134">
        <f t="shared" si="9"/>
        <v>0.0251757040501003</v>
      </c>
      <c r="Z82" s="130" t="s">
        <v>1746</v>
      </c>
      <c r="AA82" s="130">
        <v>10</v>
      </c>
      <c r="AB82" s="131">
        <f t="shared" si="14"/>
        <v>10.5</v>
      </c>
      <c r="AC82" s="111">
        <f t="shared" si="13"/>
        <v>-4.16333333333333</v>
      </c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5"/>
      <c r="CE82" s="105"/>
      <c r="CF82" s="105"/>
      <c r="CG82" s="105"/>
      <c r="CH82" s="105"/>
      <c r="CI82" s="105"/>
      <c r="CJ82" s="105"/>
      <c r="CK82" s="105"/>
      <c r="CL82" s="105"/>
      <c r="CM82" s="105"/>
      <c r="CN82" s="105"/>
      <c r="CO82" s="105"/>
      <c r="CP82" s="105"/>
      <c r="CQ82" s="105"/>
      <c r="CR82" s="105"/>
      <c r="CS82" s="105"/>
      <c r="CT82" s="105"/>
      <c r="CU82" s="105"/>
      <c r="CV82" s="105"/>
      <c r="CW82" s="105"/>
      <c r="CX82" s="105"/>
      <c r="CY82" s="105"/>
      <c r="CZ82" s="105"/>
      <c r="DA82" s="105"/>
      <c r="DB82" s="105"/>
      <c r="DC82" s="105"/>
      <c r="DD82" s="105"/>
      <c r="DE82" s="105"/>
      <c r="DF82" s="105"/>
      <c r="DG82" s="105"/>
      <c r="DH82" s="105"/>
      <c r="DI82" s="105"/>
      <c r="DJ82" s="105"/>
      <c r="DK82" s="105"/>
      <c r="DL82" s="105"/>
      <c r="DM82" s="105"/>
      <c r="DN82" s="105"/>
      <c r="DO82" s="105"/>
      <c r="DP82" s="105"/>
      <c r="DQ82" s="105"/>
      <c r="DR82" s="105"/>
      <c r="DS82" s="105"/>
      <c r="DT82" s="105"/>
    </row>
    <row r="83" s="104" customFormat="1" ht="60" hidden="1" customHeight="1" spans="1:124">
      <c r="A83" s="111" t="s">
        <v>1782</v>
      </c>
      <c r="B83" s="111" t="s">
        <v>36</v>
      </c>
      <c r="C83" s="112">
        <v>121</v>
      </c>
      <c r="D83" s="111" t="s">
        <v>1935</v>
      </c>
      <c r="E83" s="115">
        <v>0.5</v>
      </c>
      <c r="F83" s="111"/>
      <c r="G83" s="115" t="s">
        <v>1651</v>
      </c>
      <c r="H83" s="111"/>
      <c r="I83" s="115" t="s">
        <v>1776</v>
      </c>
      <c r="J83" s="111"/>
      <c r="K83" s="135">
        <v>2</v>
      </c>
      <c r="L83" s="111" t="s">
        <v>1620</v>
      </c>
      <c r="M83" s="111"/>
      <c r="N83" s="111"/>
      <c r="O83" s="115" t="s">
        <v>1936</v>
      </c>
      <c r="P83" s="111" t="s">
        <v>1885</v>
      </c>
      <c r="Q83" s="123" t="s">
        <v>1937</v>
      </c>
      <c r="R83" s="125" t="s">
        <v>1931</v>
      </c>
      <c r="S83" s="111" t="s">
        <v>171</v>
      </c>
      <c r="T83" s="111">
        <v>0.52</v>
      </c>
      <c r="U83" s="111">
        <v>0.44</v>
      </c>
      <c r="V83" s="111">
        <v>0.35</v>
      </c>
      <c r="W83" s="111">
        <f t="shared" si="10"/>
        <v>0.436666666666667</v>
      </c>
      <c r="X83" s="127">
        <v>0.32</v>
      </c>
      <c r="Y83" s="128">
        <f t="shared" si="9"/>
        <v>0.364583333333334</v>
      </c>
      <c r="Z83" s="130" t="s">
        <v>1746</v>
      </c>
      <c r="AA83" s="130">
        <v>1</v>
      </c>
      <c r="AB83" s="131">
        <f t="shared" si="14"/>
        <v>1.2</v>
      </c>
      <c r="AC83" s="111">
        <f t="shared" si="13"/>
        <v>-0.563333333333333</v>
      </c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5"/>
      <c r="BW83" s="105"/>
      <c r="BX83" s="105"/>
      <c r="BY83" s="105"/>
      <c r="BZ83" s="105"/>
      <c r="CA83" s="105"/>
      <c r="CB83" s="105"/>
      <c r="CC83" s="105"/>
      <c r="CD83" s="105"/>
      <c r="CE83" s="105"/>
      <c r="CF83" s="105"/>
      <c r="CG83" s="105"/>
      <c r="CH83" s="105"/>
      <c r="CI83" s="105"/>
      <c r="CJ83" s="105"/>
      <c r="CK83" s="105"/>
      <c r="CL83" s="105"/>
      <c r="CM83" s="105"/>
      <c r="CN83" s="105"/>
      <c r="CO83" s="105"/>
      <c r="CP83" s="105"/>
      <c r="CQ83" s="105"/>
      <c r="CR83" s="105"/>
      <c r="CS83" s="105"/>
      <c r="CT83" s="105"/>
      <c r="CU83" s="105"/>
      <c r="CV83" s="105"/>
      <c r="CW83" s="105"/>
      <c r="CX83" s="105"/>
      <c r="CY83" s="105"/>
      <c r="CZ83" s="105"/>
      <c r="DA83" s="105"/>
      <c r="DB83" s="105"/>
      <c r="DC83" s="105"/>
      <c r="DD83" s="105"/>
      <c r="DE83" s="105"/>
      <c r="DF83" s="105"/>
      <c r="DG83" s="105"/>
      <c r="DH83" s="105"/>
      <c r="DI83" s="105"/>
      <c r="DJ83" s="105"/>
      <c r="DK83" s="105"/>
      <c r="DL83" s="105"/>
      <c r="DM83" s="105"/>
      <c r="DN83" s="105"/>
      <c r="DO83" s="105"/>
      <c r="DP83" s="105"/>
      <c r="DQ83" s="105"/>
      <c r="DR83" s="105"/>
      <c r="DS83" s="105"/>
      <c r="DT83" s="105"/>
    </row>
    <row r="84" s="104" customFormat="1" ht="60" hidden="1" customHeight="1" spans="1:124">
      <c r="A84" s="111" t="s">
        <v>1615</v>
      </c>
      <c r="B84" s="111" t="s">
        <v>36</v>
      </c>
      <c r="C84" s="112">
        <v>126</v>
      </c>
      <c r="D84" s="111" t="s">
        <v>1938</v>
      </c>
      <c r="E84" s="115">
        <v>0.5</v>
      </c>
      <c r="F84" s="111"/>
      <c r="G84" s="115" t="s">
        <v>1651</v>
      </c>
      <c r="H84" s="111"/>
      <c r="I84" s="115" t="s">
        <v>1668</v>
      </c>
      <c r="J84" s="111"/>
      <c r="K84" s="135">
        <v>2</v>
      </c>
      <c r="L84" s="111" t="s">
        <v>1620</v>
      </c>
      <c r="M84" s="111"/>
      <c r="N84" s="111"/>
      <c r="O84" s="120" t="s">
        <v>1939</v>
      </c>
      <c r="P84" s="111" t="s">
        <v>1885</v>
      </c>
      <c r="Q84" s="123" t="s">
        <v>1940</v>
      </c>
      <c r="R84" s="125" t="s">
        <v>1656</v>
      </c>
      <c r="S84" s="111" t="s">
        <v>171</v>
      </c>
      <c r="T84" s="111">
        <v>0.6</v>
      </c>
      <c r="U84" s="111">
        <v>0.5</v>
      </c>
      <c r="V84" s="111">
        <v>0.29</v>
      </c>
      <c r="W84" s="111">
        <f t="shared" si="10"/>
        <v>0.463333333333333</v>
      </c>
      <c r="X84" s="127">
        <v>2.3</v>
      </c>
      <c r="Y84" s="128">
        <f t="shared" si="9"/>
        <v>-0.798550724637681</v>
      </c>
      <c r="Z84" s="130"/>
      <c r="AA84" s="130">
        <v>2</v>
      </c>
      <c r="AB84" s="131">
        <f t="shared" si="14"/>
        <v>2.4</v>
      </c>
      <c r="AC84" s="111">
        <f t="shared" si="13"/>
        <v>-1.53666666666667</v>
      </c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5"/>
      <c r="BZ84" s="105"/>
      <c r="CA84" s="105"/>
      <c r="CB84" s="105"/>
      <c r="CC84" s="105"/>
      <c r="CD84" s="105"/>
      <c r="CE84" s="105"/>
      <c r="CF84" s="105"/>
      <c r="CG84" s="105"/>
      <c r="CH84" s="105"/>
      <c r="CI84" s="105"/>
      <c r="CJ84" s="105"/>
      <c r="CK84" s="105"/>
      <c r="CL84" s="105"/>
      <c r="CM84" s="105"/>
      <c r="CN84" s="105"/>
      <c r="CO84" s="105"/>
      <c r="CP84" s="105"/>
      <c r="CQ84" s="105"/>
      <c r="CR84" s="105"/>
      <c r="CS84" s="105"/>
      <c r="CT84" s="105"/>
      <c r="CU84" s="105"/>
      <c r="CV84" s="105"/>
      <c r="CW84" s="105"/>
      <c r="CX84" s="105"/>
      <c r="CY84" s="105"/>
      <c r="CZ84" s="105"/>
      <c r="DA84" s="105"/>
      <c r="DB84" s="105"/>
      <c r="DC84" s="105"/>
      <c r="DD84" s="105"/>
      <c r="DE84" s="105"/>
      <c r="DF84" s="105"/>
      <c r="DG84" s="105"/>
      <c r="DH84" s="105"/>
      <c r="DI84" s="105"/>
      <c r="DJ84" s="105"/>
      <c r="DK84" s="105"/>
      <c r="DL84" s="105"/>
      <c r="DM84" s="105"/>
      <c r="DN84" s="105"/>
      <c r="DO84" s="105"/>
      <c r="DP84" s="105"/>
      <c r="DQ84" s="105"/>
      <c r="DR84" s="105"/>
      <c r="DS84" s="105"/>
      <c r="DT84" s="105"/>
    </row>
    <row r="85" s="104" customFormat="1" ht="60" hidden="1" customHeight="1" spans="1:124">
      <c r="A85" s="111"/>
      <c r="B85" s="111" t="s">
        <v>36</v>
      </c>
      <c r="C85" s="112">
        <v>127</v>
      </c>
      <c r="D85" s="111" t="s">
        <v>1941</v>
      </c>
      <c r="E85" s="115">
        <v>0.5</v>
      </c>
      <c r="F85" s="111"/>
      <c r="G85" s="115" t="s">
        <v>1651</v>
      </c>
      <c r="H85" s="111"/>
      <c r="I85" s="115" t="s">
        <v>1776</v>
      </c>
      <c r="J85" s="111"/>
      <c r="K85" s="135">
        <v>2</v>
      </c>
      <c r="L85" s="111" t="s">
        <v>1620</v>
      </c>
      <c r="M85" s="111"/>
      <c r="N85" s="111"/>
      <c r="O85" s="120" t="s">
        <v>1942</v>
      </c>
      <c r="P85" s="111" t="s">
        <v>1885</v>
      </c>
      <c r="Q85" s="123" t="s">
        <v>1943</v>
      </c>
      <c r="R85" s="125" t="s">
        <v>1656</v>
      </c>
      <c r="S85" s="111" t="s">
        <v>171</v>
      </c>
      <c r="T85" s="111">
        <v>0.35</v>
      </c>
      <c r="U85" s="111">
        <v>0.3</v>
      </c>
      <c r="V85" s="111">
        <v>0.3</v>
      </c>
      <c r="W85" s="111">
        <f t="shared" si="10"/>
        <v>0.316666666666667</v>
      </c>
      <c r="X85" s="127">
        <v>0.373</v>
      </c>
      <c r="Y85" s="128">
        <f t="shared" si="9"/>
        <v>-0.151027703306523</v>
      </c>
      <c r="Z85" s="130"/>
      <c r="AA85" s="130">
        <v>1</v>
      </c>
      <c r="AB85" s="131">
        <f t="shared" si="14"/>
        <v>1.2</v>
      </c>
      <c r="AC85" s="111">
        <f t="shared" si="13"/>
        <v>-0.683333333333333</v>
      </c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</row>
    <row r="86" s="104" customFormat="1" ht="168" hidden="1" customHeight="1" spans="1:124">
      <c r="A86" s="111"/>
      <c r="B86" s="111" t="s">
        <v>36</v>
      </c>
      <c r="C86" s="112">
        <v>128</v>
      </c>
      <c r="D86" s="111" t="s">
        <v>1944</v>
      </c>
      <c r="E86" s="115">
        <v>0.5</v>
      </c>
      <c r="F86" s="111"/>
      <c r="G86" s="115" t="s">
        <v>1651</v>
      </c>
      <c r="H86" s="111"/>
      <c r="I86" s="115" t="s">
        <v>1668</v>
      </c>
      <c r="J86" s="111">
        <f>(0.9+0.9+0.934)/3</f>
        <v>0.911333333333333</v>
      </c>
      <c r="K86" s="135">
        <v>2</v>
      </c>
      <c r="L86" s="111" t="s">
        <v>1620</v>
      </c>
      <c r="M86" s="111"/>
      <c r="N86" s="111"/>
      <c r="O86" s="115" t="s">
        <v>1945</v>
      </c>
      <c r="P86" s="111" t="s">
        <v>1885</v>
      </c>
      <c r="Q86" s="123" t="s">
        <v>1946</v>
      </c>
      <c r="R86" s="125" t="s">
        <v>1897</v>
      </c>
      <c r="S86" s="111" t="s">
        <v>171</v>
      </c>
      <c r="T86" s="111">
        <v>0.9</v>
      </c>
      <c r="U86" s="111">
        <v>0.9</v>
      </c>
      <c r="V86" s="111">
        <v>0.934</v>
      </c>
      <c r="W86" s="111">
        <f t="shared" si="10"/>
        <v>0.911333333333333</v>
      </c>
      <c r="X86" s="127">
        <v>0.956</v>
      </c>
      <c r="Y86" s="128">
        <f t="shared" si="9"/>
        <v>-0.0467224546722458</v>
      </c>
      <c r="Z86" s="130"/>
      <c r="AA86" s="130">
        <v>2</v>
      </c>
      <c r="AB86" s="131">
        <f t="shared" si="14"/>
        <v>2.4</v>
      </c>
      <c r="AC86" s="111">
        <f t="shared" si="13"/>
        <v>-1.08866666666667</v>
      </c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  <c r="BT86" s="105"/>
      <c r="BU86" s="105"/>
      <c r="BV86" s="105"/>
      <c r="BW86" s="105"/>
      <c r="BX86" s="105"/>
      <c r="BY86" s="105"/>
      <c r="BZ86" s="105"/>
      <c r="CA86" s="105"/>
      <c r="CB86" s="105"/>
      <c r="CC86" s="105"/>
      <c r="CD86" s="105"/>
      <c r="CE86" s="105"/>
      <c r="CF86" s="105"/>
      <c r="CG86" s="105"/>
      <c r="CH86" s="105"/>
      <c r="CI86" s="105"/>
      <c r="CJ86" s="105"/>
      <c r="CK86" s="105"/>
      <c r="CL86" s="105"/>
      <c r="CM86" s="105"/>
      <c r="CN86" s="105"/>
      <c r="CO86" s="105"/>
      <c r="CP86" s="105"/>
      <c r="CQ86" s="105"/>
      <c r="CR86" s="105"/>
      <c r="CS86" s="105"/>
      <c r="CT86" s="105"/>
      <c r="CU86" s="105"/>
      <c r="CV86" s="105"/>
      <c r="CW86" s="105"/>
      <c r="CX86" s="105"/>
      <c r="CY86" s="105"/>
      <c r="CZ86" s="105"/>
      <c r="DA86" s="105"/>
      <c r="DB86" s="105"/>
      <c r="DC86" s="105"/>
      <c r="DD86" s="105"/>
      <c r="DE86" s="105"/>
      <c r="DF86" s="105"/>
      <c r="DG86" s="105"/>
      <c r="DH86" s="105"/>
      <c r="DI86" s="105"/>
      <c r="DJ86" s="105"/>
      <c r="DK86" s="105"/>
      <c r="DL86" s="105"/>
      <c r="DM86" s="105"/>
      <c r="DN86" s="105"/>
      <c r="DO86" s="105"/>
      <c r="DP86" s="105"/>
      <c r="DQ86" s="105"/>
      <c r="DR86" s="105"/>
      <c r="DS86" s="105"/>
      <c r="DT86" s="105"/>
    </row>
    <row r="87" s="104" customFormat="1" ht="60" hidden="1" customHeight="1" spans="1:124">
      <c r="A87" s="111"/>
      <c r="B87" s="111" t="s">
        <v>36</v>
      </c>
      <c r="C87" s="112">
        <v>129</v>
      </c>
      <c r="D87" s="111" t="s">
        <v>1947</v>
      </c>
      <c r="E87" s="115">
        <v>0.5</v>
      </c>
      <c r="F87" s="111"/>
      <c r="G87" s="115" t="s">
        <v>1651</v>
      </c>
      <c r="H87" s="111"/>
      <c r="I87" s="115" t="s">
        <v>1776</v>
      </c>
      <c r="J87" s="111">
        <f>(367+400+300)/3</f>
        <v>355.666666666667</v>
      </c>
      <c r="K87" s="135">
        <v>2</v>
      </c>
      <c r="L87" s="111" t="s">
        <v>1620</v>
      </c>
      <c r="M87" s="111"/>
      <c r="N87" s="111"/>
      <c r="O87" s="115" t="s">
        <v>1942</v>
      </c>
      <c r="P87" s="111" t="s">
        <v>1885</v>
      </c>
      <c r="Q87" s="123" t="s">
        <v>1948</v>
      </c>
      <c r="R87" s="125" t="s">
        <v>1897</v>
      </c>
      <c r="S87" s="111" t="s">
        <v>171</v>
      </c>
      <c r="T87" s="111">
        <v>0.364</v>
      </c>
      <c r="U87" s="111">
        <v>0.4</v>
      </c>
      <c r="V87" s="111">
        <v>0.3</v>
      </c>
      <c r="W87" s="111">
        <f t="shared" si="10"/>
        <v>0.354666666666667</v>
      </c>
      <c r="X87" s="127">
        <v>0.336</v>
      </c>
      <c r="Y87" s="128">
        <f t="shared" si="9"/>
        <v>0.0555555555555565</v>
      </c>
      <c r="Z87" s="130"/>
      <c r="AA87" s="130">
        <v>1</v>
      </c>
      <c r="AB87" s="131">
        <f t="shared" si="14"/>
        <v>1.2</v>
      </c>
      <c r="AC87" s="111">
        <f t="shared" si="13"/>
        <v>-0.645333333333333</v>
      </c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</row>
    <row r="88" s="104" customFormat="1" ht="60" hidden="1" customHeight="1" spans="1:124">
      <c r="A88" s="111"/>
      <c r="B88" s="111" t="s">
        <v>36</v>
      </c>
      <c r="C88" s="112">
        <v>130</v>
      </c>
      <c r="D88" s="111" t="s">
        <v>1949</v>
      </c>
      <c r="E88" s="115">
        <v>0.5</v>
      </c>
      <c r="F88" s="111"/>
      <c r="G88" s="115" t="s">
        <v>1651</v>
      </c>
      <c r="H88" s="111"/>
      <c r="I88" s="115" t="s">
        <v>1668</v>
      </c>
      <c r="J88" s="111"/>
      <c r="K88" s="135">
        <v>2</v>
      </c>
      <c r="L88" s="111" t="s">
        <v>1620</v>
      </c>
      <c r="M88" s="111"/>
      <c r="N88" s="111"/>
      <c r="O88" s="115" t="s">
        <v>1950</v>
      </c>
      <c r="P88" s="113" t="s">
        <v>1951</v>
      </c>
      <c r="Q88" s="123" t="s">
        <v>1952</v>
      </c>
      <c r="R88" s="125" t="s">
        <v>1656</v>
      </c>
      <c r="S88" s="111" t="s">
        <v>171</v>
      </c>
      <c r="T88" s="124">
        <v>3.4</v>
      </c>
      <c r="U88" s="124">
        <v>3.26</v>
      </c>
      <c r="V88" s="124">
        <v>3.31</v>
      </c>
      <c r="W88" s="111">
        <f t="shared" si="10"/>
        <v>3.32333333333333</v>
      </c>
      <c r="X88" s="127">
        <v>4.98</v>
      </c>
      <c r="Y88" s="128">
        <f t="shared" si="9"/>
        <v>-0.332663989290496</v>
      </c>
      <c r="Z88" s="130"/>
      <c r="AA88" s="130">
        <v>2</v>
      </c>
      <c r="AB88" s="131">
        <f t="shared" si="14"/>
        <v>2.4</v>
      </c>
      <c r="AC88" s="111">
        <f t="shared" si="13"/>
        <v>1.32333333333333</v>
      </c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  <c r="BQ88" s="105"/>
      <c r="BR88" s="105"/>
      <c r="BS88" s="105"/>
      <c r="BT88" s="105"/>
      <c r="BU88" s="105"/>
      <c r="BV88" s="105"/>
      <c r="BW88" s="105"/>
      <c r="BX88" s="105"/>
      <c r="BY88" s="105"/>
      <c r="BZ88" s="105"/>
      <c r="CA88" s="105"/>
      <c r="CB88" s="105"/>
      <c r="CC88" s="105"/>
      <c r="CD88" s="105"/>
      <c r="CE88" s="105"/>
      <c r="CF88" s="105"/>
      <c r="CG88" s="105"/>
      <c r="CH88" s="105"/>
      <c r="CI88" s="105"/>
      <c r="CJ88" s="105"/>
      <c r="CK88" s="105"/>
      <c r="CL88" s="105"/>
      <c r="CM88" s="105"/>
      <c r="CN88" s="105"/>
      <c r="CO88" s="105"/>
      <c r="CP88" s="105"/>
      <c r="CQ88" s="105"/>
      <c r="CR88" s="105"/>
      <c r="CS88" s="105"/>
      <c r="CT88" s="105"/>
      <c r="CU88" s="105"/>
      <c r="CV88" s="105"/>
      <c r="CW88" s="105"/>
      <c r="CX88" s="105"/>
      <c r="CY88" s="105"/>
      <c r="CZ88" s="105"/>
      <c r="DA88" s="105"/>
      <c r="DB88" s="105"/>
      <c r="DC88" s="105"/>
      <c r="DD88" s="105"/>
      <c r="DE88" s="105"/>
      <c r="DF88" s="105"/>
      <c r="DG88" s="105"/>
      <c r="DH88" s="105"/>
      <c r="DI88" s="105"/>
      <c r="DJ88" s="105"/>
      <c r="DK88" s="105"/>
      <c r="DL88" s="105"/>
      <c r="DM88" s="105"/>
      <c r="DN88" s="105"/>
      <c r="DO88" s="105"/>
      <c r="DP88" s="105"/>
      <c r="DQ88" s="105"/>
      <c r="DR88" s="105"/>
      <c r="DS88" s="105"/>
      <c r="DT88" s="105"/>
    </row>
    <row r="89" s="104" customFormat="1" ht="60" hidden="1" customHeight="1" spans="1:124">
      <c r="A89" s="111"/>
      <c r="B89" s="111" t="s">
        <v>36</v>
      </c>
      <c r="C89" s="112">
        <v>131</v>
      </c>
      <c r="D89" s="111" t="s">
        <v>1953</v>
      </c>
      <c r="E89" s="115">
        <v>0.5</v>
      </c>
      <c r="F89" s="111"/>
      <c r="G89" s="115" t="s">
        <v>1651</v>
      </c>
      <c r="H89" s="111"/>
      <c r="I89" s="115" t="s">
        <v>1776</v>
      </c>
      <c r="J89" s="111"/>
      <c r="K89" s="135">
        <v>2</v>
      </c>
      <c r="L89" s="111" t="s">
        <v>1620</v>
      </c>
      <c r="M89" s="111"/>
      <c r="N89" s="111"/>
      <c r="O89" s="115" t="s">
        <v>1954</v>
      </c>
      <c r="P89" s="113" t="s">
        <v>1951</v>
      </c>
      <c r="Q89" s="123" t="s">
        <v>1955</v>
      </c>
      <c r="R89" s="125" t="s">
        <v>1656</v>
      </c>
      <c r="S89" s="111" t="s">
        <v>171</v>
      </c>
      <c r="T89" s="124">
        <v>0.2</v>
      </c>
      <c r="U89" s="124">
        <v>0.18</v>
      </c>
      <c r="V89" s="124">
        <v>0.19</v>
      </c>
      <c r="W89" s="111">
        <f t="shared" si="10"/>
        <v>0.19</v>
      </c>
      <c r="X89" s="127">
        <v>0.206</v>
      </c>
      <c r="Y89" s="128">
        <f t="shared" si="9"/>
        <v>-0.0776699029126213</v>
      </c>
      <c r="Z89" s="130"/>
      <c r="AA89" s="130">
        <v>1</v>
      </c>
      <c r="AB89" s="131">
        <f t="shared" si="14"/>
        <v>1.2</v>
      </c>
      <c r="AC89" s="111">
        <f t="shared" si="13"/>
        <v>-0.81</v>
      </c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  <c r="BW89" s="105"/>
      <c r="BX89" s="105"/>
      <c r="BY89" s="105"/>
      <c r="BZ89" s="105"/>
      <c r="CA89" s="105"/>
      <c r="CB89" s="105"/>
      <c r="CC89" s="105"/>
      <c r="CD89" s="105"/>
      <c r="CE89" s="105"/>
      <c r="CF89" s="105"/>
      <c r="CG89" s="105"/>
      <c r="CH89" s="105"/>
      <c r="CI89" s="105"/>
      <c r="CJ89" s="105"/>
      <c r="CK89" s="105"/>
      <c r="CL89" s="105"/>
      <c r="CM89" s="105"/>
      <c r="CN89" s="105"/>
      <c r="CO89" s="105"/>
      <c r="CP89" s="105"/>
      <c r="CQ89" s="105"/>
      <c r="CR89" s="105"/>
      <c r="CS89" s="105"/>
      <c r="CT89" s="105"/>
      <c r="CU89" s="105"/>
      <c r="CV89" s="105"/>
      <c r="CW89" s="105"/>
      <c r="CX89" s="105"/>
      <c r="CY89" s="105"/>
      <c r="CZ89" s="105"/>
      <c r="DA89" s="105"/>
      <c r="DB89" s="105"/>
      <c r="DC89" s="105"/>
      <c r="DD89" s="105"/>
      <c r="DE89" s="105"/>
      <c r="DF89" s="105"/>
      <c r="DG89" s="105"/>
      <c r="DH89" s="105"/>
      <c r="DI89" s="105"/>
      <c r="DJ89" s="105"/>
      <c r="DK89" s="105"/>
      <c r="DL89" s="105"/>
      <c r="DM89" s="105"/>
      <c r="DN89" s="105"/>
      <c r="DO89" s="105"/>
      <c r="DP89" s="105"/>
      <c r="DQ89" s="105"/>
      <c r="DR89" s="105"/>
      <c r="DS89" s="105"/>
      <c r="DT89" s="105"/>
    </row>
    <row r="90" s="104" customFormat="1" ht="140" hidden="1" spans="1:124">
      <c r="A90" s="111"/>
      <c r="B90" s="111" t="s">
        <v>36</v>
      </c>
      <c r="C90" s="112">
        <v>132</v>
      </c>
      <c r="D90" s="111" t="s">
        <v>1956</v>
      </c>
      <c r="E90" s="115">
        <v>0.5</v>
      </c>
      <c r="F90" s="111"/>
      <c r="G90" s="115" t="s">
        <v>1651</v>
      </c>
      <c r="H90" s="111"/>
      <c r="I90" s="115" t="s">
        <v>1668</v>
      </c>
      <c r="J90" s="111"/>
      <c r="K90" s="135">
        <v>2</v>
      </c>
      <c r="L90" s="111" t="s">
        <v>1620</v>
      </c>
      <c r="M90" s="111"/>
      <c r="N90" s="111"/>
      <c r="O90" s="115" t="s">
        <v>1957</v>
      </c>
      <c r="P90" s="111" t="s">
        <v>1885</v>
      </c>
      <c r="Q90" s="123" t="s">
        <v>1958</v>
      </c>
      <c r="R90" s="125" t="s">
        <v>1897</v>
      </c>
      <c r="S90" s="111" t="s">
        <v>171</v>
      </c>
      <c r="T90" s="111">
        <v>4</v>
      </c>
      <c r="U90" s="124">
        <v>4.05</v>
      </c>
      <c r="V90" s="111">
        <v>4.21</v>
      </c>
      <c r="W90" s="111">
        <f t="shared" si="10"/>
        <v>4.08666666666667</v>
      </c>
      <c r="X90" s="127">
        <v>4.866667</v>
      </c>
      <c r="Y90" s="128">
        <f t="shared" si="9"/>
        <v>-0.160274030118216</v>
      </c>
      <c r="Z90" s="130"/>
      <c r="AA90" s="130">
        <v>3</v>
      </c>
      <c r="AB90" s="131">
        <f t="shared" si="14"/>
        <v>3.45</v>
      </c>
      <c r="AC90" s="111">
        <f t="shared" si="13"/>
        <v>1.08666666666667</v>
      </c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  <c r="BW90" s="105"/>
      <c r="BX90" s="105"/>
      <c r="BY90" s="105"/>
      <c r="BZ90" s="105"/>
      <c r="CA90" s="105"/>
      <c r="CB90" s="105"/>
      <c r="CC90" s="105"/>
      <c r="CD90" s="105"/>
      <c r="CE90" s="105"/>
      <c r="CF90" s="105"/>
      <c r="CG90" s="105"/>
      <c r="CH90" s="105"/>
      <c r="CI90" s="105"/>
      <c r="CJ90" s="105"/>
      <c r="CK90" s="105"/>
      <c r="CL90" s="105"/>
      <c r="CM90" s="105"/>
      <c r="CN90" s="105"/>
      <c r="CO90" s="105"/>
      <c r="CP90" s="105"/>
      <c r="CQ90" s="105"/>
      <c r="CR90" s="105"/>
      <c r="CS90" s="105"/>
      <c r="CT90" s="105"/>
      <c r="CU90" s="105"/>
      <c r="CV90" s="105"/>
      <c r="CW90" s="105"/>
      <c r="CX90" s="105"/>
      <c r="CY90" s="105"/>
      <c r="CZ90" s="105"/>
      <c r="DA90" s="105"/>
      <c r="DB90" s="105"/>
      <c r="DC90" s="105"/>
      <c r="DD90" s="105"/>
      <c r="DE90" s="105"/>
      <c r="DF90" s="105"/>
      <c r="DG90" s="105"/>
      <c r="DH90" s="105"/>
      <c r="DI90" s="105"/>
      <c r="DJ90" s="105"/>
      <c r="DK90" s="105"/>
      <c r="DL90" s="105"/>
      <c r="DM90" s="105"/>
      <c r="DN90" s="105"/>
      <c r="DO90" s="105"/>
      <c r="DP90" s="105"/>
      <c r="DQ90" s="105"/>
      <c r="DR90" s="105"/>
      <c r="DS90" s="105"/>
      <c r="DT90" s="105"/>
    </row>
    <row r="91" s="104" customFormat="1" ht="28" hidden="1" customHeight="1" spans="1:124">
      <c r="A91" s="111"/>
      <c r="B91" s="111" t="s">
        <v>36</v>
      </c>
      <c r="C91" s="112">
        <v>133</v>
      </c>
      <c r="D91" s="111" t="s">
        <v>1959</v>
      </c>
      <c r="E91" s="115">
        <v>0.5</v>
      </c>
      <c r="F91" s="111"/>
      <c r="G91" s="115" t="s">
        <v>1651</v>
      </c>
      <c r="H91" s="111"/>
      <c r="I91" s="115" t="s">
        <v>1776</v>
      </c>
      <c r="J91" s="111"/>
      <c r="K91" s="135">
        <v>2</v>
      </c>
      <c r="L91" s="111" t="s">
        <v>1620</v>
      </c>
      <c r="M91" s="111"/>
      <c r="N91" s="111"/>
      <c r="O91" s="115" t="s">
        <v>1960</v>
      </c>
      <c r="P91" s="111" t="s">
        <v>1885</v>
      </c>
      <c r="Q91" s="123" t="s">
        <v>1961</v>
      </c>
      <c r="R91" s="125" t="s">
        <v>1897</v>
      </c>
      <c r="S91" s="111" t="s">
        <v>171</v>
      </c>
      <c r="T91" s="111">
        <v>0.2</v>
      </c>
      <c r="U91" s="111">
        <v>0.19</v>
      </c>
      <c r="V91" s="111">
        <v>0.22</v>
      </c>
      <c r="W91" s="111">
        <f t="shared" si="10"/>
        <v>0.203333333333333</v>
      </c>
      <c r="X91" s="127">
        <v>0.345</v>
      </c>
      <c r="Y91" s="128">
        <f t="shared" si="9"/>
        <v>-0.410628019323672</v>
      </c>
      <c r="Z91" s="130"/>
      <c r="AA91" s="130">
        <v>1</v>
      </c>
      <c r="AB91" s="131">
        <f t="shared" si="14"/>
        <v>1.2</v>
      </c>
      <c r="AC91" s="111">
        <f t="shared" si="13"/>
        <v>-0.796666666666667</v>
      </c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  <c r="BW91" s="105"/>
      <c r="BX91" s="105"/>
      <c r="BY91" s="105"/>
      <c r="BZ91" s="105"/>
      <c r="CA91" s="105"/>
      <c r="CB91" s="105"/>
      <c r="CC91" s="105"/>
      <c r="CD91" s="105"/>
      <c r="CE91" s="105"/>
      <c r="CF91" s="105"/>
      <c r="CG91" s="105"/>
      <c r="CH91" s="105"/>
      <c r="CI91" s="105"/>
      <c r="CJ91" s="105"/>
      <c r="CK91" s="105"/>
      <c r="CL91" s="105"/>
      <c r="CM91" s="105"/>
      <c r="CN91" s="105"/>
      <c r="CO91" s="105"/>
      <c r="CP91" s="105"/>
      <c r="CQ91" s="105"/>
      <c r="CR91" s="105"/>
      <c r="CS91" s="105"/>
      <c r="CT91" s="105"/>
      <c r="CU91" s="105"/>
      <c r="CV91" s="105"/>
      <c r="CW91" s="105"/>
      <c r="CX91" s="105"/>
      <c r="CY91" s="105"/>
      <c r="CZ91" s="105"/>
      <c r="DA91" s="105"/>
      <c r="DB91" s="105"/>
      <c r="DC91" s="105"/>
      <c r="DD91" s="105"/>
      <c r="DE91" s="105"/>
      <c r="DF91" s="105"/>
      <c r="DG91" s="105"/>
      <c r="DH91" s="105"/>
      <c r="DI91" s="105"/>
      <c r="DJ91" s="105"/>
      <c r="DK91" s="105"/>
      <c r="DL91" s="105"/>
      <c r="DM91" s="105"/>
      <c r="DN91" s="105"/>
      <c r="DO91" s="105"/>
      <c r="DP91" s="105"/>
      <c r="DQ91" s="105"/>
      <c r="DR91" s="105"/>
      <c r="DS91" s="105"/>
      <c r="DT91" s="105"/>
    </row>
    <row r="92" s="104" customFormat="1" ht="60" hidden="1" customHeight="1" spans="1:124">
      <c r="A92" s="111"/>
      <c r="B92" s="111" t="s">
        <v>36</v>
      </c>
      <c r="C92" s="112">
        <v>134</v>
      </c>
      <c r="D92" s="111" t="s">
        <v>1962</v>
      </c>
      <c r="E92" s="115">
        <v>0.5</v>
      </c>
      <c r="F92" s="111"/>
      <c r="G92" s="115" t="s">
        <v>1651</v>
      </c>
      <c r="H92" s="111"/>
      <c r="I92" s="115" t="s">
        <v>1668</v>
      </c>
      <c r="J92" s="111"/>
      <c r="K92" s="135">
        <v>2</v>
      </c>
      <c r="L92" s="111" t="s">
        <v>1620</v>
      </c>
      <c r="M92" s="111"/>
      <c r="N92" s="111"/>
      <c r="O92" s="115" t="s">
        <v>1963</v>
      </c>
      <c r="P92" s="111" t="s">
        <v>1885</v>
      </c>
      <c r="Q92" s="123" t="s">
        <v>1964</v>
      </c>
      <c r="R92" s="125" t="s">
        <v>1897</v>
      </c>
      <c r="S92" s="111" t="s">
        <v>171</v>
      </c>
      <c r="T92" s="124">
        <v>6.03</v>
      </c>
      <c r="U92" s="124">
        <v>6.45</v>
      </c>
      <c r="V92" s="124">
        <v>5.59</v>
      </c>
      <c r="W92" s="111">
        <f t="shared" si="10"/>
        <v>6.02333333333333</v>
      </c>
      <c r="X92" s="127">
        <v>5.1766667</v>
      </c>
      <c r="Y92" s="128">
        <f t="shared" si="9"/>
        <v>0.16355440332547</v>
      </c>
      <c r="Z92" s="130" t="s">
        <v>1746</v>
      </c>
      <c r="AA92" s="130">
        <v>3</v>
      </c>
      <c r="AB92" s="131">
        <f t="shared" si="14"/>
        <v>3.45</v>
      </c>
      <c r="AC92" s="111">
        <f t="shared" si="13"/>
        <v>3.02333333333333</v>
      </c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  <c r="BW92" s="105"/>
      <c r="BX92" s="105"/>
      <c r="BY92" s="105"/>
      <c r="BZ92" s="105"/>
      <c r="CA92" s="105"/>
      <c r="CB92" s="105"/>
      <c r="CC92" s="105"/>
      <c r="CD92" s="105"/>
      <c r="CE92" s="105"/>
      <c r="CF92" s="105"/>
      <c r="CG92" s="105"/>
      <c r="CH92" s="105"/>
      <c r="CI92" s="105"/>
      <c r="CJ92" s="105"/>
      <c r="CK92" s="105"/>
      <c r="CL92" s="105"/>
      <c r="CM92" s="105"/>
      <c r="CN92" s="105"/>
      <c r="CO92" s="105"/>
      <c r="CP92" s="105"/>
      <c r="CQ92" s="105"/>
      <c r="CR92" s="105"/>
      <c r="CS92" s="105"/>
      <c r="CT92" s="105"/>
      <c r="CU92" s="105"/>
      <c r="CV92" s="105"/>
      <c r="CW92" s="105"/>
      <c r="CX92" s="105"/>
      <c r="CY92" s="105"/>
      <c r="CZ92" s="105"/>
      <c r="DA92" s="105"/>
      <c r="DB92" s="105"/>
      <c r="DC92" s="105"/>
      <c r="DD92" s="105"/>
      <c r="DE92" s="105"/>
      <c r="DF92" s="105"/>
      <c r="DG92" s="105"/>
      <c r="DH92" s="105"/>
      <c r="DI92" s="105"/>
      <c r="DJ92" s="105"/>
      <c r="DK92" s="105"/>
      <c r="DL92" s="105"/>
      <c r="DM92" s="105"/>
      <c r="DN92" s="105"/>
      <c r="DO92" s="105"/>
      <c r="DP92" s="105"/>
      <c r="DQ92" s="105"/>
      <c r="DR92" s="105"/>
      <c r="DS92" s="105"/>
      <c r="DT92" s="105"/>
    </row>
    <row r="93" s="104" customFormat="1" ht="60" hidden="1" customHeight="1" spans="1:124">
      <c r="A93" s="111"/>
      <c r="B93" s="111" t="s">
        <v>36</v>
      </c>
      <c r="C93" s="112">
        <v>135</v>
      </c>
      <c r="D93" s="111" t="s">
        <v>1965</v>
      </c>
      <c r="E93" s="115">
        <v>0.5</v>
      </c>
      <c r="F93" s="111"/>
      <c r="G93" s="115" t="s">
        <v>1651</v>
      </c>
      <c r="H93" s="111"/>
      <c r="I93" s="115" t="s">
        <v>1776</v>
      </c>
      <c r="J93" s="111"/>
      <c r="K93" s="135">
        <v>2</v>
      </c>
      <c r="L93" s="111" t="s">
        <v>1620</v>
      </c>
      <c r="M93" s="111"/>
      <c r="N93" s="111"/>
      <c r="O93" s="115" t="s">
        <v>1966</v>
      </c>
      <c r="P93" s="111" t="s">
        <v>1885</v>
      </c>
      <c r="Q93" s="123" t="s">
        <v>1967</v>
      </c>
      <c r="R93" s="125" t="s">
        <v>1897</v>
      </c>
      <c r="S93" s="111" t="s">
        <v>171</v>
      </c>
      <c r="T93" s="124">
        <v>0.84</v>
      </c>
      <c r="U93" s="124">
        <v>0.7</v>
      </c>
      <c r="V93" s="124">
        <v>0.68</v>
      </c>
      <c r="W93" s="111">
        <f t="shared" si="10"/>
        <v>0.74</v>
      </c>
      <c r="X93" s="127">
        <v>0.69</v>
      </c>
      <c r="Y93" s="128">
        <f t="shared" si="9"/>
        <v>0.0724637681159421</v>
      </c>
      <c r="Z93" s="130"/>
      <c r="AA93" s="130">
        <v>1</v>
      </c>
      <c r="AB93" s="131">
        <f t="shared" si="14"/>
        <v>1.2</v>
      </c>
      <c r="AC93" s="111">
        <f t="shared" si="13"/>
        <v>-0.26</v>
      </c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  <c r="BW93" s="105"/>
      <c r="BX93" s="105"/>
      <c r="BY93" s="105"/>
      <c r="BZ93" s="105"/>
      <c r="CA93" s="105"/>
      <c r="CB93" s="105"/>
      <c r="CC93" s="105"/>
      <c r="CD93" s="105"/>
      <c r="CE93" s="105"/>
      <c r="CF93" s="105"/>
      <c r="CG93" s="105"/>
      <c r="CH93" s="105"/>
      <c r="CI93" s="105"/>
      <c r="CJ93" s="105"/>
      <c r="CK93" s="105"/>
      <c r="CL93" s="105"/>
      <c r="CM93" s="105"/>
      <c r="CN93" s="105"/>
      <c r="CO93" s="105"/>
      <c r="CP93" s="105"/>
      <c r="CQ93" s="105"/>
      <c r="CR93" s="105"/>
      <c r="CS93" s="105"/>
      <c r="CT93" s="105"/>
      <c r="CU93" s="105"/>
      <c r="CV93" s="105"/>
      <c r="CW93" s="105"/>
      <c r="CX93" s="105"/>
      <c r="CY93" s="105"/>
      <c r="CZ93" s="105"/>
      <c r="DA93" s="105"/>
      <c r="DB93" s="105"/>
      <c r="DC93" s="105"/>
      <c r="DD93" s="105"/>
      <c r="DE93" s="105"/>
      <c r="DF93" s="105"/>
      <c r="DG93" s="105"/>
      <c r="DH93" s="105"/>
      <c r="DI93" s="105"/>
      <c r="DJ93" s="105"/>
      <c r="DK93" s="105"/>
      <c r="DL93" s="105"/>
      <c r="DM93" s="105"/>
      <c r="DN93" s="105"/>
      <c r="DO93" s="105"/>
      <c r="DP93" s="105"/>
      <c r="DQ93" s="105"/>
      <c r="DR93" s="105"/>
      <c r="DS93" s="105"/>
      <c r="DT93" s="105"/>
    </row>
    <row r="94" s="104" customFormat="1" ht="60" hidden="1" customHeight="1" spans="1:124">
      <c r="A94" s="111"/>
      <c r="B94" s="111" t="s">
        <v>36</v>
      </c>
      <c r="C94" s="112">
        <v>136</v>
      </c>
      <c r="D94" s="111" t="s">
        <v>1968</v>
      </c>
      <c r="E94" s="115">
        <v>0.5</v>
      </c>
      <c r="F94" s="111"/>
      <c r="G94" s="115" t="s">
        <v>1651</v>
      </c>
      <c r="H94" s="111"/>
      <c r="I94" s="115" t="s">
        <v>1668</v>
      </c>
      <c r="J94" s="111"/>
      <c r="K94" s="135">
        <v>2</v>
      </c>
      <c r="L94" s="111" t="s">
        <v>1620</v>
      </c>
      <c r="M94" s="111"/>
      <c r="N94" s="111"/>
      <c r="O94" s="115" t="s">
        <v>1969</v>
      </c>
      <c r="P94" s="111" t="s">
        <v>1885</v>
      </c>
      <c r="Q94" s="123" t="s">
        <v>1970</v>
      </c>
      <c r="R94" s="125" t="s">
        <v>1897</v>
      </c>
      <c r="S94" s="111" t="s">
        <v>171</v>
      </c>
      <c r="T94" s="124">
        <v>2.71</v>
      </c>
      <c r="U94" s="124">
        <v>2.42</v>
      </c>
      <c r="V94" s="124">
        <v>2.63</v>
      </c>
      <c r="W94" s="111">
        <f t="shared" si="10"/>
        <v>2.58666666666667</v>
      </c>
      <c r="X94" s="127">
        <v>2.2</v>
      </c>
      <c r="Y94" s="128">
        <f t="shared" si="9"/>
        <v>0.175757575757577</v>
      </c>
      <c r="Z94" s="130" t="s">
        <v>1746</v>
      </c>
      <c r="AA94" s="130">
        <v>3</v>
      </c>
      <c r="AB94" s="131">
        <f t="shared" si="14"/>
        <v>3.45</v>
      </c>
      <c r="AC94" s="111">
        <f t="shared" si="13"/>
        <v>-0.413333333333334</v>
      </c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  <c r="BW94" s="105"/>
      <c r="BX94" s="105"/>
      <c r="BY94" s="105"/>
      <c r="BZ94" s="105"/>
      <c r="CA94" s="105"/>
      <c r="CB94" s="105"/>
      <c r="CC94" s="105"/>
      <c r="CD94" s="105"/>
      <c r="CE94" s="105"/>
      <c r="CF94" s="105"/>
      <c r="CG94" s="105"/>
      <c r="CH94" s="105"/>
      <c r="CI94" s="105"/>
      <c r="CJ94" s="105"/>
      <c r="CK94" s="105"/>
      <c r="CL94" s="105"/>
      <c r="CM94" s="105"/>
      <c r="CN94" s="105"/>
      <c r="CO94" s="105"/>
      <c r="CP94" s="105"/>
      <c r="CQ94" s="105"/>
      <c r="CR94" s="105"/>
      <c r="CS94" s="105"/>
      <c r="CT94" s="105"/>
      <c r="CU94" s="105"/>
      <c r="CV94" s="105"/>
      <c r="CW94" s="105"/>
      <c r="CX94" s="105"/>
      <c r="CY94" s="105"/>
      <c r="CZ94" s="105"/>
      <c r="DA94" s="105"/>
      <c r="DB94" s="105"/>
      <c r="DC94" s="105"/>
      <c r="DD94" s="105"/>
      <c r="DE94" s="105"/>
      <c r="DF94" s="105"/>
      <c r="DG94" s="105"/>
      <c r="DH94" s="105"/>
      <c r="DI94" s="105"/>
      <c r="DJ94" s="105"/>
      <c r="DK94" s="105"/>
      <c r="DL94" s="105"/>
      <c r="DM94" s="105"/>
      <c r="DN94" s="105"/>
      <c r="DO94" s="105"/>
      <c r="DP94" s="105"/>
      <c r="DQ94" s="105"/>
      <c r="DR94" s="105"/>
      <c r="DS94" s="105"/>
      <c r="DT94" s="105"/>
    </row>
    <row r="95" s="104" customFormat="1" ht="36" hidden="1" customHeight="1" spans="1:124">
      <c r="A95" s="111"/>
      <c r="B95" s="111" t="s">
        <v>36</v>
      </c>
      <c r="C95" s="112">
        <v>137</v>
      </c>
      <c r="D95" s="111" t="s">
        <v>1971</v>
      </c>
      <c r="E95" s="115">
        <v>0.5</v>
      </c>
      <c r="F95" s="111"/>
      <c r="G95" s="115" t="s">
        <v>1651</v>
      </c>
      <c r="H95" s="111"/>
      <c r="I95" s="115" t="s">
        <v>1776</v>
      </c>
      <c r="J95" s="111"/>
      <c r="K95" s="135">
        <v>2</v>
      </c>
      <c r="L95" s="111" t="s">
        <v>1620</v>
      </c>
      <c r="M95" s="111"/>
      <c r="N95" s="111"/>
      <c r="O95" s="115" t="s">
        <v>1972</v>
      </c>
      <c r="P95" s="111" t="s">
        <v>1885</v>
      </c>
      <c r="Q95" s="123" t="s">
        <v>1973</v>
      </c>
      <c r="R95" s="125" t="s">
        <v>1897</v>
      </c>
      <c r="S95" s="111" t="s">
        <v>171</v>
      </c>
      <c r="T95" s="124">
        <v>0.13</v>
      </c>
      <c r="U95" s="124">
        <v>0.24</v>
      </c>
      <c r="V95" s="124">
        <v>0.16</v>
      </c>
      <c r="W95" s="111">
        <f t="shared" si="10"/>
        <v>0.176666666666667</v>
      </c>
      <c r="X95" s="127">
        <v>0.26</v>
      </c>
      <c r="Y95" s="128">
        <f t="shared" si="9"/>
        <v>-0.320512820512819</v>
      </c>
      <c r="Z95" s="130"/>
      <c r="AA95" s="130">
        <v>1</v>
      </c>
      <c r="AB95" s="131">
        <f t="shared" si="14"/>
        <v>1.2</v>
      </c>
      <c r="AC95" s="111">
        <f t="shared" si="13"/>
        <v>-0.823333333333333</v>
      </c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  <c r="BW95" s="105"/>
      <c r="BX95" s="105"/>
      <c r="BY95" s="105"/>
      <c r="BZ95" s="105"/>
      <c r="CA95" s="105"/>
      <c r="CB95" s="105"/>
      <c r="CC95" s="105"/>
      <c r="CD95" s="105"/>
      <c r="CE95" s="105"/>
      <c r="CF95" s="105"/>
      <c r="CG95" s="105"/>
      <c r="CH95" s="105"/>
      <c r="CI95" s="105"/>
      <c r="CJ95" s="105"/>
      <c r="CK95" s="105"/>
      <c r="CL95" s="105"/>
      <c r="CM95" s="105"/>
      <c r="CN95" s="105"/>
      <c r="CO95" s="105"/>
      <c r="CP95" s="105"/>
      <c r="CQ95" s="105"/>
      <c r="CR95" s="105"/>
      <c r="CS95" s="105"/>
      <c r="CT95" s="105"/>
      <c r="CU95" s="105"/>
      <c r="CV95" s="105"/>
      <c r="CW95" s="105"/>
      <c r="CX95" s="105"/>
      <c r="CY95" s="105"/>
      <c r="CZ95" s="105"/>
      <c r="DA95" s="105"/>
      <c r="DB95" s="105"/>
      <c r="DC95" s="105"/>
      <c r="DD95" s="105"/>
      <c r="DE95" s="105"/>
      <c r="DF95" s="105"/>
      <c r="DG95" s="105"/>
      <c r="DH95" s="105"/>
      <c r="DI95" s="105"/>
      <c r="DJ95" s="105"/>
      <c r="DK95" s="105"/>
      <c r="DL95" s="105"/>
      <c r="DM95" s="105"/>
      <c r="DN95" s="105"/>
      <c r="DO95" s="105"/>
      <c r="DP95" s="105"/>
      <c r="DQ95" s="105"/>
      <c r="DR95" s="105"/>
      <c r="DS95" s="105"/>
      <c r="DT95" s="105"/>
    </row>
  </sheetData>
  <autoFilter ref="A1:AC95">
    <filterColumn colId="3">
      <customFilters>
        <customFilter operator="equal" val="Power on导航启动时间"/>
      </customFilters>
    </filterColumn>
    <extLst/>
  </autoFilter>
  <mergeCells count="4">
    <mergeCell ref="T41:V41"/>
    <mergeCell ref="T64:V64"/>
    <mergeCell ref="T19:X30"/>
    <mergeCell ref="T48:X49"/>
  </mergeCells>
  <conditionalFormatting sqref="S31">
    <cfRule type="containsText" dxfId="0" priority="1" operator="between" text="Desay">
      <formula>NOT(ISERROR(SEARCH("Desay",S31)))</formula>
    </cfRule>
  </conditionalFormatting>
  <conditionalFormatting sqref="S8:S18 S35 S39:S41 S32">
    <cfRule type="containsText" dxfId="0" priority="2" operator="between" text="Desay">
      <formula>NOT(ISERROR(SEARCH("Desay",S8)))</formula>
    </cfRule>
  </conditionalFormatting>
  <conditionalFormatting sqref="S36:S38 S50:S1048576">
    <cfRule type="containsText" dxfId="0" priority="3" operator="between" text="Desay">
      <formula>NOT(ISERROR(SEARCH("Desay",S36)))</formula>
    </cfRule>
  </conditionalFormatting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74"/>
  <sheetViews>
    <sheetView zoomScale="90" zoomScaleNormal="90" workbookViewId="0">
      <selection activeCell="F24" sqref="F24"/>
    </sheetView>
  </sheetViews>
  <sheetFormatPr defaultColWidth="9" defaultRowHeight="13.2"/>
  <cols>
    <col min="1" max="1" width="16.6666666666667" style="53" customWidth="1"/>
    <col min="2" max="2" width="38.1666666666667" style="53" customWidth="1"/>
    <col min="3" max="3" width="11.5" style="53" customWidth="1"/>
    <col min="4" max="4" width="24.1666666666667" style="53" customWidth="1"/>
    <col min="5" max="5" width="9" style="53" customWidth="1"/>
    <col min="6" max="6" width="16.6666666666667" style="54" customWidth="1"/>
    <col min="7" max="7" width="14.1666666666667" style="54" customWidth="1"/>
    <col min="8" max="9" width="14.1666666666667" style="53" customWidth="1"/>
    <col min="10" max="10" width="12" style="55" customWidth="1"/>
    <col min="11" max="11" width="12.1666666666667" style="55" customWidth="1"/>
    <col min="12" max="13" width="17.1666666666667" style="53" customWidth="1"/>
    <col min="14" max="15" width="18.5" style="53" customWidth="1"/>
    <col min="16" max="16" width="12" style="53" customWidth="1"/>
    <col min="17" max="17" width="12.1666666666667" style="53" customWidth="1"/>
    <col min="18" max="18" width="20.8333333333333" style="53" customWidth="1"/>
    <col min="19" max="19" width="24.1666666666667" style="53" customWidth="1"/>
    <col min="20" max="20" width="27.5" style="53" customWidth="1"/>
    <col min="21" max="21" width="13" style="53" customWidth="1"/>
    <col min="22" max="16378" width="9" style="53"/>
    <col min="16379" max="16380" width="9" style="56"/>
    <col min="16381" max="16384" width="9" style="53"/>
  </cols>
  <sheetData>
    <row r="1" spans="1:17">
      <c r="A1" s="53" t="s">
        <v>1974</v>
      </c>
      <c r="F1" s="61" t="s">
        <v>1975</v>
      </c>
      <c r="G1" s="61"/>
      <c r="H1" s="61"/>
      <c r="I1" s="61"/>
      <c r="J1" s="61"/>
      <c r="K1" s="61"/>
      <c r="L1" s="77" t="s">
        <v>1976</v>
      </c>
      <c r="M1" s="77"/>
      <c r="N1" s="77"/>
      <c r="O1" s="77"/>
      <c r="P1" s="77"/>
      <c r="Q1" s="77"/>
    </row>
    <row r="2" spans="1:21">
      <c r="A2" s="57" t="s">
        <v>1977</v>
      </c>
      <c r="B2" s="57" t="s">
        <v>1531</v>
      </c>
      <c r="C2" s="57" t="s">
        <v>1978</v>
      </c>
      <c r="D2" s="57" t="s">
        <v>1979</v>
      </c>
      <c r="E2" s="57" t="s">
        <v>1604</v>
      </c>
      <c r="F2" s="62" t="s">
        <v>1980</v>
      </c>
      <c r="G2" s="62" t="s">
        <v>1981</v>
      </c>
      <c r="H2" s="63" t="s">
        <v>1982</v>
      </c>
      <c r="I2" s="63" t="s">
        <v>1983</v>
      </c>
      <c r="J2" s="78" t="s">
        <v>1984</v>
      </c>
      <c r="K2" s="79" t="s">
        <v>1985</v>
      </c>
      <c r="L2" s="80" t="s">
        <v>1980</v>
      </c>
      <c r="M2" s="80" t="s">
        <v>1981</v>
      </c>
      <c r="N2" s="89" t="s">
        <v>1982</v>
      </c>
      <c r="O2" s="89" t="s">
        <v>1983</v>
      </c>
      <c r="P2" s="80" t="s">
        <v>1984</v>
      </c>
      <c r="Q2" s="80" t="s">
        <v>1985</v>
      </c>
      <c r="R2" s="94" t="s">
        <v>1986</v>
      </c>
      <c r="S2" s="95" t="s">
        <v>1987</v>
      </c>
      <c r="T2" s="96" t="s">
        <v>1988</v>
      </c>
      <c r="U2" s="101" t="s">
        <v>1989</v>
      </c>
    </row>
    <row r="3" spans="1:21">
      <c r="A3" s="58" t="s">
        <v>99</v>
      </c>
      <c r="B3" s="58" t="s">
        <v>1990</v>
      </c>
      <c r="C3" s="59" t="s">
        <v>1991</v>
      </c>
      <c r="D3" s="58" t="s">
        <v>1992</v>
      </c>
      <c r="E3" s="59" t="s">
        <v>171</v>
      </c>
      <c r="F3" s="64">
        <v>0.2459</v>
      </c>
      <c r="G3" s="64">
        <v>0.376</v>
      </c>
      <c r="H3" s="59">
        <v>308.68</v>
      </c>
      <c r="I3" s="59">
        <v>320.17</v>
      </c>
      <c r="J3" s="81">
        <v>0.46</v>
      </c>
      <c r="K3" s="82">
        <v>0.51</v>
      </c>
      <c r="L3" s="83">
        <v>0.2945</v>
      </c>
      <c r="M3" s="83">
        <v>1</v>
      </c>
      <c r="N3" s="90">
        <v>296.21</v>
      </c>
      <c r="O3" s="90">
        <v>320.17</v>
      </c>
      <c r="P3" s="83">
        <v>0.2981</v>
      </c>
      <c r="Q3" s="92">
        <v>0.52</v>
      </c>
      <c r="R3" s="70">
        <f t="shared" ref="R3:R66" si="0">(F3-L3)/L3</f>
        <v>-0.165025466893039</v>
      </c>
      <c r="S3" s="97">
        <f t="shared" ref="S3:S66" si="1">(H3-N3)/N3</f>
        <v>0.0420985111913846</v>
      </c>
      <c r="T3" s="98">
        <f t="shared" ref="T3:T66" si="2">(J3-P3)/P3</f>
        <v>0.543106340154311</v>
      </c>
      <c r="U3" s="102"/>
    </row>
    <row r="4" spans="1:21">
      <c r="A4" s="58" t="s">
        <v>99</v>
      </c>
      <c r="B4" s="58" t="s">
        <v>1993</v>
      </c>
      <c r="C4" s="59" t="s">
        <v>1991</v>
      </c>
      <c r="D4" s="58" t="s">
        <v>1992</v>
      </c>
      <c r="E4" s="59" t="s">
        <v>171</v>
      </c>
      <c r="F4" s="64">
        <v>0.2452</v>
      </c>
      <c r="G4" s="64">
        <v>0.42</v>
      </c>
      <c r="H4" s="59">
        <v>304.93</v>
      </c>
      <c r="I4" s="59">
        <v>327.8</v>
      </c>
      <c r="J4" s="81">
        <v>0.35</v>
      </c>
      <c r="K4" s="82">
        <v>0.4</v>
      </c>
      <c r="L4" s="83">
        <v>0.2618</v>
      </c>
      <c r="M4" s="83">
        <v>0.781</v>
      </c>
      <c r="N4" s="90">
        <v>294.01</v>
      </c>
      <c r="O4" s="90">
        <v>327.8</v>
      </c>
      <c r="P4" s="83">
        <v>0.3644</v>
      </c>
      <c r="Q4" s="92">
        <v>0.57</v>
      </c>
      <c r="R4" s="70">
        <f t="shared" si="0"/>
        <v>-0.0634071810542398</v>
      </c>
      <c r="S4" s="97">
        <f t="shared" si="1"/>
        <v>0.0371415938233394</v>
      </c>
      <c r="T4" s="70">
        <f t="shared" si="2"/>
        <v>-0.039517014270033</v>
      </c>
      <c r="U4" s="102"/>
    </row>
    <row r="5" spans="1:21">
      <c r="A5" s="58" t="s">
        <v>99</v>
      </c>
      <c r="B5" s="58" t="s">
        <v>1994</v>
      </c>
      <c r="C5" s="59" t="s">
        <v>1991</v>
      </c>
      <c r="D5" s="58" t="s">
        <v>1992</v>
      </c>
      <c r="E5" s="59" t="s">
        <v>171</v>
      </c>
      <c r="F5" s="64">
        <v>0.2987</v>
      </c>
      <c r="G5" s="64">
        <v>0.42</v>
      </c>
      <c r="H5" s="59">
        <v>310.13</v>
      </c>
      <c r="I5" s="59">
        <v>327.8</v>
      </c>
      <c r="J5" s="81">
        <v>0.33</v>
      </c>
      <c r="K5" s="82">
        <v>0.39</v>
      </c>
      <c r="L5" s="83">
        <v>0.2762</v>
      </c>
      <c r="M5" s="83">
        <v>0.843</v>
      </c>
      <c r="N5" s="90">
        <v>289.39</v>
      </c>
      <c r="O5" s="91">
        <v>304.93</v>
      </c>
      <c r="P5" s="83">
        <v>0.3396</v>
      </c>
      <c r="Q5" s="92">
        <v>0.4</v>
      </c>
      <c r="R5" s="70">
        <f t="shared" si="0"/>
        <v>0.0814627081824765</v>
      </c>
      <c r="S5" s="99">
        <f t="shared" si="1"/>
        <v>0.0716679912920281</v>
      </c>
      <c r="T5" s="70">
        <f t="shared" si="2"/>
        <v>-0.0282685512367491</v>
      </c>
      <c r="U5" s="102"/>
    </row>
    <row r="6" spans="1:21">
      <c r="A6" s="58" t="s">
        <v>99</v>
      </c>
      <c r="B6" s="58" t="s">
        <v>1995</v>
      </c>
      <c r="C6" s="59" t="s">
        <v>1991</v>
      </c>
      <c r="D6" s="58" t="s">
        <v>1992</v>
      </c>
      <c r="E6" s="59" t="s">
        <v>171</v>
      </c>
      <c r="F6" s="64">
        <v>0.1898</v>
      </c>
      <c r="G6" s="64">
        <v>0.443</v>
      </c>
      <c r="H6" s="59">
        <v>312.43</v>
      </c>
      <c r="I6" s="59">
        <v>335.42</v>
      </c>
      <c r="J6" s="84">
        <v>0.001677</v>
      </c>
      <c r="K6" s="82">
        <v>0.17</v>
      </c>
      <c r="L6" s="83">
        <v>0.152</v>
      </c>
      <c r="M6" s="83">
        <v>0.352</v>
      </c>
      <c r="N6" s="90">
        <v>296.64</v>
      </c>
      <c r="O6" s="90">
        <v>312.55</v>
      </c>
      <c r="P6" s="83">
        <v>0.4024</v>
      </c>
      <c r="Q6" s="100">
        <v>0.74</v>
      </c>
      <c r="R6" s="70">
        <f t="shared" si="0"/>
        <v>0.248684210526316</v>
      </c>
      <c r="S6" s="99">
        <f t="shared" si="1"/>
        <v>0.0532295037756204</v>
      </c>
      <c r="T6" s="70">
        <f t="shared" si="2"/>
        <v>-0.995832504970179</v>
      </c>
      <c r="U6" s="102"/>
    </row>
    <row r="7" spans="1:21">
      <c r="A7" s="58" t="s">
        <v>99</v>
      </c>
      <c r="B7" s="58" t="s">
        <v>1996</v>
      </c>
      <c r="C7" s="59" t="s">
        <v>1997</v>
      </c>
      <c r="D7" s="58" t="s">
        <v>1992</v>
      </c>
      <c r="E7" s="59" t="s">
        <v>171</v>
      </c>
      <c r="F7" s="64">
        <v>0.129</v>
      </c>
      <c r="G7" s="64">
        <v>0.218</v>
      </c>
      <c r="H7" s="59">
        <v>381.3</v>
      </c>
      <c r="I7" s="59">
        <v>390</v>
      </c>
      <c r="J7" s="84">
        <v>0.1462</v>
      </c>
      <c r="K7" s="85">
        <v>0.16</v>
      </c>
      <c r="L7" s="83">
        <v>0.087</v>
      </c>
      <c r="M7" s="83">
        <v>0.218</v>
      </c>
      <c r="N7" s="90">
        <v>345.8</v>
      </c>
      <c r="O7" s="90">
        <v>350</v>
      </c>
      <c r="P7" s="92">
        <v>0.06</v>
      </c>
      <c r="Q7" s="92">
        <v>0.14</v>
      </c>
      <c r="R7" s="70">
        <f t="shared" si="0"/>
        <v>0.482758620689655</v>
      </c>
      <c r="S7" s="99">
        <f t="shared" si="1"/>
        <v>0.102660497397339</v>
      </c>
      <c r="T7" s="98">
        <f t="shared" si="2"/>
        <v>1.43666666666667</v>
      </c>
      <c r="U7" s="102"/>
    </row>
    <row r="8" ht="14" customHeight="1" spans="1:21">
      <c r="A8" s="59" t="s">
        <v>76</v>
      </c>
      <c r="B8" s="59" t="s">
        <v>1998</v>
      </c>
      <c r="C8" s="59" t="s">
        <v>1991</v>
      </c>
      <c r="D8" s="59" t="s">
        <v>1999</v>
      </c>
      <c r="E8" s="59" t="s">
        <v>171</v>
      </c>
      <c r="F8" s="64">
        <v>0.0034</v>
      </c>
      <c r="G8" s="64">
        <v>0.013</v>
      </c>
      <c r="H8" s="59">
        <v>121.97</v>
      </c>
      <c r="I8" s="59">
        <v>121.97</v>
      </c>
      <c r="J8" s="84">
        <v>0.1152</v>
      </c>
      <c r="K8" s="85">
        <v>0.13</v>
      </c>
      <c r="L8" s="83">
        <v>0.001</v>
      </c>
      <c r="M8" s="83">
        <v>0.031</v>
      </c>
      <c r="N8" s="90">
        <v>124</v>
      </c>
      <c r="O8" s="90">
        <v>124</v>
      </c>
      <c r="P8" s="92">
        <v>0.03</v>
      </c>
      <c r="Q8" s="92">
        <v>0.04</v>
      </c>
      <c r="R8" s="70">
        <f t="shared" si="0"/>
        <v>2.4</v>
      </c>
      <c r="S8" s="97">
        <f t="shared" si="1"/>
        <v>-0.0163709677419355</v>
      </c>
      <c r="T8" s="98">
        <f t="shared" si="2"/>
        <v>2.84</v>
      </c>
      <c r="U8" s="102"/>
    </row>
    <row r="9" spans="1:21">
      <c r="A9" s="59" t="s">
        <v>76</v>
      </c>
      <c r="B9" s="59" t="s">
        <v>2000</v>
      </c>
      <c r="C9" s="59" t="s">
        <v>1991</v>
      </c>
      <c r="D9" s="59" t="s">
        <v>1999</v>
      </c>
      <c r="E9" s="59" t="s">
        <v>171</v>
      </c>
      <c r="F9" s="64">
        <v>0.0001</v>
      </c>
      <c r="G9" s="64">
        <v>0.01</v>
      </c>
      <c r="H9" s="59">
        <v>116</v>
      </c>
      <c r="I9" s="59">
        <v>116</v>
      </c>
      <c r="J9" s="84">
        <v>0.1162</v>
      </c>
      <c r="K9" s="85">
        <v>0.14</v>
      </c>
      <c r="L9" s="83">
        <v>0.001</v>
      </c>
      <c r="M9" s="83">
        <v>0.031</v>
      </c>
      <c r="N9" s="90">
        <v>114</v>
      </c>
      <c r="O9" s="90">
        <v>114</v>
      </c>
      <c r="P9" s="83">
        <v>0.024</v>
      </c>
      <c r="Q9" s="92">
        <v>0.05</v>
      </c>
      <c r="R9" s="70">
        <f t="shared" si="0"/>
        <v>-0.9</v>
      </c>
      <c r="S9" s="97">
        <f t="shared" si="1"/>
        <v>0.0175438596491228</v>
      </c>
      <c r="T9" s="98">
        <f t="shared" si="2"/>
        <v>3.84166666666667</v>
      </c>
      <c r="U9" s="102"/>
    </row>
    <row r="10" spans="1:21">
      <c r="A10" s="59" t="s">
        <v>76</v>
      </c>
      <c r="B10" s="59" t="s">
        <v>2001</v>
      </c>
      <c r="C10" s="59" t="s">
        <v>1991</v>
      </c>
      <c r="D10" s="59" t="s">
        <v>1999</v>
      </c>
      <c r="E10" s="59" t="s">
        <v>171</v>
      </c>
      <c r="F10" s="64">
        <v>0.013</v>
      </c>
      <c r="G10" s="64">
        <v>0.062</v>
      </c>
      <c r="H10" s="59">
        <v>107.5</v>
      </c>
      <c r="I10" s="59">
        <v>109</v>
      </c>
      <c r="J10" s="84">
        <v>0.1115</v>
      </c>
      <c r="K10" s="85">
        <v>0.13</v>
      </c>
      <c r="L10" s="83">
        <v>0.236</v>
      </c>
      <c r="M10" s="83">
        <v>0.0045</v>
      </c>
      <c r="N10" s="90">
        <v>101.64</v>
      </c>
      <c r="O10" s="90">
        <v>129.59</v>
      </c>
      <c r="P10" s="83">
        <v>0.067</v>
      </c>
      <c r="Q10" s="92">
        <v>0.08</v>
      </c>
      <c r="R10" s="70">
        <f t="shared" si="0"/>
        <v>-0.944915254237288</v>
      </c>
      <c r="S10" s="99">
        <f t="shared" si="1"/>
        <v>0.0576544667453758</v>
      </c>
      <c r="T10" s="98">
        <f t="shared" si="2"/>
        <v>0.664179104477612</v>
      </c>
      <c r="U10" s="102"/>
    </row>
    <row r="11" spans="1:21">
      <c r="A11" s="59" t="s">
        <v>76</v>
      </c>
      <c r="B11" s="59" t="s">
        <v>1996</v>
      </c>
      <c r="C11" s="59" t="s">
        <v>1997</v>
      </c>
      <c r="D11" s="59" t="s">
        <v>1999</v>
      </c>
      <c r="E11" s="59" t="s">
        <v>171</v>
      </c>
      <c r="F11" s="64">
        <v>0.001</v>
      </c>
      <c r="G11" s="64">
        <v>0.031</v>
      </c>
      <c r="H11" s="59">
        <v>116</v>
      </c>
      <c r="I11" s="59">
        <v>116</v>
      </c>
      <c r="J11" s="84">
        <v>0.1388</v>
      </c>
      <c r="K11" s="85">
        <v>0.18</v>
      </c>
      <c r="L11" s="83">
        <v>0.001</v>
      </c>
      <c r="M11" s="83">
        <v>0.031</v>
      </c>
      <c r="N11" s="90">
        <v>114</v>
      </c>
      <c r="O11" s="90">
        <v>114</v>
      </c>
      <c r="P11" s="92">
        <v>0.03</v>
      </c>
      <c r="Q11" s="92">
        <v>0.1</v>
      </c>
      <c r="R11" s="70">
        <f t="shared" si="0"/>
        <v>0</v>
      </c>
      <c r="S11" s="97">
        <f t="shared" si="1"/>
        <v>0.0175438596491228</v>
      </c>
      <c r="T11" s="98">
        <f t="shared" si="2"/>
        <v>3.62666666666667</v>
      </c>
      <c r="U11" s="102"/>
    </row>
    <row r="12" spans="1:21">
      <c r="A12" s="59" t="s">
        <v>80</v>
      </c>
      <c r="B12" s="59" t="s">
        <v>2001</v>
      </c>
      <c r="C12" s="59" t="s">
        <v>1991</v>
      </c>
      <c r="D12" s="59" t="s">
        <v>2002</v>
      </c>
      <c r="E12" s="59" t="s">
        <v>171</v>
      </c>
      <c r="F12" s="64">
        <v>0.0653</v>
      </c>
      <c r="G12" s="64">
        <v>0.196</v>
      </c>
      <c r="H12" s="59">
        <v>135.04</v>
      </c>
      <c r="I12" s="59">
        <v>137.22</v>
      </c>
      <c r="J12" s="84">
        <v>0.173</v>
      </c>
      <c r="K12" s="85">
        <v>0.24</v>
      </c>
      <c r="L12" s="83">
        <v>0.1557</v>
      </c>
      <c r="M12" s="83">
        <v>1.37</v>
      </c>
      <c r="N12" s="90">
        <v>109.81</v>
      </c>
      <c r="O12" s="90">
        <v>121.97</v>
      </c>
      <c r="P12" s="83">
        <v>0.2443</v>
      </c>
      <c r="Q12" s="83">
        <v>0.5</v>
      </c>
      <c r="R12" s="70">
        <f t="shared" si="0"/>
        <v>-0.580603725112396</v>
      </c>
      <c r="S12" s="99">
        <f t="shared" si="1"/>
        <v>0.229760495401147</v>
      </c>
      <c r="T12" s="70">
        <f t="shared" si="2"/>
        <v>-0.29185427752763</v>
      </c>
      <c r="U12" s="102"/>
    </row>
    <row r="13" spans="1:21">
      <c r="A13" s="59" t="s">
        <v>80</v>
      </c>
      <c r="B13" s="59" t="s">
        <v>1996</v>
      </c>
      <c r="C13" s="59" t="s">
        <v>1997</v>
      </c>
      <c r="D13" s="59" t="s">
        <v>2002</v>
      </c>
      <c r="E13" s="59" t="s">
        <v>171</v>
      </c>
      <c r="F13" s="64">
        <v>0.001</v>
      </c>
      <c r="G13" s="64">
        <v>0.031</v>
      </c>
      <c r="H13" s="59">
        <v>111</v>
      </c>
      <c r="I13" s="59">
        <v>111</v>
      </c>
      <c r="J13" s="84">
        <v>0.1503</v>
      </c>
      <c r="K13" s="85">
        <v>0.17</v>
      </c>
      <c r="L13" s="83">
        <v>0.101</v>
      </c>
      <c r="M13" s="83">
        <v>0.129</v>
      </c>
      <c r="N13" s="90">
        <v>286.26</v>
      </c>
      <c r="O13" s="90">
        <v>312.55</v>
      </c>
      <c r="P13" s="83">
        <v>0.101</v>
      </c>
      <c r="Q13" s="100">
        <v>0.14</v>
      </c>
      <c r="R13" s="70">
        <f t="shared" si="0"/>
        <v>-0.99009900990099</v>
      </c>
      <c r="S13" s="97">
        <f t="shared" si="1"/>
        <v>-0.612240620415007</v>
      </c>
      <c r="T13" s="98">
        <f t="shared" si="2"/>
        <v>0.488118811881188</v>
      </c>
      <c r="U13" s="102"/>
    </row>
    <row r="14" spans="1:21">
      <c r="A14" s="59" t="s">
        <v>68</v>
      </c>
      <c r="B14" s="59" t="s">
        <v>2003</v>
      </c>
      <c r="C14" s="59" t="s">
        <v>1991</v>
      </c>
      <c r="D14" s="59" t="s">
        <v>2004</v>
      </c>
      <c r="E14" s="59" t="s">
        <v>171</v>
      </c>
      <c r="F14" s="65">
        <v>0.952</v>
      </c>
      <c r="G14" s="64">
        <v>1.91</v>
      </c>
      <c r="H14" s="59">
        <v>123.9</v>
      </c>
      <c r="I14" s="59">
        <v>157</v>
      </c>
      <c r="J14" s="84">
        <v>0.2803</v>
      </c>
      <c r="K14" s="85">
        <v>0.56</v>
      </c>
      <c r="L14" s="86">
        <v>0.4096</v>
      </c>
      <c r="M14" s="83">
        <v>1.82</v>
      </c>
      <c r="N14" s="90">
        <v>131</v>
      </c>
      <c r="O14" s="90">
        <v>167.71</v>
      </c>
      <c r="P14" s="83">
        <v>0.126</v>
      </c>
      <c r="Q14" s="92">
        <v>0.14</v>
      </c>
      <c r="R14" s="98">
        <f t="shared" si="0"/>
        <v>1.32421875</v>
      </c>
      <c r="S14" s="97">
        <f t="shared" si="1"/>
        <v>-0.0541984732824427</v>
      </c>
      <c r="T14" s="98">
        <f t="shared" si="2"/>
        <v>1.22460317460317</v>
      </c>
      <c r="U14" s="102"/>
    </row>
    <row r="15" spans="1:21">
      <c r="A15" s="59" t="s">
        <v>68</v>
      </c>
      <c r="B15" s="59" t="s">
        <v>2005</v>
      </c>
      <c r="C15" s="59"/>
      <c r="D15" s="59" t="s">
        <v>2004</v>
      </c>
      <c r="E15" s="59" t="s">
        <v>171</v>
      </c>
      <c r="F15" s="64">
        <v>0.192</v>
      </c>
      <c r="G15" s="64">
        <v>0.281</v>
      </c>
      <c r="H15" s="59">
        <v>228.2</v>
      </c>
      <c r="I15" s="59">
        <v>231</v>
      </c>
      <c r="J15" s="84">
        <v>0.176</v>
      </c>
      <c r="K15" s="85">
        <v>0.18</v>
      </c>
      <c r="L15" s="83">
        <v>0.0328</v>
      </c>
      <c r="M15" s="83">
        <v>0.106</v>
      </c>
      <c r="N15" s="90">
        <v>197.03</v>
      </c>
      <c r="O15" s="90">
        <v>198.2</v>
      </c>
      <c r="P15" s="83">
        <v>0.053</v>
      </c>
      <c r="Q15" s="92">
        <v>0.06</v>
      </c>
      <c r="R15" s="98">
        <f t="shared" si="0"/>
        <v>4.85365853658537</v>
      </c>
      <c r="S15" s="99">
        <f t="shared" si="1"/>
        <v>0.158199258996092</v>
      </c>
      <c r="T15" s="98">
        <f t="shared" si="2"/>
        <v>2.32075471698113</v>
      </c>
      <c r="U15" s="102"/>
    </row>
    <row r="16" spans="1:21">
      <c r="A16" s="59" t="s">
        <v>68</v>
      </c>
      <c r="B16" s="59" t="s">
        <v>2006</v>
      </c>
      <c r="C16" s="59" t="s">
        <v>1991</v>
      </c>
      <c r="D16" s="59" t="s">
        <v>2004</v>
      </c>
      <c r="E16" s="59" t="s">
        <v>171</v>
      </c>
      <c r="F16" s="64">
        <v>0.393</v>
      </c>
      <c r="G16" s="64">
        <v>1.18</v>
      </c>
      <c r="H16" s="59">
        <v>223.6</v>
      </c>
      <c r="I16" s="59">
        <v>228</v>
      </c>
      <c r="J16" s="84">
        <v>0.3275</v>
      </c>
      <c r="K16" s="85">
        <v>0.59</v>
      </c>
      <c r="L16" s="83">
        <v>0.2898</v>
      </c>
      <c r="M16" s="83">
        <v>1.06</v>
      </c>
      <c r="N16" s="90">
        <v>234.85</v>
      </c>
      <c r="O16" s="90">
        <v>243.94</v>
      </c>
      <c r="P16" s="92">
        <v>0.31</v>
      </c>
      <c r="Q16" s="92">
        <v>0.32</v>
      </c>
      <c r="R16" s="70">
        <f t="shared" si="0"/>
        <v>0.356107660455487</v>
      </c>
      <c r="S16" s="97">
        <f t="shared" si="1"/>
        <v>-0.0479029167553758</v>
      </c>
      <c r="T16" s="70">
        <f t="shared" si="2"/>
        <v>0.0564516129032259</v>
      </c>
      <c r="U16" s="102"/>
    </row>
    <row r="17" spans="1:21">
      <c r="A17" s="59" t="s">
        <v>68</v>
      </c>
      <c r="B17" s="59" t="s">
        <v>2007</v>
      </c>
      <c r="C17" s="59" t="s">
        <v>1991</v>
      </c>
      <c r="D17" s="59" t="s">
        <v>2004</v>
      </c>
      <c r="E17" s="59" t="s">
        <v>171</v>
      </c>
      <c r="F17" s="64">
        <v>0.3</v>
      </c>
      <c r="G17" s="64">
        <v>1.18</v>
      </c>
      <c r="H17" s="59">
        <v>247.8</v>
      </c>
      <c r="I17" s="59">
        <v>289</v>
      </c>
      <c r="J17" s="84">
        <v>0.2587</v>
      </c>
      <c r="K17" s="85">
        <v>0.6</v>
      </c>
      <c r="L17" s="83">
        <v>0.2028</v>
      </c>
      <c r="M17" s="83">
        <v>0.573</v>
      </c>
      <c r="N17" s="90">
        <v>242.43</v>
      </c>
      <c r="O17" s="90">
        <v>282.06</v>
      </c>
      <c r="P17" s="83">
        <v>0.196</v>
      </c>
      <c r="Q17" s="92">
        <v>0.28</v>
      </c>
      <c r="R17" s="70">
        <f t="shared" si="0"/>
        <v>0.479289940828402</v>
      </c>
      <c r="S17" s="97">
        <f t="shared" si="1"/>
        <v>0.0221507239203069</v>
      </c>
      <c r="T17" s="98">
        <f t="shared" si="2"/>
        <v>0.319897959183673</v>
      </c>
      <c r="U17" s="102"/>
    </row>
    <row r="18" spans="1:21">
      <c r="A18" s="59" t="s">
        <v>68</v>
      </c>
      <c r="B18" s="59" t="s">
        <v>2008</v>
      </c>
      <c r="C18" s="59" t="s">
        <v>1991</v>
      </c>
      <c r="D18" s="59" t="s">
        <v>2004</v>
      </c>
      <c r="E18" s="59" t="s">
        <v>171</v>
      </c>
      <c r="F18" s="64">
        <v>0.194</v>
      </c>
      <c r="G18" s="64">
        <v>0.312</v>
      </c>
      <c r="H18" s="59">
        <v>225.4</v>
      </c>
      <c r="I18" s="59">
        <v>231</v>
      </c>
      <c r="J18" s="84">
        <v>0.177</v>
      </c>
      <c r="K18" s="85">
        <v>0.28</v>
      </c>
      <c r="L18" s="83">
        <v>0.1235</v>
      </c>
      <c r="M18" s="83">
        <v>0.3</v>
      </c>
      <c r="N18" s="90">
        <v>198.2</v>
      </c>
      <c r="O18" s="90">
        <v>198.2</v>
      </c>
      <c r="P18" s="83">
        <v>0.176</v>
      </c>
      <c r="Q18" s="92">
        <v>0.18</v>
      </c>
      <c r="R18" s="70">
        <f t="shared" si="0"/>
        <v>0.57085020242915</v>
      </c>
      <c r="S18" s="99">
        <f t="shared" si="1"/>
        <v>0.1372351160444</v>
      </c>
      <c r="T18" s="70">
        <f t="shared" si="2"/>
        <v>0.00568181818181819</v>
      </c>
      <c r="U18" s="102"/>
    </row>
    <row r="19" spans="1:21">
      <c r="A19" s="59" t="s">
        <v>68</v>
      </c>
      <c r="B19" s="59" t="s">
        <v>1996</v>
      </c>
      <c r="C19" s="59" t="s">
        <v>1997</v>
      </c>
      <c r="D19" s="59" t="s">
        <v>2004</v>
      </c>
      <c r="E19" s="59" t="s">
        <v>171</v>
      </c>
      <c r="F19" s="64">
        <v>0.005</v>
      </c>
      <c r="G19" s="64">
        <v>0.031</v>
      </c>
      <c r="H19" s="59">
        <v>127.7</v>
      </c>
      <c r="I19" s="59">
        <v>134</v>
      </c>
      <c r="J19" s="84">
        <v>0.1467</v>
      </c>
      <c r="K19" s="85">
        <v>0.19</v>
      </c>
      <c r="L19" s="83">
        <v>0.0318</v>
      </c>
      <c r="M19" s="83">
        <v>0.281</v>
      </c>
      <c r="N19" s="90">
        <v>174.06</v>
      </c>
      <c r="O19" s="90">
        <v>198.2</v>
      </c>
      <c r="P19" s="83">
        <v>0.256</v>
      </c>
      <c r="Q19" s="92">
        <v>0.32</v>
      </c>
      <c r="R19" s="70">
        <f t="shared" si="0"/>
        <v>-0.842767295597484</v>
      </c>
      <c r="S19" s="97">
        <f t="shared" si="1"/>
        <v>-0.266344938526945</v>
      </c>
      <c r="T19" s="70">
        <f t="shared" si="2"/>
        <v>-0.426953125</v>
      </c>
      <c r="U19" s="102"/>
    </row>
    <row r="20" spans="1:16380">
      <c r="A20" s="59" t="s">
        <v>93</v>
      </c>
      <c r="B20" s="60" t="s">
        <v>2000</v>
      </c>
      <c r="C20" s="59" t="s">
        <v>1991</v>
      </c>
      <c r="D20" s="59" t="s">
        <v>2009</v>
      </c>
      <c r="E20" s="59" t="s">
        <v>171</v>
      </c>
      <c r="F20" s="64">
        <v>0.0426</v>
      </c>
      <c r="G20" s="64">
        <v>0.308</v>
      </c>
      <c r="H20" s="59">
        <v>214.15</v>
      </c>
      <c r="I20" s="59">
        <v>221.07</v>
      </c>
      <c r="J20" s="84">
        <v>0.1</v>
      </c>
      <c r="K20" s="85">
        <v>0.12</v>
      </c>
      <c r="L20" s="87" t="s">
        <v>1626</v>
      </c>
      <c r="M20" s="93"/>
      <c r="N20" s="93"/>
      <c r="O20" s="93"/>
      <c r="P20" s="93"/>
      <c r="Q20" s="93"/>
      <c r="R20" s="70"/>
      <c r="S20" s="97"/>
      <c r="T20" s="70"/>
      <c r="U20" s="102"/>
      <c r="XEY20" s="53"/>
      <c r="XEZ20" s="53"/>
    </row>
    <row r="21" spans="1:16380">
      <c r="A21" s="59" t="s">
        <v>93</v>
      </c>
      <c r="B21" s="59" t="s">
        <v>2010</v>
      </c>
      <c r="C21" s="59" t="s">
        <v>1991</v>
      </c>
      <c r="D21" s="59" t="s">
        <v>2009</v>
      </c>
      <c r="E21" s="59" t="s">
        <v>171</v>
      </c>
      <c r="F21" s="64">
        <v>0.118</v>
      </c>
      <c r="G21" s="64">
        <v>0.818</v>
      </c>
      <c r="H21" s="66">
        <v>331.3</v>
      </c>
      <c r="I21" s="66">
        <v>360</v>
      </c>
      <c r="J21" s="76">
        <v>0.2665</v>
      </c>
      <c r="K21" s="85">
        <v>0.63</v>
      </c>
      <c r="L21" s="83">
        <v>0.0573</v>
      </c>
      <c r="M21" s="83">
        <v>0.293</v>
      </c>
      <c r="N21" s="90">
        <v>96.92</v>
      </c>
      <c r="O21" s="90">
        <v>121.97</v>
      </c>
      <c r="P21" s="92">
        <v>0.29</v>
      </c>
      <c r="Q21" s="92">
        <v>0.66</v>
      </c>
      <c r="R21" s="70">
        <f t="shared" si="0"/>
        <v>1.05933682373473</v>
      </c>
      <c r="S21" s="99">
        <f t="shared" si="1"/>
        <v>2.41828312009905</v>
      </c>
      <c r="T21" s="70">
        <f t="shared" si="2"/>
        <v>-0.0810344827586206</v>
      </c>
      <c r="U21" s="102"/>
      <c r="XEY21" s="53"/>
      <c r="XEZ21" s="53"/>
    </row>
    <row r="22" spans="1:16380">
      <c r="A22" s="59" t="s">
        <v>93</v>
      </c>
      <c r="B22" s="59" t="s">
        <v>1996</v>
      </c>
      <c r="C22" s="59" t="s">
        <v>1997</v>
      </c>
      <c r="D22" s="59" t="s">
        <v>2009</v>
      </c>
      <c r="E22" s="59" t="s">
        <v>171</v>
      </c>
      <c r="F22" s="64">
        <v>0.011</v>
      </c>
      <c r="G22" s="64">
        <v>0.031</v>
      </c>
      <c r="H22" s="66">
        <v>342.4</v>
      </c>
      <c r="I22" s="66">
        <v>346</v>
      </c>
      <c r="J22" s="76">
        <v>0.1143</v>
      </c>
      <c r="K22" s="85">
        <v>0.13</v>
      </c>
      <c r="L22" s="83">
        <v>0.005</v>
      </c>
      <c r="M22" s="83">
        <v>0.03</v>
      </c>
      <c r="N22" s="90">
        <v>106.72</v>
      </c>
      <c r="O22" s="90">
        <v>106.72</v>
      </c>
      <c r="P22" s="92">
        <v>0.08</v>
      </c>
      <c r="Q22" s="92">
        <v>0.09</v>
      </c>
      <c r="R22" s="70">
        <f t="shared" si="0"/>
        <v>1.2</v>
      </c>
      <c r="S22" s="99">
        <f t="shared" si="1"/>
        <v>2.20839580209895</v>
      </c>
      <c r="T22" s="98">
        <f t="shared" si="2"/>
        <v>0.42875</v>
      </c>
      <c r="U22" s="102"/>
      <c r="XEY22" s="53"/>
      <c r="XEZ22" s="53"/>
    </row>
    <row r="23" spans="1:21">
      <c r="A23" s="59" t="s">
        <v>65</v>
      </c>
      <c r="B23" s="59" t="s">
        <v>2007</v>
      </c>
      <c r="C23" s="59" t="s">
        <v>1991</v>
      </c>
      <c r="D23" s="59" t="s">
        <v>2011</v>
      </c>
      <c r="E23" s="59" t="s">
        <v>171</v>
      </c>
      <c r="F23" s="64">
        <v>0.115</v>
      </c>
      <c r="G23" s="64">
        <v>0.5</v>
      </c>
      <c r="H23" s="59">
        <v>119.1</v>
      </c>
      <c r="I23" s="59">
        <v>126</v>
      </c>
      <c r="J23" s="76">
        <v>0.2348</v>
      </c>
      <c r="K23" s="85">
        <v>0.51</v>
      </c>
      <c r="L23" s="83">
        <v>0.1832</v>
      </c>
      <c r="M23" s="83">
        <v>0.593</v>
      </c>
      <c r="N23" s="90">
        <v>104.75</v>
      </c>
      <c r="O23" s="90">
        <v>114.35</v>
      </c>
      <c r="P23" s="83">
        <v>0.2444</v>
      </c>
      <c r="Q23" s="92">
        <v>0.42</v>
      </c>
      <c r="R23" s="70">
        <f t="shared" si="0"/>
        <v>-0.372270742358079</v>
      </c>
      <c r="S23" s="99">
        <f t="shared" si="1"/>
        <v>0.136992840095465</v>
      </c>
      <c r="T23" s="70">
        <f t="shared" si="2"/>
        <v>-0.0392798690671031</v>
      </c>
      <c r="U23" s="102"/>
    </row>
    <row r="24" spans="1:21">
      <c r="A24" s="59" t="s">
        <v>65</v>
      </c>
      <c r="B24" s="59" t="s">
        <v>2012</v>
      </c>
      <c r="C24" s="59" t="s">
        <v>1991</v>
      </c>
      <c r="D24" s="59" t="s">
        <v>2011</v>
      </c>
      <c r="E24" s="59" t="s">
        <v>171</v>
      </c>
      <c r="F24" s="64">
        <v>0.007</v>
      </c>
      <c r="G24" s="64">
        <v>0.031</v>
      </c>
      <c r="H24" s="59">
        <v>97.2</v>
      </c>
      <c r="I24" s="59">
        <v>99</v>
      </c>
      <c r="J24" s="76">
        <v>0.001143</v>
      </c>
      <c r="K24" s="85">
        <v>0.13</v>
      </c>
      <c r="L24" s="83">
        <v>0.001</v>
      </c>
      <c r="M24" s="83">
        <v>0.031</v>
      </c>
      <c r="N24" s="90">
        <v>105</v>
      </c>
      <c r="O24" s="90">
        <v>105</v>
      </c>
      <c r="P24" s="92">
        <v>0.1</v>
      </c>
      <c r="Q24" s="92">
        <v>0.21</v>
      </c>
      <c r="R24" s="70">
        <f t="shared" si="0"/>
        <v>6</v>
      </c>
      <c r="S24" s="97">
        <f t="shared" si="1"/>
        <v>-0.0742857142857143</v>
      </c>
      <c r="T24" s="70">
        <f t="shared" si="2"/>
        <v>-0.98857</v>
      </c>
      <c r="U24" s="102"/>
    </row>
    <row r="25" spans="1:21">
      <c r="A25" s="59" t="s">
        <v>65</v>
      </c>
      <c r="B25" s="59" t="s">
        <v>1996</v>
      </c>
      <c r="C25" s="59" t="s">
        <v>1997</v>
      </c>
      <c r="D25" s="59" t="s">
        <v>2011</v>
      </c>
      <c r="E25" s="59" t="s">
        <v>171</v>
      </c>
      <c r="F25" s="64">
        <v>0.0006</v>
      </c>
      <c r="G25" s="64">
        <v>0.06</v>
      </c>
      <c r="H25" s="59">
        <v>91.48</v>
      </c>
      <c r="I25" s="59">
        <v>91.48</v>
      </c>
      <c r="J25" s="84">
        <v>0.146</v>
      </c>
      <c r="K25" s="85">
        <v>0.19</v>
      </c>
      <c r="L25" s="83">
        <v>0.0029</v>
      </c>
      <c r="M25" s="83">
        <v>0.156</v>
      </c>
      <c r="N25" s="90">
        <v>99.1</v>
      </c>
      <c r="O25" s="90">
        <v>99.1</v>
      </c>
      <c r="P25" s="83">
        <v>0.166</v>
      </c>
      <c r="Q25" s="100">
        <v>0.37</v>
      </c>
      <c r="R25" s="70">
        <f t="shared" si="0"/>
        <v>-0.793103448275862</v>
      </c>
      <c r="S25" s="97">
        <f t="shared" si="1"/>
        <v>-0.0768920282542885</v>
      </c>
      <c r="T25" s="70">
        <f t="shared" si="2"/>
        <v>-0.120481927710843</v>
      </c>
      <c r="U25" s="102"/>
    </row>
    <row r="26" spans="1:21">
      <c r="A26" s="59" t="s">
        <v>74</v>
      </c>
      <c r="B26" s="59" t="s">
        <v>2001</v>
      </c>
      <c r="C26" s="59" t="s">
        <v>1991</v>
      </c>
      <c r="D26" s="59"/>
      <c r="E26" s="59" t="s">
        <v>171</v>
      </c>
      <c r="F26" s="65">
        <v>0.121</v>
      </c>
      <c r="G26" s="64">
        <v>0.3</v>
      </c>
      <c r="H26" s="59">
        <v>191.4</v>
      </c>
      <c r="I26" s="59">
        <v>227</v>
      </c>
      <c r="J26" s="84">
        <v>0.1792</v>
      </c>
      <c r="K26" s="85">
        <v>0.43</v>
      </c>
      <c r="L26" s="83">
        <v>0.2272</v>
      </c>
      <c r="M26" s="83">
        <v>1.23</v>
      </c>
      <c r="N26" s="90">
        <v>170.27</v>
      </c>
      <c r="O26" s="90">
        <v>228.69</v>
      </c>
      <c r="P26" s="83">
        <v>0.1431</v>
      </c>
      <c r="Q26" s="92">
        <v>0.56</v>
      </c>
      <c r="R26" s="70">
        <f t="shared" si="0"/>
        <v>-0.467429577464789</v>
      </c>
      <c r="S26" s="99">
        <f t="shared" si="1"/>
        <v>0.124097022376226</v>
      </c>
      <c r="T26" s="98">
        <f t="shared" si="2"/>
        <v>0.252271139063592</v>
      </c>
      <c r="U26" s="102"/>
    </row>
    <row r="27" spans="1:21">
      <c r="A27" s="59" t="s">
        <v>74</v>
      </c>
      <c r="B27" s="59" t="s">
        <v>1996</v>
      </c>
      <c r="C27" s="59" t="s">
        <v>1997</v>
      </c>
      <c r="D27" s="59"/>
      <c r="E27" s="59" t="s">
        <v>171</v>
      </c>
      <c r="F27" s="64">
        <v>0.014</v>
      </c>
      <c r="G27" s="64">
        <v>0.031</v>
      </c>
      <c r="H27" s="59">
        <v>118</v>
      </c>
      <c r="I27" s="59">
        <v>118</v>
      </c>
      <c r="J27" s="84">
        <v>0.1438</v>
      </c>
      <c r="K27" s="85">
        <v>0.18</v>
      </c>
      <c r="L27" s="83">
        <v>0.0092</v>
      </c>
      <c r="M27" s="83">
        <v>0.032</v>
      </c>
      <c r="N27" s="90">
        <v>91.57</v>
      </c>
      <c r="O27" s="90">
        <v>99.1</v>
      </c>
      <c r="P27" s="83">
        <v>0.0707</v>
      </c>
      <c r="Q27" s="92">
        <v>0.33</v>
      </c>
      <c r="R27" s="70">
        <f t="shared" si="0"/>
        <v>0.521739130434783</v>
      </c>
      <c r="S27" s="99">
        <f t="shared" si="1"/>
        <v>0.288631647919624</v>
      </c>
      <c r="T27" s="98">
        <f t="shared" si="2"/>
        <v>1.03394625176803</v>
      </c>
      <c r="U27" s="102"/>
    </row>
    <row r="28" spans="1:21">
      <c r="A28" s="59" t="s">
        <v>67</v>
      </c>
      <c r="B28" s="59" t="s">
        <v>2003</v>
      </c>
      <c r="C28" s="59" t="s">
        <v>1991</v>
      </c>
      <c r="D28" s="59" t="s">
        <v>2013</v>
      </c>
      <c r="E28" s="59" t="s">
        <v>171</v>
      </c>
      <c r="F28" s="64">
        <v>0.6793</v>
      </c>
      <c r="G28" s="64">
        <v>1.39</v>
      </c>
      <c r="H28" s="59">
        <v>98.48</v>
      </c>
      <c r="I28" s="59">
        <v>213.45</v>
      </c>
      <c r="J28" s="84">
        <v>0.2805</v>
      </c>
      <c r="K28" s="85">
        <v>0.55</v>
      </c>
      <c r="L28" s="83">
        <v>0.4908</v>
      </c>
      <c r="M28" s="83">
        <v>1.34</v>
      </c>
      <c r="N28" s="90">
        <v>90.94</v>
      </c>
      <c r="O28" s="90">
        <v>152.46</v>
      </c>
      <c r="P28" s="83">
        <v>0.1633</v>
      </c>
      <c r="Q28" s="92">
        <v>0.21</v>
      </c>
      <c r="R28" s="70">
        <f t="shared" si="0"/>
        <v>0.384066829665852</v>
      </c>
      <c r="S28" s="97">
        <f t="shared" si="1"/>
        <v>0.0829118099846053</v>
      </c>
      <c r="T28" s="98">
        <f t="shared" si="2"/>
        <v>0.717697489283527</v>
      </c>
      <c r="U28" s="102"/>
    </row>
    <row r="29" spans="1:21">
      <c r="A29" s="59" t="s">
        <v>67</v>
      </c>
      <c r="B29" s="59" t="s">
        <v>2014</v>
      </c>
      <c r="C29" s="59" t="s">
        <v>1991</v>
      </c>
      <c r="D29" s="59" t="s">
        <v>2013</v>
      </c>
      <c r="E29" s="59" t="s">
        <v>171</v>
      </c>
      <c r="F29" s="64">
        <v>0.1522</v>
      </c>
      <c r="G29" s="64">
        <v>0.483</v>
      </c>
      <c r="H29" s="59">
        <v>193.92</v>
      </c>
      <c r="I29" s="59">
        <v>198.2</v>
      </c>
      <c r="J29" s="84">
        <v>0.1815</v>
      </c>
      <c r="K29" s="85">
        <v>0.51</v>
      </c>
      <c r="L29" s="83">
        <v>0.149</v>
      </c>
      <c r="M29" s="83">
        <v>0.463</v>
      </c>
      <c r="N29" s="90">
        <v>249.72</v>
      </c>
      <c r="O29" s="90">
        <v>266.81</v>
      </c>
      <c r="P29" s="92">
        <v>0.17</v>
      </c>
      <c r="Q29" s="92">
        <v>0.19</v>
      </c>
      <c r="R29" s="98">
        <f t="shared" si="0"/>
        <v>0.0214765100671142</v>
      </c>
      <c r="S29" s="97">
        <f t="shared" si="1"/>
        <v>-0.223450264296012</v>
      </c>
      <c r="T29" s="70">
        <f t="shared" si="2"/>
        <v>0.0676470588235293</v>
      </c>
      <c r="U29" s="102"/>
    </row>
    <row r="30" spans="1:21">
      <c r="A30" s="59" t="s">
        <v>67</v>
      </c>
      <c r="B30" s="59" t="s">
        <v>2015</v>
      </c>
      <c r="C30" s="59" t="s">
        <v>1997</v>
      </c>
      <c r="D30" s="59" t="s">
        <v>2013</v>
      </c>
      <c r="E30" s="59" t="s">
        <v>171</v>
      </c>
      <c r="F30" s="64">
        <v>0.0583</v>
      </c>
      <c r="G30" s="64">
        <v>0.163</v>
      </c>
      <c r="H30" s="66">
        <v>192.95</v>
      </c>
      <c r="I30" s="66">
        <v>198.2</v>
      </c>
      <c r="J30" s="84">
        <v>0.2542</v>
      </c>
      <c r="K30" s="85">
        <v>0.33</v>
      </c>
      <c r="L30" s="83">
        <v>0.0667</v>
      </c>
      <c r="M30" s="83">
        <v>0.156</v>
      </c>
      <c r="N30" s="90">
        <v>247.75</v>
      </c>
      <c r="O30" s="90">
        <v>251.56</v>
      </c>
      <c r="P30" s="92">
        <v>0.09</v>
      </c>
      <c r="Q30" s="92">
        <v>0.1</v>
      </c>
      <c r="R30" s="98">
        <f t="shared" si="0"/>
        <v>-0.125937031484258</v>
      </c>
      <c r="S30" s="97">
        <f t="shared" si="1"/>
        <v>-0.221190716448032</v>
      </c>
      <c r="T30" s="98">
        <f t="shared" si="2"/>
        <v>1.82444444444444</v>
      </c>
      <c r="U30" s="102"/>
    </row>
    <row r="31" spans="1:21">
      <c r="A31" s="59" t="s">
        <v>67</v>
      </c>
      <c r="B31" s="59" t="s">
        <v>2016</v>
      </c>
      <c r="C31" s="59" t="s">
        <v>1991</v>
      </c>
      <c r="D31" s="59" t="s">
        <v>2013</v>
      </c>
      <c r="E31" s="59" t="s">
        <v>171</v>
      </c>
      <c r="F31" s="64">
        <v>0.3389</v>
      </c>
      <c r="G31" s="64">
        <v>0.776</v>
      </c>
      <c r="H31" s="59">
        <v>215.79</v>
      </c>
      <c r="I31" s="59">
        <v>221.07</v>
      </c>
      <c r="J31" s="84">
        <v>0.292</v>
      </c>
      <c r="K31" s="85">
        <v>0.37</v>
      </c>
      <c r="L31" s="83">
        <v>0.3572</v>
      </c>
      <c r="M31" s="83">
        <v>0.803</v>
      </c>
      <c r="N31" s="90">
        <v>257.01</v>
      </c>
      <c r="O31" s="90">
        <v>266.81</v>
      </c>
      <c r="P31" s="83">
        <v>0.083</v>
      </c>
      <c r="Q31" s="92">
        <v>0.12</v>
      </c>
      <c r="R31" s="70">
        <f t="shared" si="0"/>
        <v>-0.0512318029115343</v>
      </c>
      <c r="S31" s="97">
        <f t="shared" si="1"/>
        <v>-0.160382864479981</v>
      </c>
      <c r="T31" s="98">
        <f t="shared" si="2"/>
        <v>2.51807228915663</v>
      </c>
      <c r="U31" s="102"/>
    </row>
    <row r="32" spans="1:21">
      <c r="A32" s="59" t="s">
        <v>67</v>
      </c>
      <c r="B32" s="59" t="s">
        <v>2017</v>
      </c>
      <c r="C32" s="59" t="s">
        <v>1991</v>
      </c>
      <c r="D32" s="59" t="s">
        <v>2013</v>
      </c>
      <c r="E32" s="59" t="s">
        <v>171</v>
      </c>
      <c r="F32" s="64">
        <v>0.0039</v>
      </c>
      <c r="G32" s="64">
        <v>0.06</v>
      </c>
      <c r="H32" s="59">
        <v>190.58</v>
      </c>
      <c r="I32" s="59">
        <v>198.2</v>
      </c>
      <c r="J32" s="84">
        <v>0.2099</v>
      </c>
      <c r="K32" s="85">
        <v>0.35</v>
      </c>
      <c r="L32" s="83">
        <v>0.0199</v>
      </c>
      <c r="M32" s="83">
        <v>1</v>
      </c>
      <c r="N32" s="90">
        <v>265.54</v>
      </c>
      <c r="O32" s="90">
        <v>266.81</v>
      </c>
      <c r="P32" s="83">
        <v>0.12</v>
      </c>
      <c r="Q32" s="92">
        <v>0.18</v>
      </c>
      <c r="R32" s="98">
        <f t="shared" si="0"/>
        <v>-0.804020100502512</v>
      </c>
      <c r="S32" s="97">
        <f t="shared" si="1"/>
        <v>-0.282292686600889</v>
      </c>
      <c r="T32" s="98">
        <f t="shared" si="2"/>
        <v>0.749166666666667</v>
      </c>
      <c r="U32" s="102"/>
    </row>
    <row r="33" spans="1:21">
      <c r="A33" s="59" t="s">
        <v>67</v>
      </c>
      <c r="B33" s="59" t="s">
        <v>2018</v>
      </c>
      <c r="C33" s="59" t="s">
        <v>1991</v>
      </c>
      <c r="D33" s="59" t="s">
        <v>2013</v>
      </c>
      <c r="E33" s="59" t="s">
        <v>171</v>
      </c>
      <c r="F33" s="64">
        <v>0.001</v>
      </c>
      <c r="G33" s="64">
        <v>0.031</v>
      </c>
      <c r="H33" s="59">
        <v>166</v>
      </c>
      <c r="I33" s="59">
        <v>166</v>
      </c>
      <c r="J33" s="84">
        <v>0.1144</v>
      </c>
      <c r="K33" s="85">
        <v>0.13</v>
      </c>
      <c r="L33" s="83">
        <v>0.016</v>
      </c>
      <c r="M33" s="83">
        <v>0.97</v>
      </c>
      <c r="N33" s="90">
        <v>248.46</v>
      </c>
      <c r="O33" s="90">
        <v>266.81</v>
      </c>
      <c r="P33" s="83">
        <v>0.053</v>
      </c>
      <c r="Q33" s="92">
        <v>0.08</v>
      </c>
      <c r="R33" s="70">
        <f t="shared" si="0"/>
        <v>-0.9375</v>
      </c>
      <c r="S33" s="97">
        <f t="shared" si="1"/>
        <v>-0.33188440795299</v>
      </c>
      <c r="T33" s="98">
        <f t="shared" si="2"/>
        <v>1.15849056603774</v>
      </c>
      <c r="U33" s="102"/>
    </row>
    <row r="34" spans="1:21">
      <c r="A34" s="59" t="s">
        <v>67</v>
      </c>
      <c r="B34" s="59" t="s">
        <v>1996</v>
      </c>
      <c r="C34" s="59" t="s">
        <v>1997</v>
      </c>
      <c r="D34" s="59" t="s">
        <v>2013</v>
      </c>
      <c r="E34" s="59" t="s">
        <v>171</v>
      </c>
      <c r="F34" s="64">
        <v>0.0003</v>
      </c>
      <c r="G34" s="64">
        <v>0.03</v>
      </c>
      <c r="H34" s="66">
        <v>144.6</v>
      </c>
      <c r="I34" s="66">
        <v>147</v>
      </c>
      <c r="J34" s="84">
        <v>0.2772</v>
      </c>
      <c r="K34" s="85">
        <v>0.36</v>
      </c>
      <c r="L34" s="83">
        <v>0.032</v>
      </c>
      <c r="M34" s="83">
        <v>0.25</v>
      </c>
      <c r="N34" s="90">
        <v>137.22</v>
      </c>
      <c r="O34" s="90">
        <v>205.82</v>
      </c>
      <c r="P34" s="83">
        <v>0.176</v>
      </c>
      <c r="Q34" s="92">
        <v>0.25</v>
      </c>
      <c r="R34" s="98">
        <f t="shared" si="0"/>
        <v>-0.990625</v>
      </c>
      <c r="S34" s="99">
        <f t="shared" si="1"/>
        <v>0.0537822474857892</v>
      </c>
      <c r="T34" s="98">
        <f t="shared" si="2"/>
        <v>0.575</v>
      </c>
      <c r="U34" s="102"/>
    </row>
    <row r="35" ht="14" customHeight="1" spans="1:21">
      <c r="A35" s="59" t="s">
        <v>69</v>
      </c>
      <c r="B35" s="59" t="s">
        <v>2019</v>
      </c>
      <c r="C35" s="59" t="s">
        <v>1991</v>
      </c>
      <c r="D35" s="59" t="s">
        <v>2020</v>
      </c>
      <c r="E35" s="59" t="s">
        <v>171</v>
      </c>
      <c r="F35" s="64">
        <v>0.193</v>
      </c>
      <c r="G35" s="64">
        <v>0.064</v>
      </c>
      <c r="H35" s="66">
        <v>243.83</v>
      </c>
      <c r="I35" s="66">
        <v>248</v>
      </c>
      <c r="J35" s="84">
        <v>0.22</v>
      </c>
      <c r="K35" s="85">
        <v>0.23</v>
      </c>
      <c r="L35" s="83">
        <v>0.073</v>
      </c>
      <c r="M35" s="83">
        <v>0.545</v>
      </c>
      <c r="N35" s="90">
        <v>575.8</v>
      </c>
      <c r="O35" s="90">
        <v>586.98</v>
      </c>
      <c r="P35" s="83">
        <v>0.3294</v>
      </c>
      <c r="Q35" s="92">
        <v>0.63</v>
      </c>
      <c r="R35" s="98">
        <f t="shared" si="0"/>
        <v>1.64383561643836</v>
      </c>
      <c r="S35" s="97">
        <f t="shared" si="1"/>
        <v>-0.576536992011115</v>
      </c>
      <c r="T35" s="70">
        <f t="shared" si="2"/>
        <v>-0.332119004250152</v>
      </c>
      <c r="U35" s="102"/>
    </row>
    <row r="36" spans="1:21">
      <c r="A36" s="59" t="s">
        <v>69</v>
      </c>
      <c r="B36" s="59" t="s">
        <v>2021</v>
      </c>
      <c r="C36" s="59" t="s">
        <v>1991</v>
      </c>
      <c r="D36" s="59" t="s">
        <v>2020</v>
      </c>
      <c r="E36" s="59" t="s">
        <v>171</v>
      </c>
      <c r="F36" s="64">
        <v>0.11</v>
      </c>
      <c r="G36" s="64">
        <v>0.0096</v>
      </c>
      <c r="H36" s="66">
        <v>189</v>
      </c>
      <c r="I36" s="66">
        <v>190</v>
      </c>
      <c r="J36" s="84">
        <v>0.15</v>
      </c>
      <c r="K36" s="85">
        <v>0.14</v>
      </c>
      <c r="L36" s="83">
        <v>0.0856</v>
      </c>
      <c r="M36" s="83">
        <v>0.625</v>
      </c>
      <c r="N36" s="90">
        <v>432.37</v>
      </c>
      <c r="O36" s="90">
        <v>564.11</v>
      </c>
      <c r="P36" s="83">
        <v>0.4956</v>
      </c>
      <c r="Q36" s="92">
        <v>0.76</v>
      </c>
      <c r="R36" s="70">
        <f t="shared" si="0"/>
        <v>0.285046728971963</v>
      </c>
      <c r="S36" s="97">
        <f t="shared" si="1"/>
        <v>-0.562874389990055</v>
      </c>
      <c r="T36" s="70">
        <f t="shared" si="2"/>
        <v>-0.697336561743341</v>
      </c>
      <c r="U36" s="102"/>
    </row>
    <row r="37" spans="1:21">
      <c r="A37" s="59" t="s">
        <v>103</v>
      </c>
      <c r="B37" s="59" t="s">
        <v>2022</v>
      </c>
      <c r="C37" s="59" t="s">
        <v>1997</v>
      </c>
      <c r="D37" s="59" t="s">
        <v>2023</v>
      </c>
      <c r="E37" s="59" t="s">
        <v>171</v>
      </c>
      <c r="F37" s="64">
        <v>0.001</v>
      </c>
      <c r="G37" s="64">
        <v>0.031</v>
      </c>
      <c r="H37" s="59">
        <v>130.1</v>
      </c>
      <c r="I37" s="59">
        <v>140</v>
      </c>
      <c r="J37" s="84">
        <v>0.1498</v>
      </c>
      <c r="K37" s="85">
        <v>0.16</v>
      </c>
      <c r="L37" s="83">
        <v>0.002</v>
      </c>
      <c r="M37" s="92">
        <v>0.25</v>
      </c>
      <c r="N37" s="90">
        <v>193.6</v>
      </c>
      <c r="O37" s="90">
        <v>197</v>
      </c>
      <c r="P37" s="83">
        <v>0.121</v>
      </c>
      <c r="Q37" s="92">
        <v>0.14</v>
      </c>
      <c r="R37" s="70">
        <f t="shared" si="0"/>
        <v>-0.5</v>
      </c>
      <c r="S37" s="97">
        <f t="shared" si="1"/>
        <v>-0.327995867768595</v>
      </c>
      <c r="T37" s="98">
        <f t="shared" si="2"/>
        <v>0.23801652892562</v>
      </c>
      <c r="U37" s="102"/>
    </row>
    <row r="38" spans="1:21">
      <c r="A38" s="59" t="s">
        <v>103</v>
      </c>
      <c r="B38" s="59" t="s">
        <v>2024</v>
      </c>
      <c r="C38" s="59" t="s">
        <v>1991</v>
      </c>
      <c r="D38" s="59" t="s">
        <v>2023</v>
      </c>
      <c r="E38" s="59" t="s">
        <v>171</v>
      </c>
      <c r="F38" s="64">
        <v>0.003</v>
      </c>
      <c r="G38" s="64">
        <v>0.031</v>
      </c>
      <c r="H38" s="59">
        <v>139.7</v>
      </c>
      <c r="I38" s="59">
        <v>149</v>
      </c>
      <c r="J38" s="84">
        <v>0.1112</v>
      </c>
      <c r="K38" s="85">
        <v>0.13</v>
      </c>
      <c r="L38" s="83">
        <v>0.001</v>
      </c>
      <c r="M38" s="83">
        <v>0.125</v>
      </c>
      <c r="N38" s="90">
        <v>195.5</v>
      </c>
      <c r="O38" s="90">
        <v>196</v>
      </c>
      <c r="P38" s="83">
        <v>0.1101</v>
      </c>
      <c r="Q38" s="92">
        <v>0.13</v>
      </c>
      <c r="R38" s="70">
        <f t="shared" si="0"/>
        <v>2</v>
      </c>
      <c r="S38" s="97">
        <f t="shared" si="1"/>
        <v>-0.285421994884911</v>
      </c>
      <c r="T38" s="70">
        <f t="shared" si="2"/>
        <v>0.00999091734786548</v>
      </c>
      <c r="U38" s="102"/>
    </row>
    <row r="39" spans="1:21">
      <c r="A39" s="59" t="s">
        <v>103</v>
      </c>
      <c r="B39" s="59" t="s">
        <v>2025</v>
      </c>
      <c r="C39" s="59" t="s">
        <v>1991</v>
      </c>
      <c r="D39" s="59" t="s">
        <v>2023</v>
      </c>
      <c r="E39" s="59" t="s">
        <v>171</v>
      </c>
      <c r="F39" s="67">
        <v>0.007</v>
      </c>
      <c r="G39" s="67">
        <v>0.125</v>
      </c>
      <c r="H39" s="68">
        <v>143.1</v>
      </c>
      <c r="I39" s="68">
        <v>147</v>
      </c>
      <c r="J39" s="84">
        <v>0.1463</v>
      </c>
      <c r="K39" s="85">
        <v>0.25</v>
      </c>
      <c r="L39" s="83">
        <v>0.2132</v>
      </c>
      <c r="M39" s="83">
        <v>1.46</v>
      </c>
      <c r="N39" s="90">
        <v>197.55</v>
      </c>
      <c r="O39" s="90">
        <v>243.94</v>
      </c>
      <c r="P39" s="83">
        <v>0.3656</v>
      </c>
      <c r="Q39" s="83">
        <v>0.62</v>
      </c>
      <c r="R39" s="70">
        <f t="shared" si="0"/>
        <v>-0.967166979362101</v>
      </c>
      <c r="S39" s="97">
        <f t="shared" si="1"/>
        <v>-0.275626423690205</v>
      </c>
      <c r="T39" s="70">
        <f t="shared" si="2"/>
        <v>-0.599835886214442</v>
      </c>
      <c r="U39" s="102"/>
    </row>
    <row r="40" spans="1:21">
      <c r="A40" s="59" t="s">
        <v>2026</v>
      </c>
      <c r="B40" s="59" t="s">
        <v>2027</v>
      </c>
      <c r="C40" s="59" t="s">
        <v>1991</v>
      </c>
      <c r="D40" s="59" t="s">
        <v>2028</v>
      </c>
      <c r="E40" s="69" t="s">
        <v>171</v>
      </c>
      <c r="F40" s="70">
        <v>0.2953</v>
      </c>
      <c r="G40" s="70">
        <v>0.967</v>
      </c>
      <c r="H40" s="71">
        <v>502</v>
      </c>
      <c r="I40" s="71">
        <v>509</v>
      </c>
      <c r="J40" s="81">
        <v>0.21</v>
      </c>
      <c r="K40" s="85">
        <v>0.22</v>
      </c>
      <c r="L40" s="83">
        <v>0.2785</v>
      </c>
      <c r="M40" s="83">
        <v>0.625</v>
      </c>
      <c r="N40" s="90">
        <v>337.44</v>
      </c>
      <c r="O40" s="90">
        <v>426.9</v>
      </c>
      <c r="P40" s="92">
        <v>0.21</v>
      </c>
      <c r="Q40" s="92">
        <v>0.31</v>
      </c>
      <c r="R40" s="70">
        <f t="shared" si="0"/>
        <v>0.0603231597845601</v>
      </c>
      <c r="S40" s="99">
        <f t="shared" si="1"/>
        <v>0.487671882408724</v>
      </c>
      <c r="T40" s="70">
        <f t="shared" si="2"/>
        <v>0</v>
      </c>
      <c r="U40" s="102"/>
    </row>
    <row r="41" spans="1:21">
      <c r="A41" s="59" t="s">
        <v>2026</v>
      </c>
      <c r="B41" s="59" t="s">
        <v>2029</v>
      </c>
      <c r="C41" s="59" t="s">
        <v>1997</v>
      </c>
      <c r="D41" s="59" t="s">
        <v>2028</v>
      </c>
      <c r="E41" s="69" t="s">
        <v>171</v>
      </c>
      <c r="F41" s="70">
        <v>0.2387</v>
      </c>
      <c r="G41" s="70">
        <v>1.22</v>
      </c>
      <c r="H41" s="71">
        <v>407</v>
      </c>
      <c r="I41" s="71">
        <v>414</v>
      </c>
      <c r="J41" s="81">
        <v>0.403</v>
      </c>
      <c r="K41" s="85">
        <v>0.67</v>
      </c>
      <c r="L41" s="83">
        <v>0.2052</v>
      </c>
      <c r="M41" s="83">
        <v>0.375</v>
      </c>
      <c r="N41" s="90">
        <v>323.11</v>
      </c>
      <c r="O41" s="90">
        <v>411.65</v>
      </c>
      <c r="P41" s="92">
        <v>0.17</v>
      </c>
      <c r="Q41" s="92">
        <v>0.3</v>
      </c>
      <c r="R41" s="70">
        <f t="shared" si="0"/>
        <v>0.163255360623782</v>
      </c>
      <c r="S41" s="99">
        <f t="shared" si="1"/>
        <v>0.259632942341617</v>
      </c>
      <c r="T41" s="98">
        <f t="shared" si="2"/>
        <v>1.37058823529412</v>
      </c>
      <c r="U41" s="102"/>
    </row>
    <row r="42" spans="1:21">
      <c r="A42" s="59" t="s">
        <v>2026</v>
      </c>
      <c r="B42" s="59" t="s">
        <v>2030</v>
      </c>
      <c r="C42" s="59" t="s">
        <v>1991</v>
      </c>
      <c r="D42" s="59" t="s">
        <v>2028</v>
      </c>
      <c r="E42" s="69" t="s">
        <v>171</v>
      </c>
      <c r="F42" s="72">
        <v>1.0121</v>
      </c>
      <c r="G42" s="70">
        <v>2.12</v>
      </c>
      <c r="H42" s="71">
        <v>524</v>
      </c>
      <c r="I42" s="71">
        <v>578</v>
      </c>
      <c r="J42" s="81">
        <v>0.6</v>
      </c>
      <c r="K42" s="85">
        <v>0.71</v>
      </c>
      <c r="L42" s="83">
        <v>0.7043</v>
      </c>
      <c r="M42" s="83">
        <v>2.2</v>
      </c>
      <c r="N42" s="90">
        <v>312.78</v>
      </c>
      <c r="O42" s="90">
        <v>472.63</v>
      </c>
      <c r="P42" s="92">
        <v>0.41</v>
      </c>
      <c r="Q42" s="92">
        <v>0.66</v>
      </c>
      <c r="R42" s="70">
        <f t="shared" si="0"/>
        <v>0.437029674854465</v>
      </c>
      <c r="S42" s="99">
        <f t="shared" si="1"/>
        <v>0.675298932156788</v>
      </c>
      <c r="T42" s="98">
        <f t="shared" si="2"/>
        <v>0.463414634146341</v>
      </c>
      <c r="U42" s="102"/>
    </row>
    <row r="43" spans="1:21">
      <c r="A43" s="59" t="s">
        <v>2026</v>
      </c>
      <c r="B43" s="59" t="s">
        <v>2031</v>
      </c>
      <c r="C43" s="59" t="s">
        <v>1991</v>
      </c>
      <c r="D43" s="59" t="s">
        <v>2028</v>
      </c>
      <c r="E43" s="69" t="s">
        <v>171</v>
      </c>
      <c r="F43" s="70">
        <v>0.5886</v>
      </c>
      <c r="G43" s="70">
        <v>1.272</v>
      </c>
      <c r="H43" s="71">
        <v>486</v>
      </c>
      <c r="I43" s="71">
        <v>517</v>
      </c>
      <c r="J43" s="81">
        <v>0.51</v>
      </c>
      <c r="K43" s="85">
        <v>0.52</v>
      </c>
      <c r="L43" s="83">
        <v>0.5109</v>
      </c>
      <c r="M43" s="83">
        <v>1</v>
      </c>
      <c r="N43" s="90">
        <v>292.64</v>
      </c>
      <c r="O43" s="90">
        <v>404.03</v>
      </c>
      <c r="P43" s="92">
        <v>0.37</v>
      </c>
      <c r="Q43" s="92">
        <v>0.69</v>
      </c>
      <c r="R43" s="70">
        <f t="shared" si="0"/>
        <v>0.152084556664709</v>
      </c>
      <c r="S43" s="99">
        <f t="shared" si="1"/>
        <v>0.66074357572444</v>
      </c>
      <c r="T43" s="98">
        <f t="shared" si="2"/>
        <v>0.378378378378378</v>
      </c>
      <c r="U43" s="102"/>
    </row>
    <row r="44" spans="1:21">
      <c r="A44" s="59" t="s">
        <v>2026</v>
      </c>
      <c r="B44" s="59" t="s">
        <v>2032</v>
      </c>
      <c r="C44" s="59" t="s">
        <v>1991</v>
      </c>
      <c r="D44" s="59" t="s">
        <v>2028</v>
      </c>
      <c r="E44" s="59" t="s">
        <v>171</v>
      </c>
      <c r="F44" s="73">
        <v>0.9004</v>
      </c>
      <c r="G44" s="74">
        <v>2.84</v>
      </c>
      <c r="H44" s="75">
        <v>539</v>
      </c>
      <c r="I44" s="75">
        <v>587</v>
      </c>
      <c r="J44" s="84">
        <v>0.44</v>
      </c>
      <c r="K44" s="85">
        <v>0.54</v>
      </c>
      <c r="L44" s="83">
        <v>0.5857</v>
      </c>
      <c r="M44" s="83">
        <v>2.06</v>
      </c>
      <c r="N44" s="90">
        <v>308.18</v>
      </c>
      <c r="O44" s="90">
        <v>442.14</v>
      </c>
      <c r="P44" s="92">
        <v>0.34</v>
      </c>
      <c r="Q44" s="92">
        <v>0.71</v>
      </c>
      <c r="R44" s="98">
        <f t="shared" si="0"/>
        <v>0.537305787946047</v>
      </c>
      <c r="S44" s="99">
        <f t="shared" si="1"/>
        <v>0.74897787007593</v>
      </c>
      <c r="T44" s="98">
        <f t="shared" si="2"/>
        <v>0.294117647058823</v>
      </c>
      <c r="U44" s="102"/>
    </row>
    <row r="45" spans="1:21">
      <c r="A45" s="59" t="s">
        <v>2026</v>
      </c>
      <c r="B45" s="59" t="s">
        <v>2033</v>
      </c>
      <c r="C45" s="59" t="s">
        <v>1991</v>
      </c>
      <c r="D45" s="59" t="s">
        <v>2028</v>
      </c>
      <c r="E45" s="59" t="s">
        <v>171</v>
      </c>
      <c r="F45" s="64">
        <v>0.5708</v>
      </c>
      <c r="G45" s="64">
        <v>1.62</v>
      </c>
      <c r="H45" s="66">
        <v>496</v>
      </c>
      <c r="I45" s="66">
        <v>506</v>
      </c>
      <c r="J45" s="84">
        <v>0.26</v>
      </c>
      <c r="K45" s="85">
        <v>0.28</v>
      </c>
      <c r="L45" s="83">
        <v>0.7122</v>
      </c>
      <c r="M45" s="83">
        <v>2.06</v>
      </c>
      <c r="N45" s="90">
        <v>365.12</v>
      </c>
      <c r="O45" s="90">
        <v>472.63</v>
      </c>
      <c r="P45" s="92">
        <v>0.45</v>
      </c>
      <c r="Q45" s="92">
        <v>0.77</v>
      </c>
      <c r="R45" s="70">
        <f t="shared" si="0"/>
        <v>-0.198539736029205</v>
      </c>
      <c r="S45" s="99">
        <f t="shared" si="1"/>
        <v>0.358457493426819</v>
      </c>
      <c r="T45" s="70">
        <f t="shared" si="2"/>
        <v>-0.422222222222222</v>
      </c>
      <c r="U45" s="102"/>
    </row>
    <row r="46" spans="1:21">
      <c r="A46" s="59" t="s">
        <v>2026</v>
      </c>
      <c r="B46" s="59" t="s">
        <v>2034</v>
      </c>
      <c r="C46" s="59" t="s">
        <v>1991</v>
      </c>
      <c r="D46" s="59" t="s">
        <v>2028</v>
      </c>
      <c r="E46" s="59" t="s">
        <v>171</v>
      </c>
      <c r="F46" s="65">
        <v>0.8844</v>
      </c>
      <c r="G46" s="64">
        <v>2.16</v>
      </c>
      <c r="H46" s="66">
        <v>583</v>
      </c>
      <c r="I46" s="66">
        <v>658</v>
      </c>
      <c r="J46" s="84">
        <v>0.43</v>
      </c>
      <c r="K46" s="85">
        <v>0.66</v>
      </c>
      <c r="L46" s="83">
        <v>0.8539</v>
      </c>
      <c r="M46" s="83">
        <v>3.33</v>
      </c>
      <c r="N46" s="90">
        <v>366.13</v>
      </c>
      <c r="O46" s="90">
        <v>487.88</v>
      </c>
      <c r="P46" s="92">
        <v>0.36</v>
      </c>
      <c r="Q46" s="92">
        <v>0.63</v>
      </c>
      <c r="R46" s="70">
        <f t="shared" si="0"/>
        <v>0.0357184682047078</v>
      </c>
      <c r="S46" s="99">
        <f t="shared" si="1"/>
        <v>0.592330592958785</v>
      </c>
      <c r="T46" s="98">
        <f t="shared" si="2"/>
        <v>0.194444444444444</v>
      </c>
      <c r="U46" s="102"/>
    </row>
    <row r="47" spans="1:21">
      <c r="A47" s="59" t="s">
        <v>2026</v>
      </c>
      <c r="B47" s="59" t="s">
        <v>2035</v>
      </c>
      <c r="C47" s="59" t="s">
        <v>1991</v>
      </c>
      <c r="D47" s="59" t="s">
        <v>2028</v>
      </c>
      <c r="E47" s="59" t="s">
        <v>171</v>
      </c>
      <c r="F47" s="64">
        <v>0.4167</v>
      </c>
      <c r="G47" s="64">
        <v>1.4</v>
      </c>
      <c r="H47" s="66">
        <v>513</v>
      </c>
      <c r="I47" s="66">
        <v>551</v>
      </c>
      <c r="J47" s="88">
        <v>0.42</v>
      </c>
      <c r="K47" s="85">
        <v>0.54</v>
      </c>
      <c r="L47" s="83">
        <v>0.4247</v>
      </c>
      <c r="M47" s="83">
        <v>2.09</v>
      </c>
      <c r="N47" s="90">
        <v>409.47</v>
      </c>
      <c r="O47" s="90">
        <v>548.87</v>
      </c>
      <c r="P47" s="92">
        <v>0.41</v>
      </c>
      <c r="Q47" s="92">
        <v>0.81</v>
      </c>
      <c r="R47" s="70">
        <f t="shared" si="0"/>
        <v>-0.0188368259948199</v>
      </c>
      <c r="S47" s="99">
        <f t="shared" si="1"/>
        <v>0.2528390358268</v>
      </c>
      <c r="T47" s="70">
        <f t="shared" si="2"/>
        <v>0.024390243902439</v>
      </c>
      <c r="U47" s="102"/>
    </row>
    <row r="48" spans="1:21">
      <c r="A48" s="59" t="s">
        <v>2026</v>
      </c>
      <c r="B48" s="59" t="s">
        <v>2036</v>
      </c>
      <c r="C48" s="59" t="s">
        <v>1991</v>
      </c>
      <c r="D48" s="59" t="s">
        <v>2028</v>
      </c>
      <c r="E48" s="59" t="s">
        <v>171</v>
      </c>
      <c r="F48" s="64">
        <v>0.422</v>
      </c>
      <c r="G48" s="64">
        <v>1.462</v>
      </c>
      <c r="H48" s="66">
        <v>497</v>
      </c>
      <c r="I48" s="66">
        <v>529</v>
      </c>
      <c r="J48" s="84">
        <v>0.38</v>
      </c>
      <c r="K48" s="85">
        <v>0.59</v>
      </c>
      <c r="L48" s="83">
        <v>0.4645</v>
      </c>
      <c r="M48" s="83">
        <v>2.07</v>
      </c>
      <c r="N48" s="90">
        <v>424.94</v>
      </c>
      <c r="O48" s="90">
        <v>594.6</v>
      </c>
      <c r="P48" s="92">
        <v>0.42</v>
      </c>
      <c r="Q48" s="92">
        <v>0.82</v>
      </c>
      <c r="R48" s="70">
        <f t="shared" si="0"/>
        <v>-0.0914962325080733</v>
      </c>
      <c r="S48" s="99">
        <f t="shared" si="1"/>
        <v>0.169576881442086</v>
      </c>
      <c r="T48" s="70">
        <f t="shared" si="2"/>
        <v>-0.0952380952380952</v>
      </c>
      <c r="U48" s="102"/>
    </row>
    <row r="49" spans="1:21">
      <c r="A49" s="59" t="s">
        <v>2026</v>
      </c>
      <c r="B49" s="59" t="s">
        <v>2037</v>
      </c>
      <c r="C49" s="59" t="s">
        <v>1991</v>
      </c>
      <c r="D49" s="59" t="s">
        <v>2028</v>
      </c>
      <c r="E49" s="59" t="s">
        <v>171</v>
      </c>
      <c r="F49" s="64">
        <v>0.3348</v>
      </c>
      <c r="G49" s="64">
        <v>0.687</v>
      </c>
      <c r="H49" s="66">
        <v>417</v>
      </c>
      <c r="I49" s="66">
        <v>441</v>
      </c>
      <c r="J49" s="84">
        <v>0.53</v>
      </c>
      <c r="K49" s="85">
        <v>0.59</v>
      </c>
      <c r="L49" s="83">
        <v>0.392</v>
      </c>
      <c r="M49" s="83">
        <v>1.5</v>
      </c>
      <c r="N49" s="90">
        <v>346.6</v>
      </c>
      <c r="O49" s="90">
        <v>457.39</v>
      </c>
      <c r="P49" s="92">
        <v>0.46</v>
      </c>
      <c r="Q49" s="92">
        <v>0.73</v>
      </c>
      <c r="R49" s="70">
        <f t="shared" si="0"/>
        <v>-0.145918367346939</v>
      </c>
      <c r="S49" s="99">
        <f t="shared" si="1"/>
        <v>0.203115983843047</v>
      </c>
      <c r="T49" s="98">
        <f t="shared" si="2"/>
        <v>0.152173913043478</v>
      </c>
      <c r="U49" s="102"/>
    </row>
    <row r="50" spans="1:21">
      <c r="A50" s="59" t="s">
        <v>2038</v>
      </c>
      <c r="B50" s="59" t="s">
        <v>2027</v>
      </c>
      <c r="C50" s="59" t="s">
        <v>1991</v>
      </c>
      <c r="D50" s="59" t="s">
        <v>2028</v>
      </c>
      <c r="E50" s="59" t="s">
        <v>171</v>
      </c>
      <c r="F50" s="64">
        <v>0.2936</v>
      </c>
      <c r="G50" s="64">
        <v>0.874</v>
      </c>
      <c r="H50" s="66">
        <v>432</v>
      </c>
      <c r="I50" s="66">
        <v>446</v>
      </c>
      <c r="J50" s="84">
        <v>0.17</v>
      </c>
      <c r="K50" s="85">
        <v>0.17</v>
      </c>
      <c r="L50" s="83">
        <v>0.2727</v>
      </c>
      <c r="M50" s="83">
        <v>0.406</v>
      </c>
      <c r="N50" s="90">
        <v>392.44</v>
      </c>
      <c r="O50" s="90">
        <v>457.39</v>
      </c>
      <c r="P50" s="92">
        <v>0.2</v>
      </c>
      <c r="Q50" s="92">
        <v>0.23</v>
      </c>
      <c r="R50" s="70">
        <f t="shared" si="0"/>
        <v>0.0766409974330767</v>
      </c>
      <c r="S50" s="99">
        <f t="shared" si="1"/>
        <v>0.100805218632148</v>
      </c>
      <c r="T50" s="70">
        <f t="shared" si="2"/>
        <v>-0.15</v>
      </c>
      <c r="U50" s="102"/>
    </row>
    <row r="51" spans="1:21">
      <c r="A51" s="59" t="s">
        <v>2038</v>
      </c>
      <c r="B51" s="59" t="s">
        <v>2029</v>
      </c>
      <c r="C51" s="59" t="s">
        <v>1997</v>
      </c>
      <c r="D51" s="59" t="s">
        <v>2028</v>
      </c>
      <c r="E51" s="59" t="s">
        <v>171</v>
      </c>
      <c r="F51" s="64">
        <v>0.2544</v>
      </c>
      <c r="G51" s="64">
        <v>1.21</v>
      </c>
      <c r="H51" s="66">
        <v>393</v>
      </c>
      <c r="I51" s="66">
        <v>406</v>
      </c>
      <c r="J51" s="76">
        <v>0.426</v>
      </c>
      <c r="K51" s="85">
        <v>0.73</v>
      </c>
      <c r="L51" s="83">
        <v>0.206</v>
      </c>
      <c r="M51" s="83">
        <v>0.593</v>
      </c>
      <c r="N51" s="90">
        <v>365.95</v>
      </c>
      <c r="O51" s="90">
        <v>457.39</v>
      </c>
      <c r="P51" s="92">
        <v>0.16</v>
      </c>
      <c r="Q51" s="92">
        <v>0.19</v>
      </c>
      <c r="R51" s="70">
        <f t="shared" si="0"/>
        <v>0.23495145631068</v>
      </c>
      <c r="S51" s="99">
        <f t="shared" si="1"/>
        <v>0.0739172018035251</v>
      </c>
      <c r="T51" s="98">
        <f t="shared" si="2"/>
        <v>1.6625</v>
      </c>
      <c r="U51" s="102"/>
    </row>
    <row r="52" spans="1:21">
      <c r="A52" s="59" t="s">
        <v>2038</v>
      </c>
      <c r="B52" s="59" t="s">
        <v>2030</v>
      </c>
      <c r="C52" s="59" t="s">
        <v>1991</v>
      </c>
      <c r="D52" s="59" t="s">
        <v>2028</v>
      </c>
      <c r="E52" s="59" t="s">
        <v>171</v>
      </c>
      <c r="F52" s="65">
        <v>0.8619</v>
      </c>
      <c r="G52" s="64">
        <v>1.5</v>
      </c>
      <c r="H52" s="66">
        <v>491</v>
      </c>
      <c r="I52" s="66">
        <v>551</v>
      </c>
      <c r="J52" s="84">
        <v>0.392</v>
      </c>
      <c r="K52" s="85">
        <v>0.43</v>
      </c>
      <c r="L52" s="83">
        <v>0.7783</v>
      </c>
      <c r="M52" s="83">
        <v>1.96</v>
      </c>
      <c r="N52" s="90">
        <v>335.68</v>
      </c>
      <c r="O52" s="90">
        <v>503.13</v>
      </c>
      <c r="P52" s="92">
        <v>0.4</v>
      </c>
      <c r="Q52" s="92">
        <v>0.55</v>
      </c>
      <c r="R52" s="70">
        <f t="shared" si="0"/>
        <v>0.107413593729924</v>
      </c>
      <c r="S52" s="99">
        <f t="shared" si="1"/>
        <v>0.462702573879886</v>
      </c>
      <c r="T52" s="70">
        <f t="shared" si="2"/>
        <v>-0.02</v>
      </c>
      <c r="U52" s="102"/>
    </row>
    <row r="53" spans="1:21">
      <c r="A53" s="59" t="s">
        <v>2038</v>
      </c>
      <c r="B53" s="59" t="s">
        <v>2031</v>
      </c>
      <c r="C53" s="59" t="s">
        <v>1991</v>
      </c>
      <c r="D53" s="59" t="s">
        <v>2028</v>
      </c>
      <c r="E53" s="59" t="s">
        <v>171</v>
      </c>
      <c r="F53" s="64">
        <v>0.5833</v>
      </c>
      <c r="G53" s="64">
        <v>2</v>
      </c>
      <c r="H53" s="66">
        <v>501</v>
      </c>
      <c r="I53" s="66">
        <v>545</v>
      </c>
      <c r="J53" s="84">
        <v>0.416</v>
      </c>
      <c r="K53" s="85">
        <v>0.66</v>
      </c>
      <c r="L53" s="83">
        <v>0.4987</v>
      </c>
      <c r="M53" s="83">
        <v>1</v>
      </c>
      <c r="N53" s="90">
        <v>387.51</v>
      </c>
      <c r="O53" s="90">
        <v>442.14</v>
      </c>
      <c r="P53" s="92">
        <v>0.49</v>
      </c>
      <c r="Q53" s="92">
        <v>0.69</v>
      </c>
      <c r="R53" s="70">
        <f t="shared" si="0"/>
        <v>0.169641066773612</v>
      </c>
      <c r="S53" s="99">
        <f t="shared" si="1"/>
        <v>0.292869861422931</v>
      </c>
      <c r="T53" s="70">
        <f t="shared" si="2"/>
        <v>-0.151020408163265</v>
      </c>
      <c r="U53" s="102"/>
    </row>
    <row r="54" spans="1:21">
      <c r="A54" s="59" t="s">
        <v>2038</v>
      </c>
      <c r="B54" s="59" t="s">
        <v>2032</v>
      </c>
      <c r="C54" s="59" t="s">
        <v>1991</v>
      </c>
      <c r="D54" s="59" t="s">
        <v>2028</v>
      </c>
      <c r="E54" s="59" t="s">
        <v>171</v>
      </c>
      <c r="F54" s="64">
        <v>0.51</v>
      </c>
      <c r="G54" s="64">
        <v>2.43</v>
      </c>
      <c r="H54" s="66">
        <v>533</v>
      </c>
      <c r="I54" s="66">
        <v>541</v>
      </c>
      <c r="J54" s="84">
        <v>0.236</v>
      </c>
      <c r="K54" s="85">
        <v>0.32</v>
      </c>
      <c r="L54" s="83">
        <v>0.6724</v>
      </c>
      <c r="M54" s="83">
        <v>2.31</v>
      </c>
      <c r="N54" s="90">
        <v>385.31</v>
      </c>
      <c r="O54" s="90">
        <v>480.26</v>
      </c>
      <c r="P54" s="92">
        <v>0.48</v>
      </c>
      <c r="Q54" s="92">
        <v>0.79</v>
      </c>
      <c r="R54" s="70">
        <f t="shared" si="0"/>
        <v>-0.241522903033908</v>
      </c>
      <c r="S54" s="99">
        <f t="shared" si="1"/>
        <v>0.38330175702681</v>
      </c>
      <c r="T54" s="70">
        <f t="shared" si="2"/>
        <v>-0.508333333333333</v>
      </c>
      <c r="U54" s="102"/>
    </row>
    <row r="55" spans="1:21">
      <c r="A55" s="59" t="s">
        <v>2038</v>
      </c>
      <c r="B55" s="59" t="s">
        <v>2033</v>
      </c>
      <c r="C55" s="59" t="s">
        <v>1991</v>
      </c>
      <c r="D55" s="59" t="s">
        <v>2028</v>
      </c>
      <c r="E55" s="59" t="s">
        <v>171</v>
      </c>
      <c r="F55" s="64">
        <v>0.4116</v>
      </c>
      <c r="G55" s="64">
        <v>1.933</v>
      </c>
      <c r="H55" s="66">
        <v>431</v>
      </c>
      <c r="I55" s="66">
        <v>452</v>
      </c>
      <c r="J55" s="84">
        <v>0.5</v>
      </c>
      <c r="K55" s="85">
        <v>0.6</v>
      </c>
      <c r="L55" s="83">
        <v>0.7804</v>
      </c>
      <c r="M55" s="83">
        <v>1.94</v>
      </c>
      <c r="N55" s="90">
        <v>395.39</v>
      </c>
      <c r="O55" s="90">
        <v>503.13</v>
      </c>
      <c r="P55" s="92">
        <v>0.43</v>
      </c>
      <c r="Q55" s="92">
        <v>0.66</v>
      </c>
      <c r="R55" s="70">
        <f t="shared" si="0"/>
        <v>-0.472578165043567</v>
      </c>
      <c r="S55" s="99">
        <f t="shared" si="1"/>
        <v>0.0900629757960495</v>
      </c>
      <c r="T55" s="98">
        <f t="shared" si="2"/>
        <v>0.162790697674419</v>
      </c>
      <c r="U55" s="102"/>
    </row>
    <row r="56" spans="1:21">
      <c r="A56" s="59" t="s">
        <v>2038</v>
      </c>
      <c r="B56" s="59" t="s">
        <v>2034</v>
      </c>
      <c r="C56" s="59" t="s">
        <v>1991</v>
      </c>
      <c r="D56" s="59" t="s">
        <v>2028</v>
      </c>
      <c r="E56" s="59" t="s">
        <v>171</v>
      </c>
      <c r="F56" s="65">
        <v>0.7111</v>
      </c>
      <c r="G56" s="64">
        <v>1.65</v>
      </c>
      <c r="H56" s="66">
        <v>474</v>
      </c>
      <c r="I56" s="66">
        <v>490</v>
      </c>
      <c r="J56" s="84">
        <v>0.413</v>
      </c>
      <c r="K56" s="85">
        <v>0.43</v>
      </c>
      <c r="L56" s="83">
        <v>0.7451</v>
      </c>
      <c r="M56" s="83">
        <v>2.43</v>
      </c>
      <c r="N56" s="90">
        <v>403.38</v>
      </c>
      <c r="O56" s="90">
        <v>503.13</v>
      </c>
      <c r="P56" s="83">
        <v>0.32</v>
      </c>
      <c r="Q56" s="92">
        <v>0.6</v>
      </c>
      <c r="R56" s="70">
        <f t="shared" si="0"/>
        <v>-0.045631458864582</v>
      </c>
      <c r="S56" s="99">
        <f t="shared" si="1"/>
        <v>0.1750706529823</v>
      </c>
      <c r="T56" s="98">
        <f t="shared" si="2"/>
        <v>0.290625</v>
      </c>
      <c r="U56" s="102"/>
    </row>
    <row r="57" spans="1:21">
      <c r="A57" s="59" t="s">
        <v>2038</v>
      </c>
      <c r="B57" s="59" t="s">
        <v>2039</v>
      </c>
      <c r="C57" s="59" t="s">
        <v>1997</v>
      </c>
      <c r="D57" s="59" t="s">
        <v>2028</v>
      </c>
      <c r="E57" s="59" t="s">
        <v>171</v>
      </c>
      <c r="F57" s="64">
        <v>0.3223</v>
      </c>
      <c r="G57" s="64">
        <v>1.21</v>
      </c>
      <c r="H57" s="66">
        <v>446</v>
      </c>
      <c r="I57" s="66">
        <v>470</v>
      </c>
      <c r="J57" s="84">
        <v>0.3066</v>
      </c>
      <c r="K57" s="85">
        <v>0.38</v>
      </c>
      <c r="L57" s="83">
        <v>0.3194</v>
      </c>
      <c r="M57" s="83">
        <v>1.75</v>
      </c>
      <c r="N57" s="90">
        <v>382.08</v>
      </c>
      <c r="O57" s="90">
        <v>495.5</v>
      </c>
      <c r="P57" s="92">
        <v>0.21</v>
      </c>
      <c r="Q57" s="92">
        <v>0.6</v>
      </c>
      <c r="R57" s="70">
        <f t="shared" si="0"/>
        <v>0.00907952410770181</v>
      </c>
      <c r="S57" s="99">
        <f t="shared" si="1"/>
        <v>0.167294807370184</v>
      </c>
      <c r="T57" s="98">
        <f t="shared" si="2"/>
        <v>0.46</v>
      </c>
      <c r="U57" s="102"/>
    </row>
    <row r="58" spans="1:21">
      <c r="A58" s="59" t="s">
        <v>2038</v>
      </c>
      <c r="B58" s="59" t="s">
        <v>2035</v>
      </c>
      <c r="C58" s="59" t="s">
        <v>1991</v>
      </c>
      <c r="D58" s="59" t="s">
        <v>2028</v>
      </c>
      <c r="E58" s="59" t="s">
        <v>171</v>
      </c>
      <c r="F58" s="64">
        <v>0.4396</v>
      </c>
      <c r="G58" s="64">
        <v>1.56</v>
      </c>
      <c r="H58" s="66">
        <v>499</v>
      </c>
      <c r="I58" s="66">
        <v>549</v>
      </c>
      <c r="J58" s="84">
        <v>0.29</v>
      </c>
      <c r="K58" s="85">
        <v>0.35</v>
      </c>
      <c r="L58" s="83">
        <v>0.4435</v>
      </c>
      <c r="M58" s="83">
        <v>2.02</v>
      </c>
      <c r="N58" s="90">
        <v>400.68</v>
      </c>
      <c r="O58" s="90">
        <v>564.11</v>
      </c>
      <c r="P58" s="92">
        <v>0.37</v>
      </c>
      <c r="Q58" s="92">
        <v>0.76</v>
      </c>
      <c r="R58" s="70">
        <f t="shared" si="0"/>
        <v>-0.00879368658399101</v>
      </c>
      <c r="S58" s="99">
        <f t="shared" si="1"/>
        <v>0.245382849156434</v>
      </c>
      <c r="T58" s="70">
        <f t="shared" si="2"/>
        <v>-0.216216216216216</v>
      </c>
      <c r="U58" s="102"/>
    </row>
    <row r="59" spans="1:21">
      <c r="A59" s="59" t="s">
        <v>2038</v>
      </c>
      <c r="B59" s="59" t="s">
        <v>2036</v>
      </c>
      <c r="C59" s="59" t="s">
        <v>1991</v>
      </c>
      <c r="D59" s="59" t="s">
        <v>2028</v>
      </c>
      <c r="E59" s="59" t="s">
        <v>171</v>
      </c>
      <c r="F59" s="64">
        <v>0.45</v>
      </c>
      <c r="G59" s="64">
        <v>1.43</v>
      </c>
      <c r="H59" s="66">
        <v>539</v>
      </c>
      <c r="I59" s="66">
        <v>605</v>
      </c>
      <c r="J59" s="84">
        <v>0.303</v>
      </c>
      <c r="K59" s="85">
        <v>0.37</v>
      </c>
      <c r="L59" s="83">
        <v>0.4565</v>
      </c>
      <c r="M59" s="83">
        <v>2.09</v>
      </c>
      <c r="N59" s="90">
        <v>399.91</v>
      </c>
      <c r="O59" s="90">
        <v>548.87</v>
      </c>
      <c r="P59" s="92">
        <v>0.38</v>
      </c>
      <c r="Q59" s="92">
        <v>0.75</v>
      </c>
      <c r="R59" s="70">
        <f t="shared" si="0"/>
        <v>-0.0142387732749179</v>
      </c>
      <c r="S59" s="99">
        <f t="shared" si="1"/>
        <v>0.34780325573254</v>
      </c>
      <c r="T59" s="70">
        <f t="shared" si="2"/>
        <v>-0.202631578947368</v>
      </c>
      <c r="U59" s="102"/>
    </row>
    <row r="60" spans="1:21">
      <c r="A60" s="59" t="s">
        <v>2038</v>
      </c>
      <c r="B60" s="59" t="s">
        <v>2037</v>
      </c>
      <c r="C60" s="59" t="s">
        <v>1991</v>
      </c>
      <c r="D60" s="59" t="s">
        <v>2028</v>
      </c>
      <c r="E60" s="59" t="s">
        <v>171</v>
      </c>
      <c r="F60" s="64">
        <v>0.3431</v>
      </c>
      <c r="G60" s="64">
        <v>0.656</v>
      </c>
      <c r="H60" s="66">
        <v>427</v>
      </c>
      <c r="I60" s="66">
        <v>470</v>
      </c>
      <c r="J60" s="84">
        <v>0.36</v>
      </c>
      <c r="K60" s="85">
        <v>0.62</v>
      </c>
      <c r="L60" s="83">
        <v>0.4157</v>
      </c>
      <c r="M60" s="83">
        <v>1.57</v>
      </c>
      <c r="N60" s="90">
        <v>352.01</v>
      </c>
      <c r="O60" s="90">
        <v>449.77</v>
      </c>
      <c r="P60" s="83">
        <v>0.5347</v>
      </c>
      <c r="Q60" s="92">
        <v>0.75</v>
      </c>
      <c r="R60" s="70">
        <f t="shared" si="0"/>
        <v>-0.1746451768102</v>
      </c>
      <c r="S60" s="99">
        <f t="shared" si="1"/>
        <v>0.213033720632937</v>
      </c>
      <c r="T60" s="70">
        <f t="shared" si="2"/>
        <v>-0.326725266504582</v>
      </c>
      <c r="U60" s="102"/>
    </row>
    <row r="61" spans="1:21">
      <c r="A61" s="59" t="s">
        <v>82</v>
      </c>
      <c r="B61" s="59" t="s">
        <v>2040</v>
      </c>
      <c r="C61" s="59" t="s">
        <v>1991</v>
      </c>
      <c r="D61" s="59" t="s">
        <v>2011</v>
      </c>
      <c r="E61" s="59" t="s">
        <v>171</v>
      </c>
      <c r="F61" s="64">
        <v>0.1033</v>
      </c>
      <c r="G61" s="64">
        <v>0.313</v>
      </c>
      <c r="H61" s="59">
        <v>86.82</v>
      </c>
      <c r="I61" s="59">
        <v>91.48</v>
      </c>
      <c r="J61" s="84">
        <v>0.31</v>
      </c>
      <c r="K61" s="85">
        <v>0.33</v>
      </c>
      <c r="L61" s="83">
        <v>0.2259</v>
      </c>
      <c r="M61" s="83">
        <v>0.906</v>
      </c>
      <c r="N61" s="90">
        <v>83.95</v>
      </c>
      <c r="O61" s="90">
        <v>91.48</v>
      </c>
      <c r="P61" s="83">
        <v>0.3374</v>
      </c>
      <c r="Q61" s="83">
        <v>0.5</v>
      </c>
      <c r="R61" s="70">
        <f t="shared" si="0"/>
        <v>-0.542718016821602</v>
      </c>
      <c r="S61" s="97">
        <f t="shared" si="1"/>
        <v>0.0341870160810005</v>
      </c>
      <c r="T61" s="70">
        <f t="shared" si="2"/>
        <v>-0.0812092471843509</v>
      </c>
      <c r="U61" s="102"/>
    </row>
    <row r="62" spans="1:21">
      <c r="A62" s="59" t="s">
        <v>96</v>
      </c>
      <c r="B62" s="59" t="s">
        <v>2001</v>
      </c>
      <c r="C62" s="59" t="s">
        <v>1991</v>
      </c>
      <c r="D62" s="59" t="s">
        <v>2041</v>
      </c>
      <c r="E62" s="59" t="s">
        <v>171</v>
      </c>
      <c r="F62" s="64">
        <v>0.2211</v>
      </c>
      <c r="G62" s="64">
        <v>0.403</v>
      </c>
      <c r="H62" s="66">
        <v>113.04</v>
      </c>
      <c r="I62" s="66">
        <v>116</v>
      </c>
      <c r="J62" s="84">
        <v>0.136</v>
      </c>
      <c r="K62" s="85">
        <v>0.16</v>
      </c>
      <c r="L62" s="83">
        <v>0.191</v>
      </c>
      <c r="M62" s="83">
        <v>0.36</v>
      </c>
      <c r="N62" s="90">
        <v>118.83</v>
      </c>
      <c r="O62" s="90">
        <v>121.97</v>
      </c>
      <c r="P62" s="83">
        <v>0.155</v>
      </c>
      <c r="Q62" s="92">
        <v>0.16</v>
      </c>
      <c r="R62" s="70">
        <f t="shared" si="0"/>
        <v>0.157591623036649</v>
      </c>
      <c r="S62" s="97">
        <f t="shared" si="1"/>
        <v>-0.0487250694269123</v>
      </c>
      <c r="T62" s="70">
        <f t="shared" si="2"/>
        <v>-0.12258064516129</v>
      </c>
      <c r="U62" s="102"/>
    </row>
    <row r="63" spans="1:21">
      <c r="A63" s="59" t="s">
        <v>2042</v>
      </c>
      <c r="B63" s="59" t="s">
        <v>2022</v>
      </c>
      <c r="C63" s="59" t="s">
        <v>1997</v>
      </c>
      <c r="D63" s="59"/>
      <c r="E63" s="59" t="s">
        <v>171</v>
      </c>
      <c r="F63" s="76">
        <v>0.054</v>
      </c>
      <c r="G63" s="64">
        <v>0.062</v>
      </c>
      <c r="H63" s="59">
        <v>91.2</v>
      </c>
      <c r="I63" s="59">
        <v>92</v>
      </c>
      <c r="J63" s="76">
        <v>0.1428</v>
      </c>
      <c r="K63" s="85">
        <v>0.19</v>
      </c>
      <c r="L63" s="83">
        <v>0.013</v>
      </c>
      <c r="M63" s="83">
        <v>0.096</v>
      </c>
      <c r="N63" s="90">
        <v>91.48</v>
      </c>
      <c r="O63" s="90">
        <v>99.1</v>
      </c>
      <c r="P63" s="83">
        <v>0.1584</v>
      </c>
      <c r="Q63" s="92">
        <v>0.52</v>
      </c>
      <c r="R63" s="70">
        <f t="shared" si="0"/>
        <v>3.15384615384615</v>
      </c>
      <c r="S63" s="97">
        <f t="shared" si="1"/>
        <v>-0.0030607783121994</v>
      </c>
      <c r="T63" s="70">
        <f t="shared" si="2"/>
        <v>-0.0984848484848485</v>
      </c>
      <c r="U63" s="102"/>
    </row>
    <row r="64" spans="1:21">
      <c r="A64" s="59" t="s">
        <v>2042</v>
      </c>
      <c r="B64" s="59" t="s">
        <v>2024</v>
      </c>
      <c r="C64" s="59" t="s">
        <v>1991</v>
      </c>
      <c r="D64" s="59"/>
      <c r="E64" s="59" t="s">
        <v>171</v>
      </c>
      <c r="F64" s="64">
        <v>0.054</v>
      </c>
      <c r="G64" s="64">
        <v>0.062</v>
      </c>
      <c r="H64" s="59">
        <v>98.3</v>
      </c>
      <c r="I64" s="59">
        <v>99</v>
      </c>
      <c r="J64" s="84">
        <v>0.1137</v>
      </c>
      <c r="K64" s="85">
        <v>0.13</v>
      </c>
      <c r="L64" s="83">
        <v>0.05</v>
      </c>
      <c r="M64" s="83">
        <v>0.093</v>
      </c>
      <c r="N64" s="90">
        <v>101.2</v>
      </c>
      <c r="O64" s="90">
        <v>106.72</v>
      </c>
      <c r="P64" s="83">
        <v>0.1222</v>
      </c>
      <c r="Q64" s="92">
        <v>0.43</v>
      </c>
      <c r="R64" s="70">
        <f t="shared" si="0"/>
        <v>0.0799999999999999</v>
      </c>
      <c r="S64" s="97">
        <f t="shared" si="1"/>
        <v>-0.0286561264822135</v>
      </c>
      <c r="T64" s="70">
        <f t="shared" si="2"/>
        <v>-0.0695581014729952</v>
      </c>
      <c r="U64" s="102"/>
    </row>
    <row r="65" spans="1:21">
      <c r="A65" s="59" t="s">
        <v>2042</v>
      </c>
      <c r="B65" s="59" t="s">
        <v>2025</v>
      </c>
      <c r="C65" s="59" t="s">
        <v>1991</v>
      </c>
      <c r="D65" s="59"/>
      <c r="E65" s="59" t="s">
        <v>171</v>
      </c>
      <c r="F65" s="64">
        <v>0.232</v>
      </c>
      <c r="G65" s="64">
        <v>0.878</v>
      </c>
      <c r="H65" s="59">
        <v>129.4</v>
      </c>
      <c r="I65" s="59">
        <v>147</v>
      </c>
      <c r="J65" s="84">
        <v>0.192</v>
      </c>
      <c r="K65" s="85">
        <v>0.51</v>
      </c>
      <c r="L65" s="83">
        <v>0.2849</v>
      </c>
      <c r="M65" s="83">
        <v>0.967</v>
      </c>
      <c r="N65" s="90">
        <v>139.57</v>
      </c>
      <c r="O65" s="90">
        <v>160.09</v>
      </c>
      <c r="P65" s="83">
        <v>0.2989</v>
      </c>
      <c r="Q65" s="92">
        <v>0.57</v>
      </c>
      <c r="R65" s="70">
        <f t="shared" si="0"/>
        <v>-0.185679185679186</v>
      </c>
      <c r="S65" s="97">
        <f t="shared" si="1"/>
        <v>-0.0728666618900909</v>
      </c>
      <c r="T65" s="70">
        <f t="shared" si="2"/>
        <v>-0.357644697223152</v>
      </c>
      <c r="U65" s="102"/>
    </row>
    <row r="66" spans="1:21">
      <c r="A66" s="59" t="s">
        <v>75</v>
      </c>
      <c r="B66" s="59" t="s">
        <v>2022</v>
      </c>
      <c r="C66" s="59" t="s">
        <v>1997</v>
      </c>
      <c r="D66" s="59"/>
      <c r="E66" s="59" t="s">
        <v>171</v>
      </c>
      <c r="F66" s="64">
        <v>0.055</v>
      </c>
      <c r="G66" s="64">
        <v>0.155</v>
      </c>
      <c r="H66" s="59">
        <v>171.4</v>
      </c>
      <c r="I66" s="59">
        <v>178</v>
      </c>
      <c r="J66" s="84">
        <v>0.1412</v>
      </c>
      <c r="K66" s="85">
        <v>0.18</v>
      </c>
      <c r="L66" s="83">
        <v>0.0299</v>
      </c>
      <c r="M66" s="83">
        <v>0.156</v>
      </c>
      <c r="N66" s="90">
        <v>108.26</v>
      </c>
      <c r="O66" s="90">
        <v>160.09</v>
      </c>
      <c r="P66" s="83">
        <v>0.0607</v>
      </c>
      <c r="Q66" s="92">
        <v>0.21</v>
      </c>
      <c r="R66" s="70">
        <f t="shared" si="0"/>
        <v>0.839464882943144</v>
      </c>
      <c r="S66" s="97">
        <f t="shared" si="1"/>
        <v>0.583225568076852</v>
      </c>
      <c r="T66" s="98">
        <f t="shared" si="2"/>
        <v>1.32619439868204</v>
      </c>
      <c r="U66" s="102"/>
    </row>
    <row r="67" spans="1:21">
      <c r="A67" s="59" t="s">
        <v>75</v>
      </c>
      <c r="B67" s="59" t="s">
        <v>2024</v>
      </c>
      <c r="C67" s="59" t="s">
        <v>1991</v>
      </c>
      <c r="D67" s="59"/>
      <c r="E67" s="59" t="s">
        <v>171</v>
      </c>
      <c r="F67" s="64">
        <v>0.056</v>
      </c>
      <c r="G67" s="64">
        <v>0.155</v>
      </c>
      <c r="H67" s="59">
        <v>204</v>
      </c>
      <c r="I67" s="59">
        <v>210</v>
      </c>
      <c r="J67" s="84">
        <v>0.1532</v>
      </c>
      <c r="K67" s="85">
        <v>0.17</v>
      </c>
      <c r="L67" s="83">
        <v>0.0432</v>
      </c>
      <c r="M67" s="83">
        <v>0.093</v>
      </c>
      <c r="N67" s="90">
        <v>138.39</v>
      </c>
      <c r="O67" s="90">
        <v>160.09</v>
      </c>
      <c r="P67" s="83">
        <v>0.0403</v>
      </c>
      <c r="Q67" s="92">
        <v>0.08</v>
      </c>
      <c r="R67" s="70">
        <f t="shared" ref="R67:R74" si="3">(F67-L67)/L67</f>
        <v>0.296296296296296</v>
      </c>
      <c r="S67" s="97">
        <f t="shared" ref="S67:S74" si="4">(H67-N67)/N67</f>
        <v>0.474094949057013</v>
      </c>
      <c r="T67" s="98">
        <f t="shared" ref="T67:T74" si="5">(J67-P67)/P67</f>
        <v>2.8014888337469</v>
      </c>
      <c r="U67" s="102"/>
    </row>
    <row r="68" spans="1:21">
      <c r="A68" s="59" t="s">
        <v>75</v>
      </c>
      <c r="B68" s="59" t="s">
        <v>2025</v>
      </c>
      <c r="C68" s="59" t="s">
        <v>1991</v>
      </c>
      <c r="D68" s="59"/>
      <c r="E68" s="59" t="s">
        <v>171</v>
      </c>
      <c r="F68" s="64">
        <v>0.112</v>
      </c>
      <c r="G68" s="64">
        <v>0.405</v>
      </c>
      <c r="H68" s="59">
        <v>237.3</v>
      </c>
      <c r="I68" s="59">
        <v>257</v>
      </c>
      <c r="J68" s="84">
        <v>0.1717</v>
      </c>
      <c r="K68" s="85">
        <v>0.35</v>
      </c>
      <c r="L68" s="83">
        <v>0.145</v>
      </c>
      <c r="M68" s="83">
        <v>0.656</v>
      </c>
      <c r="N68" s="90">
        <v>156.96</v>
      </c>
      <c r="O68" s="90">
        <v>198.2</v>
      </c>
      <c r="P68" s="83">
        <v>0.2055</v>
      </c>
      <c r="Q68" s="92">
        <v>0.49</v>
      </c>
      <c r="R68" s="70">
        <f t="shared" si="3"/>
        <v>-0.227586206896552</v>
      </c>
      <c r="S68" s="97">
        <f t="shared" si="4"/>
        <v>0.511850152905199</v>
      </c>
      <c r="T68" s="70">
        <f t="shared" si="5"/>
        <v>-0.164476885644769</v>
      </c>
      <c r="U68" s="102"/>
    </row>
    <row r="69" spans="1:21">
      <c r="A69" s="59" t="s">
        <v>71</v>
      </c>
      <c r="B69" s="59" t="s">
        <v>2022</v>
      </c>
      <c r="C69" s="59" t="s">
        <v>1997</v>
      </c>
      <c r="D69" s="59"/>
      <c r="E69" s="59" t="s">
        <v>171</v>
      </c>
      <c r="F69" s="64">
        <v>0.001</v>
      </c>
      <c r="G69" s="64">
        <v>0.031</v>
      </c>
      <c r="H69" s="59">
        <v>109</v>
      </c>
      <c r="I69" s="59">
        <v>110</v>
      </c>
      <c r="J69" s="84">
        <v>0.1425</v>
      </c>
      <c r="K69" s="85">
        <v>0.19</v>
      </c>
      <c r="L69" s="83">
        <v>0.034</v>
      </c>
      <c r="M69" s="83">
        <v>0.096</v>
      </c>
      <c r="N69" s="90">
        <v>106.51</v>
      </c>
      <c r="O69" s="90">
        <v>106.72</v>
      </c>
      <c r="P69" s="83">
        <v>0.1544</v>
      </c>
      <c r="Q69" s="92">
        <v>0.48</v>
      </c>
      <c r="R69" s="70">
        <f t="shared" si="3"/>
        <v>-0.970588235294118</v>
      </c>
      <c r="S69" s="97">
        <f t="shared" si="4"/>
        <v>0.0233780865646418</v>
      </c>
      <c r="T69" s="70">
        <f t="shared" si="5"/>
        <v>-0.0770725388601038</v>
      </c>
      <c r="U69" s="102"/>
    </row>
    <row r="70" spans="1:21">
      <c r="A70" s="59" t="s">
        <v>71</v>
      </c>
      <c r="B70" s="59" t="s">
        <v>2024</v>
      </c>
      <c r="C70" s="59" t="s">
        <v>1991</v>
      </c>
      <c r="D70" s="59"/>
      <c r="E70" s="59" t="s">
        <v>171</v>
      </c>
      <c r="F70" s="64">
        <v>0.007</v>
      </c>
      <c r="G70" s="64">
        <v>0.031</v>
      </c>
      <c r="H70" s="59">
        <v>143.9</v>
      </c>
      <c r="I70" s="59">
        <v>144</v>
      </c>
      <c r="J70" s="84">
        <v>0.1128</v>
      </c>
      <c r="K70" s="85">
        <v>0.13</v>
      </c>
      <c r="L70" s="83">
        <v>0.044</v>
      </c>
      <c r="M70" s="83">
        <v>0.272</v>
      </c>
      <c r="N70" s="90">
        <v>114.24</v>
      </c>
      <c r="O70" s="90">
        <v>114.35</v>
      </c>
      <c r="P70" s="83">
        <v>0.1221</v>
      </c>
      <c r="Q70" s="92">
        <v>0.38</v>
      </c>
      <c r="R70" s="70">
        <f t="shared" si="3"/>
        <v>-0.840909090909091</v>
      </c>
      <c r="S70" s="97">
        <f t="shared" si="4"/>
        <v>0.259628851540616</v>
      </c>
      <c r="T70" s="70">
        <f t="shared" si="5"/>
        <v>-0.0761670761670762</v>
      </c>
      <c r="U70" s="102"/>
    </row>
    <row r="71" spans="1:21">
      <c r="A71" s="59" t="s">
        <v>71</v>
      </c>
      <c r="B71" s="59" t="s">
        <v>2025</v>
      </c>
      <c r="C71" s="59" t="s">
        <v>1991</v>
      </c>
      <c r="D71" s="59"/>
      <c r="E71" s="59" t="s">
        <v>171</v>
      </c>
      <c r="F71" s="103">
        <v>0.24</v>
      </c>
      <c r="G71" s="103">
        <v>1.25</v>
      </c>
      <c r="H71" s="59">
        <v>148.8</v>
      </c>
      <c r="I71" s="59">
        <v>155</v>
      </c>
      <c r="J71" s="84">
        <v>0.2765</v>
      </c>
      <c r="K71" s="85">
        <v>0.52</v>
      </c>
      <c r="L71" s="83">
        <v>0.2022</v>
      </c>
      <c r="M71" s="83">
        <v>0.968</v>
      </c>
      <c r="N71" s="90">
        <v>192.56</v>
      </c>
      <c r="O71" s="90">
        <v>213.45</v>
      </c>
      <c r="P71" s="83">
        <v>0.2241</v>
      </c>
      <c r="Q71" s="92">
        <v>0.65</v>
      </c>
      <c r="R71" s="70">
        <f t="shared" si="3"/>
        <v>0.186943620178042</v>
      </c>
      <c r="S71" s="97">
        <f t="shared" si="4"/>
        <v>-0.227253842958039</v>
      </c>
      <c r="T71" s="98">
        <f t="shared" si="5"/>
        <v>0.233824185631415</v>
      </c>
      <c r="U71" s="102"/>
    </row>
    <row r="72" spans="1:21">
      <c r="A72" s="59" t="s">
        <v>2043</v>
      </c>
      <c r="B72" s="59" t="s">
        <v>2022</v>
      </c>
      <c r="C72" s="59" t="s">
        <v>1997</v>
      </c>
      <c r="D72" s="59"/>
      <c r="E72" s="59" t="s">
        <v>171</v>
      </c>
      <c r="F72" s="64">
        <v>0.002</v>
      </c>
      <c r="G72" s="64">
        <v>0.031</v>
      </c>
      <c r="H72" s="59">
        <v>88</v>
      </c>
      <c r="I72" s="59">
        <v>89</v>
      </c>
      <c r="J72" s="84">
        <v>0.1445</v>
      </c>
      <c r="K72" s="85">
        <v>0.18</v>
      </c>
      <c r="L72" s="83">
        <v>0.0016</v>
      </c>
      <c r="M72" s="83">
        <v>0.032</v>
      </c>
      <c r="N72" s="90">
        <v>91.48</v>
      </c>
      <c r="O72" s="90">
        <v>99.1</v>
      </c>
      <c r="P72" s="83">
        <v>0.1584</v>
      </c>
      <c r="Q72" s="92">
        <v>0.52</v>
      </c>
      <c r="R72" s="70">
        <f t="shared" si="3"/>
        <v>0.25</v>
      </c>
      <c r="S72" s="97">
        <f t="shared" si="4"/>
        <v>-0.0380411018801924</v>
      </c>
      <c r="T72" s="70">
        <f t="shared" si="5"/>
        <v>-0.0877525252525254</v>
      </c>
      <c r="U72" s="102"/>
    </row>
    <row r="73" spans="1:21">
      <c r="A73" s="59" t="s">
        <v>2043</v>
      </c>
      <c r="B73" s="59" t="s">
        <v>2024</v>
      </c>
      <c r="C73" s="59" t="s">
        <v>1991</v>
      </c>
      <c r="D73" s="59"/>
      <c r="E73" s="59" t="s">
        <v>171</v>
      </c>
      <c r="F73" s="64">
        <v>0.002</v>
      </c>
      <c r="G73" s="64">
        <v>0.031</v>
      </c>
      <c r="H73" s="59">
        <v>103.8</v>
      </c>
      <c r="I73" s="59">
        <v>104</v>
      </c>
      <c r="J73" s="84">
        <v>0.1118</v>
      </c>
      <c r="K73" s="85">
        <v>0.13</v>
      </c>
      <c r="L73" s="83">
        <v>0.0071</v>
      </c>
      <c r="M73" s="83">
        <v>0.187</v>
      </c>
      <c r="N73" s="90">
        <v>98.41</v>
      </c>
      <c r="O73" s="90">
        <v>99.1</v>
      </c>
      <c r="P73" s="83">
        <v>0.1222</v>
      </c>
      <c r="Q73" s="92">
        <v>0.43</v>
      </c>
      <c r="R73" s="70">
        <f t="shared" si="3"/>
        <v>-0.71830985915493</v>
      </c>
      <c r="S73" s="97">
        <f t="shared" si="4"/>
        <v>0.0547708566202622</v>
      </c>
      <c r="T73" s="70">
        <f t="shared" si="5"/>
        <v>-0.0851063829787235</v>
      </c>
      <c r="U73" s="102"/>
    </row>
    <row r="74" spans="1:21">
      <c r="A74" s="59" t="s">
        <v>2043</v>
      </c>
      <c r="B74" s="59" t="s">
        <v>2025</v>
      </c>
      <c r="C74" s="59" t="s">
        <v>1991</v>
      </c>
      <c r="D74" s="59"/>
      <c r="E74" s="59" t="s">
        <v>171</v>
      </c>
      <c r="F74" s="64">
        <v>0.2933</v>
      </c>
      <c r="G74" s="64">
        <v>0.796</v>
      </c>
      <c r="H74" s="59">
        <v>140.27</v>
      </c>
      <c r="I74" s="59">
        <v>190.58</v>
      </c>
      <c r="J74" s="84">
        <v>0.2833</v>
      </c>
      <c r="K74" s="85">
        <v>0.39</v>
      </c>
      <c r="L74" s="83">
        <v>0.265</v>
      </c>
      <c r="M74" s="92">
        <v>1</v>
      </c>
      <c r="N74" s="90">
        <v>157.4</v>
      </c>
      <c r="O74" s="90">
        <v>190.58</v>
      </c>
      <c r="P74" s="83">
        <v>0.2694</v>
      </c>
      <c r="Q74" s="92">
        <v>0.61</v>
      </c>
      <c r="R74" s="70">
        <f t="shared" si="3"/>
        <v>0.106792452830189</v>
      </c>
      <c r="S74" s="97">
        <f t="shared" si="4"/>
        <v>-0.108831003811944</v>
      </c>
      <c r="T74" s="70">
        <f t="shared" si="5"/>
        <v>0.0515961395694136</v>
      </c>
      <c r="U74" s="102"/>
    </row>
  </sheetData>
  <mergeCells count="3">
    <mergeCell ref="F1:K1"/>
    <mergeCell ref="L1:Q1"/>
    <mergeCell ref="L20:Q20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8"/>
  <sheetViews>
    <sheetView workbookViewId="0">
      <selection activeCell="E272" sqref="E272"/>
    </sheetView>
  </sheetViews>
  <sheetFormatPr defaultColWidth="9" defaultRowHeight="12.4"/>
  <cols>
    <col min="1" max="1" width="11" style="33" customWidth="1"/>
    <col min="2" max="2" width="37" style="33" customWidth="1"/>
    <col min="3" max="6" width="24.6666666666667" style="33" customWidth="1"/>
    <col min="7" max="7" width="24.5" style="33" customWidth="1"/>
    <col min="8" max="16384" width="9" style="33"/>
  </cols>
  <sheetData>
    <row r="1" spans="1:8">
      <c r="A1" s="34" t="s">
        <v>2044</v>
      </c>
      <c r="B1" s="34" t="s">
        <v>2045</v>
      </c>
      <c r="C1" s="34" t="s">
        <v>2046</v>
      </c>
      <c r="D1" s="35" t="s">
        <v>2047</v>
      </c>
      <c r="E1" s="34" t="s">
        <v>2048</v>
      </c>
      <c r="F1" s="35" t="s">
        <v>2049</v>
      </c>
      <c r="G1" s="34" t="s">
        <v>2050</v>
      </c>
      <c r="H1" s="38" t="s">
        <v>2051</v>
      </c>
    </row>
    <row r="2" ht="25" spans="1:18">
      <c r="A2" s="36" t="s">
        <v>2052</v>
      </c>
      <c r="B2" s="34" t="s">
        <v>2053</v>
      </c>
      <c r="C2" s="34" t="s">
        <v>2054</v>
      </c>
      <c r="D2" s="37" t="s">
        <v>2054</v>
      </c>
      <c r="E2" s="34">
        <v>36</v>
      </c>
      <c r="F2" s="37">
        <v>36</v>
      </c>
      <c r="G2" s="39">
        <f t="shared" ref="G2:G65" si="0">(E2-F2)/F2</f>
        <v>0</v>
      </c>
      <c r="H2" s="40"/>
      <c r="R2" s="42"/>
    </row>
    <row r="3" spans="1:18">
      <c r="A3" s="36"/>
      <c r="B3" s="34" t="s">
        <v>2055</v>
      </c>
      <c r="C3" s="34" t="s">
        <v>2056</v>
      </c>
      <c r="D3" s="37" t="s">
        <v>2056</v>
      </c>
      <c r="E3" s="34">
        <v>40</v>
      </c>
      <c r="F3" s="37">
        <v>40</v>
      </c>
      <c r="G3" s="39">
        <f t="shared" si="0"/>
        <v>0</v>
      </c>
      <c r="H3" s="41"/>
      <c r="R3" s="42"/>
    </row>
    <row r="4" spans="1:18">
      <c r="A4" s="36"/>
      <c r="B4" s="34" t="s">
        <v>2057</v>
      </c>
      <c r="C4" s="34" t="s">
        <v>2058</v>
      </c>
      <c r="D4" s="37" t="s">
        <v>2058</v>
      </c>
      <c r="E4" s="34">
        <v>280</v>
      </c>
      <c r="F4" s="37">
        <v>280</v>
      </c>
      <c r="G4" s="39">
        <f t="shared" si="0"/>
        <v>0</v>
      </c>
      <c r="H4" s="41"/>
      <c r="R4" s="42"/>
    </row>
    <row r="5" spans="1:18">
      <c r="A5" s="36"/>
      <c r="B5" s="34" t="s">
        <v>2059</v>
      </c>
      <c r="C5" s="34" t="s">
        <v>2060</v>
      </c>
      <c r="D5" s="37" t="s">
        <v>2060</v>
      </c>
      <c r="E5" s="34">
        <v>52</v>
      </c>
      <c r="F5" s="37">
        <v>52</v>
      </c>
      <c r="G5" s="39">
        <f t="shared" si="0"/>
        <v>0</v>
      </c>
      <c r="H5" s="41"/>
      <c r="R5" s="42"/>
    </row>
    <row r="6" spans="1:18">
      <c r="A6" s="36"/>
      <c r="B6" s="34" t="s">
        <v>2061</v>
      </c>
      <c r="C6" s="34" t="s">
        <v>2062</v>
      </c>
      <c r="D6" s="37" t="s">
        <v>2062</v>
      </c>
      <c r="E6" s="34">
        <v>56</v>
      </c>
      <c r="F6" s="37">
        <v>56</v>
      </c>
      <c r="G6" s="39">
        <f t="shared" si="0"/>
        <v>0</v>
      </c>
      <c r="H6" s="41"/>
      <c r="R6" s="42"/>
    </row>
    <row r="7" spans="1:18">
      <c r="A7" s="36"/>
      <c r="B7" s="34" t="s">
        <v>2063</v>
      </c>
      <c r="C7" s="34" t="s">
        <v>2064</v>
      </c>
      <c r="D7" s="37" t="s">
        <v>2064</v>
      </c>
      <c r="E7" s="34">
        <v>2.6</v>
      </c>
      <c r="F7" s="37">
        <v>2.6</v>
      </c>
      <c r="G7" s="39">
        <f t="shared" si="0"/>
        <v>0</v>
      </c>
      <c r="H7" s="41"/>
      <c r="R7" s="42"/>
    </row>
    <row r="8" spans="1:18">
      <c r="A8" s="36"/>
      <c r="B8" s="34" t="s">
        <v>2065</v>
      </c>
      <c r="C8" s="34" t="s">
        <v>2066</v>
      </c>
      <c r="D8" s="37" t="s">
        <v>2066</v>
      </c>
      <c r="E8" s="34">
        <v>440</v>
      </c>
      <c r="F8" s="37">
        <v>440</v>
      </c>
      <c r="G8" s="39">
        <f t="shared" si="0"/>
        <v>0</v>
      </c>
      <c r="H8" s="41"/>
      <c r="R8" s="42"/>
    </row>
    <row r="9" spans="1:18">
      <c r="A9" s="36"/>
      <c r="B9" s="34" t="s">
        <v>2067</v>
      </c>
      <c r="C9" s="34" t="s">
        <v>2068</v>
      </c>
      <c r="D9" s="37" t="s">
        <v>2068</v>
      </c>
      <c r="E9" s="34">
        <v>444</v>
      </c>
      <c r="F9" s="37">
        <v>444</v>
      </c>
      <c r="G9" s="39">
        <f t="shared" si="0"/>
        <v>0</v>
      </c>
      <c r="H9" s="41"/>
      <c r="R9" s="42"/>
    </row>
    <row r="10" spans="1:18">
      <c r="A10" s="36"/>
      <c r="B10" s="34" t="s">
        <v>2069</v>
      </c>
      <c r="C10" s="34" t="s">
        <v>2070</v>
      </c>
      <c r="D10" s="37" t="s">
        <v>2070</v>
      </c>
      <c r="E10" s="34">
        <v>616</v>
      </c>
      <c r="F10" s="37">
        <v>616</v>
      </c>
      <c r="G10" s="39">
        <f t="shared" si="0"/>
        <v>0</v>
      </c>
      <c r="H10" s="41"/>
      <c r="R10" s="42"/>
    </row>
    <row r="11" spans="1:18">
      <c r="A11" s="36"/>
      <c r="B11" s="34" t="s">
        <v>2071</v>
      </c>
      <c r="C11" s="34" t="s">
        <v>2072</v>
      </c>
      <c r="D11" s="37" t="s">
        <v>2072</v>
      </c>
      <c r="E11" s="34">
        <v>408</v>
      </c>
      <c r="F11" s="37">
        <v>408</v>
      </c>
      <c r="G11" s="39">
        <f t="shared" si="0"/>
        <v>0</v>
      </c>
      <c r="H11" s="41"/>
      <c r="R11" s="42"/>
    </row>
    <row r="12" spans="1:18">
      <c r="A12" s="36"/>
      <c r="B12" s="34" t="s">
        <v>2073</v>
      </c>
      <c r="C12" s="34" t="s">
        <v>2074</v>
      </c>
      <c r="D12" s="37" t="s">
        <v>2074</v>
      </c>
      <c r="E12" s="34">
        <v>412</v>
      </c>
      <c r="F12" s="37">
        <v>412</v>
      </c>
      <c r="G12" s="39">
        <f t="shared" si="0"/>
        <v>0</v>
      </c>
      <c r="H12" s="41"/>
      <c r="R12" s="42"/>
    </row>
    <row r="13" spans="1:18">
      <c r="A13" s="36"/>
      <c r="B13" s="34" t="s">
        <v>2075</v>
      </c>
      <c r="C13" s="34" t="s">
        <v>2076</v>
      </c>
      <c r="D13" s="37" t="s">
        <v>2076</v>
      </c>
      <c r="E13" s="34">
        <v>548</v>
      </c>
      <c r="F13" s="37">
        <v>548</v>
      </c>
      <c r="G13" s="39">
        <f t="shared" si="0"/>
        <v>0</v>
      </c>
      <c r="H13" s="41"/>
      <c r="R13" s="42"/>
    </row>
    <row r="14" spans="1:18">
      <c r="A14" s="36"/>
      <c r="B14" s="34" t="s">
        <v>2077</v>
      </c>
      <c r="C14" s="34" t="s">
        <v>2078</v>
      </c>
      <c r="D14" s="37" t="s">
        <v>2078</v>
      </c>
      <c r="E14" s="34">
        <v>628</v>
      </c>
      <c r="F14" s="37">
        <v>628</v>
      </c>
      <c r="G14" s="39">
        <f t="shared" si="0"/>
        <v>0</v>
      </c>
      <c r="H14" s="41"/>
      <c r="R14" s="42"/>
    </row>
    <row r="15" spans="1:18">
      <c r="A15" s="36"/>
      <c r="B15" s="34" t="s">
        <v>2079</v>
      </c>
      <c r="C15" s="34" t="s">
        <v>2080</v>
      </c>
      <c r="D15" s="37" t="s">
        <v>2080</v>
      </c>
      <c r="E15" s="34">
        <v>632</v>
      </c>
      <c r="F15" s="37">
        <v>632</v>
      </c>
      <c r="G15" s="39">
        <f t="shared" si="0"/>
        <v>0</v>
      </c>
      <c r="H15" s="41"/>
      <c r="R15" s="42"/>
    </row>
    <row r="16" spans="1:18">
      <c r="A16" s="36"/>
      <c r="B16" s="34" t="s">
        <v>2081</v>
      </c>
      <c r="C16" s="34" t="s">
        <v>2082</v>
      </c>
      <c r="D16" s="37" t="s">
        <v>2082</v>
      </c>
      <c r="E16" s="34">
        <v>980</v>
      </c>
      <c r="F16" s="37">
        <v>980</v>
      </c>
      <c r="G16" s="39">
        <f t="shared" si="0"/>
        <v>0</v>
      </c>
      <c r="H16" s="41"/>
      <c r="R16" s="42"/>
    </row>
    <row r="17" spans="1:18">
      <c r="A17" s="36"/>
      <c r="B17" s="34" t="s">
        <v>2083</v>
      </c>
      <c r="C17" s="34" t="s">
        <v>2056</v>
      </c>
      <c r="D17" s="37" t="s">
        <v>2056</v>
      </c>
      <c r="E17" s="34">
        <v>40</v>
      </c>
      <c r="F17" s="37">
        <v>40</v>
      </c>
      <c r="G17" s="39">
        <f t="shared" si="0"/>
        <v>0</v>
      </c>
      <c r="H17" s="41"/>
      <c r="R17" s="42"/>
    </row>
    <row r="18" spans="1:18">
      <c r="A18" s="36"/>
      <c r="B18" s="34" t="s">
        <v>2084</v>
      </c>
      <c r="C18" s="34" t="s">
        <v>2085</v>
      </c>
      <c r="D18" s="37" t="s">
        <v>2085</v>
      </c>
      <c r="E18" s="34">
        <v>44</v>
      </c>
      <c r="F18" s="37">
        <v>44</v>
      </c>
      <c r="G18" s="39">
        <f t="shared" si="0"/>
        <v>0</v>
      </c>
      <c r="H18" s="41"/>
      <c r="R18" s="42"/>
    </row>
    <row r="19" spans="1:18">
      <c r="A19" s="36"/>
      <c r="B19" s="34" t="s">
        <v>2086</v>
      </c>
      <c r="C19" s="34" t="s">
        <v>2087</v>
      </c>
      <c r="D19" s="37" t="s">
        <v>2087</v>
      </c>
      <c r="E19" s="34">
        <v>72</v>
      </c>
      <c r="F19" s="37">
        <v>72</v>
      </c>
      <c r="G19" s="39">
        <f t="shared" si="0"/>
        <v>0</v>
      </c>
      <c r="H19" s="41"/>
      <c r="R19" s="42"/>
    </row>
    <row r="20" spans="1:18">
      <c r="A20" s="36"/>
      <c r="B20" s="34" t="s">
        <v>2088</v>
      </c>
      <c r="C20" s="34" t="s">
        <v>2089</v>
      </c>
      <c r="D20" s="37" t="s">
        <v>2089</v>
      </c>
      <c r="E20" s="34">
        <v>0.9</v>
      </c>
      <c r="F20" s="37">
        <v>0.9</v>
      </c>
      <c r="G20" s="39">
        <f t="shared" si="0"/>
        <v>0</v>
      </c>
      <c r="H20" s="41"/>
      <c r="R20" s="42"/>
    </row>
    <row r="21" spans="1:18">
      <c r="A21" s="36"/>
      <c r="B21" s="34" t="s">
        <v>2090</v>
      </c>
      <c r="C21" s="34" t="s">
        <v>2089</v>
      </c>
      <c r="D21" s="37" t="s">
        <v>2089</v>
      </c>
      <c r="E21" s="34">
        <v>0.9</v>
      </c>
      <c r="F21" s="37">
        <v>0.9</v>
      </c>
      <c r="G21" s="39">
        <f t="shared" si="0"/>
        <v>0</v>
      </c>
      <c r="H21" s="41"/>
      <c r="R21" s="42"/>
    </row>
    <row r="22" spans="1:18">
      <c r="A22" s="36"/>
      <c r="B22" s="34" t="s">
        <v>2091</v>
      </c>
      <c r="C22" s="34" t="s">
        <v>2092</v>
      </c>
      <c r="D22" s="37" t="s">
        <v>2092</v>
      </c>
      <c r="E22" s="34">
        <v>1.3</v>
      </c>
      <c r="F22" s="37">
        <v>1.3</v>
      </c>
      <c r="G22" s="39">
        <f t="shared" si="0"/>
        <v>0</v>
      </c>
      <c r="H22" s="41"/>
      <c r="R22" s="42"/>
    </row>
    <row r="23" spans="1:18">
      <c r="A23" s="36"/>
      <c r="B23" s="34" t="s">
        <v>2093</v>
      </c>
      <c r="C23" s="34" t="s">
        <v>2094</v>
      </c>
      <c r="D23" s="37" t="s">
        <v>2094</v>
      </c>
      <c r="E23" s="34">
        <v>32</v>
      </c>
      <c r="F23" s="37">
        <v>32</v>
      </c>
      <c r="G23" s="39">
        <f t="shared" si="0"/>
        <v>0</v>
      </c>
      <c r="H23" s="41"/>
      <c r="R23" s="42"/>
    </row>
    <row r="24" spans="1:18">
      <c r="A24" s="36"/>
      <c r="B24" s="34" t="s">
        <v>2095</v>
      </c>
      <c r="C24" s="34" t="s">
        <v>2054</v>
      </c>
      <c r="D24" s="37" t="s">
        <v>2054</v>
      </c>
      <c r="E24" s="34">
        <v>36</v>
      </c>
      <c r="F24" s="37">
        <v>36</v>
      </c>
      <c r="G24" s="39">
        <f t="shared" si="0"/>
        <v>0</v>
      </c>
      <c r="H24" s="41"/>
      <c r="R24" s="42"/>
    </row>
    <row r="25" spans="1:18">
      <c r="A25" s="36"/>
      <c r="B25" s="34" t="s">
        <v>2096</v>
      </c>
      <c r="C25" s="34" t="s">
        <v>2097</v>
      </c>
      <c r="D25" s="37" t="s">
        <v>2097</v>
      </c>
      <c r="E25" s="34">
        <v>252</v>
      </c>
      <c r="F25" s="37">
        <v>252</v>
      </c>
      <c r="G25" s="39">
        <f t="shared" si="0"/>
        <v>0</v>
      </c>
      <c r="H25" s="41"/>
      <c r="R25" s="42"/>
    </row>
    <row r="26" spans="1:18">
      <c r="A26" s="36"/>
      <c r="B26" s="34" t="s">
        <v>2098</v>
      </c>
      <c r="C26" s="34" t="s">
        <v>2099</v>
      </c>
      <c r="D26" s="37" t="s">
        <v>2099</v>
      </c>
      <c r="E26" s="34">
        <v>1.6</v>
      </c>
      <c r="F26" s="37">
        <v>1.6</v>
      </c>
      <c r="G26" s="39">
        <f t="shared" si="0"/>
        <v>0</v>
      </c>
      <c r="H26" s="41"/>
      <c r="R26" s="42"/>
    </row>
    <row r="27" spans="1:18">
      <c r="A27" s="36"/>
      <c r="B27" s="34" t="s">
        <v>2100</v>
      </c>
      <c r="C27" s="34" t="s">
        <v>2099</v>
      </c>
      <c r="D27" s="37" t="s">
        <v>2099</v>
      </c>
      <c r="E27" s="34">
        <v>1.6</v>
      </c>
      <c r="F27" s="37">
        <v>1.6</v>
      </c>
      <c r="G27" s="39">
        <f t="shared" si="0"/>
        <v>0</v>
      </c>
      <c r="H27" s="41"/>
      <c r="R27" s="42"/>
    </row>
    <row r="28" spans="1:18">
      <c r="A28" s="36"/>
      <c r="B28" s="34" t="s">
        <v>2101</v>
      </c>
      <c r="C28" s="34" t="s">
        <v>2102</v>
      </c>
      <c r="D28" s="37" t="s">
        <v>2102</v>
      </c>
      <c r="E28" s="34">
        <v>7.9</v>
      </c>
      <c r="F28" s="37">
        <v>7.9</v>
      </c>
      <c r="G28" s="39">
        <f t="shared" si="0"/>
        <v>0</v>
      </c>
      <c r="H28" s="41"/>
      <c r="R28" s="42"/>
    </row>
    <row r="29" spans="1:18">
      <c r="A29" s="36"/>
      <c r="B29" s="34" t="s">
        <v>2103</v>
      </c>
      <c r="C29" s="34" t="s">
        <v>2104</v>
      </c>
      <c r="D29" s="37" t="s">
        <v>2104</v>
      </c>
      <c r="E29" s="34">
        <v>1</v>
      </c>
      <c r="F29" s="37">
        <v>1</v>
      </c>
      <c r="G29" s="39">
        <f t="shared" si="0"/>
        <v>0</v>
      </c>
      <c r="H29" s="41"/>
      <c r="R29" s="42"/>
    </row>
    <row r="30" spans="1:18">
      <c r="A30" s="36"/>
      <c r="B30" s="34" t="s">
        <v>2105</v>
      </c>
      <c r="C30" s="34" t="s">
        <v>2104</v>
      </c>
      <c r="D30" s="37" t="s">
        <v>2104</v>
      </c>
      <c r="E30" s="34">
        <v>1</v>
      </c>
      <c r="F30" s="37">
        <v>1</v>
      </c>
      <c r="G30" s="39">
        <f t="shared" si="0"/>
        <v>0</v>
      </c>
      <c r="H30" s="41"/>
      <c r="R30" s="42"/>
    </row>
    <row r="31" spans="1:18">
      <c r="A31" s="36"/>
      <c r="B31" s="34" t="s">
        <v>2106</v>
      </c>
      <c r="C31" s="34" t="s">
        <v>2099</v>
      </c>
      <c r="D31" s="37" t="s">
        <v>2099</v>
      </c>
      <c r="E31" s="34">
        <v>1.6</v>
      </c>
      <c r="F31" s="37">
        <v>1.6</v>
      </c>
      <c r="G31" s="39">
        <f t="shared" si="0"/>
        <v>0</v>
      </c>
      <c r="H31" s="41"/>
      <c r="R31" s="42"/>
    </row>
    <row r="32" spans="1:18">
      <c r="A32" s="36"/>
      <c r="B32" s="34" t="s">
        <v>2107</v>
      </c>
      <c r="C32" s="34" t="s">
        <v>2108</v>
      </c>
      <c r="D32" s="37" t="s">
        <v>2108</v>
      </c>
      <c r="E32" s="34">
        <v>28</v>
      </c>
      <c r="F32" s="37">
        <v>28</v>
      </c>
      <c r="G32" s="39">
        <f t="shared" si="0"/>
        <v>0</v>
      </c>
      <c r="H32" s="41"/>
      <c r="R32" s="42"/>
    </row>
    <row r="33" spans="1:18">
      <c r="A33" s="36"/>
      <c r="B33" s="34" t="s">
        <v>2109</v>
      </c>
      <c r="C33" s="34" t="s">
        <v>2110</v>
      </c>
      <c r="D33" s="37" t="s">
        <v>2110</v>
      </c>
      <c r="E33" s="34">
        <v>4</v>
      </c>
      <c r="F33" s="37">
        <v>4</v>
      </c>
      <c r="G33" s="39">
        <f t="shared" si="0"/>
        <v>0</v>
      </c>
      <c r="H33" s="41"/>
      <c r="R33" s="42"/>
    </row>
    <row r="34" spans="1:18">
      <c r="A34" s="36"/>
      <c r="B34" s="34" t="s">
        <v>2111</v>
      </c>
      <c r="C34" s="34" t="s">
        <v>2112</v>
      </c>
      <c r="D34" s="37" t="s">
        <v>2112</v>
      </c>
      <c r="E34" s="34">
        <v>8</v>
      </c>
      <c r="F34" s="37">
        <v>8</v>
      </c>
      <c r="G34" s="39">
        <f t="shared" si="0"/>
        <v>0</v>
      </c>
      <c r="H34" s="41"/>
      <c r="R34" s="42"/>
    </row>
    <row r="35" spans="1:18">
      <c r="A35" s="36"/>
      <c r="B35" s="34" t="s">
        <v>2113</v>
      </c>
      <c r="C35" s="34" t="s">
        <v>2054</v>
      </c>
      <c r="D35" s="37" t="s">
        <v>2054</v>
      </c>
      <c r="E35" s="34">
        <v>36</v>
      </c>
      <c r="F35" s="37">
        <v>36</v>
      </c>
      <c r="G35" s="39">
        <f t="shared" si="0"/>
        <v>0</v>
      </c>
      <c r="H35" s="41"/>
      <c r="R35" s="42"/>
    </row>
    <row r="36" spans="1:18">
      <c r="A36" s="36"/>
      <c r="B36" s="34" t="s">
        <v>2114</v>
      </c>
      <c r="C36" s="34" t="s">
        <v>2056</v>
      </c>
      <c r="D36" s="37" t="s">
        <v>2056</v>
      </c>
      <c r="E36" s="34">
        <v>40</v>
      </c>
      <c r="F36" s="37">
        <v>40</v>
      </c>
      <c r="G36" s="39">
        <f t="shared" si="0"/>
        <v>0</v>
      </c>
      <c r="H36" s="41"/>
      <c r="R36" s="42"/>
    </row>
    <row r="37" spans="1:18">
      <c r="A37" s="36"/>
      <c r="B37" s="34" t="s">
        <v>2115</v>
      </c>
      <c r="C37" s="34" t="s">
        <v>2116</v>
      </c>
      <c r="D37" s="37" t="s">
        <v>2116</v>
      </c>
      <c r="E37" s="34">
        <v>76</v>
      </c>
      <c r="F37" s="37">
        <v>76</v>
      </c>
      <c r="G37" s="39">
        <f t="shared" si="0"/>
        <v>0</v>
      </c>
      <c r="H37" s="41"/>
      <c r="R37" s="42"/>
    </row>
    <row r="38" spans="1:18">
      <c r="A38" s="36"/>
      <c r="B38" s="34" t="s">
        <v>2117</v>
      </c>
      <c r="C38" s="34" t="s">
        <v>2118</v>
      </c>
      <c r="D38" s="37" t="s">
        <v>2118</v>
      </c>
      <c r="E38" s="34">
        <v>504</v>
      </c>
      <c r="F38" s="37">
        <v>504</v>
      </c>
      <c r="G38" s="39">
        <f t="shared" si="0"/>
        <v>0</v>
      </c>
      <c r="H38" s="41"/>
      <c r="R38" s="42"/>
    </row>
    <row r="39" spans="1:18">
      <c r="A39" s="36"/>
      <c r="B39" s="34" t="s">
        <v>2119</v>
      </c>
      <c r="C39" s="34" t="s">
        <v>2120</v>
      </c>
      <c r="D39" s="37" t="s">
        <v>2120</v>
      </c>
      <c r="E39" s="34">
        <v>508</v>
      </c>
      <c r="F39" s="37">
        <v>508</v>
      </c>
      <c r="G39" s="39">
        <f t="shared" si="0"/>
        <v>0</v>
      </c>
      <c r="H39" s="41"/>
      <c r="R39" s="42"/>
    </row>
    <row r="40" spans="1:18">
      <c r="A40" s="36"/>
      <c r="B40" s="34" t="s">
        <v>2121</v>
      </c>
      <c r="C40" s="34" t="s">
        <v>2104</v>
      </c>
      <c r="D40" s="37" t="s">
        <v>2104</v>
      </c>
      <c r="E40" s="34">
        <v>1</v>
      </c>
      <c r="F40" s="37">
        <v>1</v>
      </c>
      <c r="G40" s="39">
        <f t="shared" si="0"/>
        <v>0</v>
      </c>
      <c r="H40" s="41"/>
      <c r="R40" s="42"/>
    </row>
    <row r="41" spans="1:18">
      <c r="A41" s="36"/>
      <c r="B41" s="34" t="s">
        <v>2122</v>
      </c>
      <c r="C41" s="34" t="s">
        <v>2056</v>
      </c>
      <c r="D41" s="37" t="s">
        <v>2056</v>
      </c>
      <c r="E41" s="34">
        <v>40</v>
      </c>
      <c r="F41" s="37">
        <v>40</v>
      </c>
      <c r="G41" s="39">
        <f t="shared" si="0"/>
        <v>0</v>
      </c>
      <c r="H41" s="41"/>
      <c r="R41" s="42"/>
    </row>
    <row r="42" spans="1:18">
      <c r="A42" s="36"/>
      <c r="B42" s="34" t="s">
        <v>2123</v>
      </c>
      <c r="C42" s="34" t="s">
        <v>2085</v>
      </c>
      <c r="D42" s="37" t="s">
        <v>2085</v>
      </c>
      <c r="E42" s="34">
        <v>44</v>
      </c>
      <c r="F42" s="37">
        <v>44</v>
      </c>
      <c r="G42" s="39">
        <f t="shared" si="0"/>
        <v>0</v>
      </c>
      <c r="H42" s="41"/>
      <c r="R42" s="42"/>
    </row>
    <row r="43" spans="1:18">
      <c r="A43" s="36"/>
      <c r="B43" s="34" t="s">
        <v>2124</v>
      </c>
      <c r="C43" s="34" t="s">
        <v>2125</v>
      </c>
      <c r="D43" s="37" t="s">
        <v>2125</v>
      </c>
      <c r="E43" s="34">
        <v>64</v>
      </c>
      <c r="F43" s="37">
        <v>64</v>
      </c>
      <c r="G43" s="39">
        <f t="shared" si="0"/>
        <v>0</v>
      </c>
      <c r="H43" s="41"/>
      <c r="R43" s="42"/>
    </row>
    <row r="44" spans="1:18">
      <c r="A44" s="36"/>
      <c r="B44" s="34" t="s">
        <v>2126</v>
      </c>
      <c r="C44" s="34" t="s">
        <v>2060</v>
      </c>
      <c r="D44" s="37" t="s">
        <v>2060</v>
      </c>
      <c r="E44" s="34">
        <v>52</v>
      </c>
      <c r="F44" s="37">
        <v>52</v>
      </c>
      <c r="G44" s="39">
        <f t="shared" si="0"/>
        <v>0</v>
      </c>
      <c r="H44" s="41"/>
      <c r="R44" s="42"/>
    </row>
    <row r="45" spans="1:18">
      <c r="A45" s="36"/>
      <c r="B45" s="34" t="s">
        <v>2127</v>
      </c>
      <c r="C45" s="34" t="s">
        <v>2062</v>
      </c>
      <c r="D45" s="37" t="s">
        <v>2062</v>
      </c>
      <c r="E45" s="34">
        <v>56</v>
      </c>
      <c r="F45" s="37">
        <v>56</v>
      </c>
      <c r="G45" s="39">
        <f t="shared" si="0"/>
        <v>0</v>
      </c>
      <c r="H45" s="41"/>
      <c r="R45" s="42"/>
    </row>
    <row r="46" spans="1:18">
      <c r="A46" s="36"/>
      <c r="B46" s="34" t="s">
        <v>2128</v>
      </c>
      <c r="C46" s="34" t="s">
        <v>2129</v>
      </c>
      <c r="D46" s="37" t="s">
        <v>2129</v>
      </c>
      <c r="E46" s="34">
        <v>104</v>
      </c>
      <c r="F46" s="37">
        <v>104</v>
      </c>
      <c r="G46" s="39">
        <f t="shared" si="0"/>
        <v>0</v>
      </c>
      <c r="H46" s="41"/>
      <c r="R46" s="42"/>
    </row>
    <row r="47" spans="1:18">
      <c r="A47" s="36"/>
      <c r="B47" s="34" t="s">
        <v>2130</v>
      </c>
      <c r="C47" s="34" t="s">
        <v>2054</v>
      </c>
      <c r="D47" s="37" t="s">
        <v>2054</v>
      </c>
      <c r="E47" s="34">
        <v>36</v>
      </c>
      <c r="F47" s="37">
        <v>36</v>
      </c>
      <c r="G47" s="39">
        <f t="shared" si="0"/>
        <v>0</v>
      </c>
      <c r="H47" s="41"/>
      <c r="R47" s="42"/>
    </row>
    <row r="48" spans="1:18">
      <c r="A48" s="36"/>
      <c r="B48" s="34" t="s">
        <v>2131</v>
      </c>
      <c r="C48" s="34" t="s">
        <v>2056</v>
      </c>
      <c r="D48" s="37" t="s">
        <v>2056</v>
      </c>
      <c r="E48" s="34">
        <v>40</v>
      </c>
      <c r="F48" s="37">
        <v>40</v>
      </c>
      <c r="G48" s="39">
        <f t="shared" si="0"/>
        <v>0</v>
      </c>
      <c r="H48" s="41"/>
      <c r="R48" s="42"/>
    </row>
    <row r="49" spans="1:18">
      <c r="A49" s="36"/>
      <c r="B49" s="34" t="s">
        <v>2132</v>
      </c>
      <c r="C49" s="34" t="s">
        <v>2133</v>
      </c>
      <c r="D49" s="37" t="s">
        <v>2133</v>
      </c>
      <c r="E49" s="34">
        <v>68</v>
      </c>
      <c r="F49" s="37">
        <v>68</v>
      </c>
      <c r="G49" s="39">
        <f t="shared" si="0"/>
        <v>0</v>
      </c>
      <c r="H49" s="41"/>
      <c r="R49" s="42"/>
    </row>
    <row r="50" spans="1:18">
      <c r="A50" s="36"/>
      <c r="B50" s="34" t="s">
        <v>2134</v>
      </c>
      <c r="C50" s="34" t="s">
        <v>2108</v>
      </c>
      <c r="D50" s="37" t="s">
        <v>2108</v>
      </c>
      <c r="E50" s="34">
        <v>28</v>
      </c>
      <c r="F50" s="37">
        <v>28</v>
      </c>
      <c r="G50" s="39">
        <f t="shared" si="0"/>
        <v>0</v>
      </c>
      <c r="H50" s="41"/>
      <c r="R50" s="42"/>
    </row>
    <row r="51" spans="1:18">
      <c r="A51" s="36"/>
      <c r="B51" s="34" t="s">
        <v>2135</v>
      </c>
      <c r="C51" s="34" t="s">
        <v>2094</v>
      </c>
      <c r="D51" s="37" t="s">
        <v>2094</v>
      </c>
      <c r="E51" s="34">
        <v>32</v>
      </c>
      <c r="F51" s="37">
        <v>32</v>
      </c>
      <c r="G51" s="39">
        <f t="shared" si="0"/>
        <v>0</v>
      </c>
      <c r="H51" s="41"/>
      <c r="R51" s="42"/>
    </row>
    <row r="52" spans="1:18">
      <c r="A52" s="36"/>
      <c r="B52" s="34" t="s">
        <v>2136</v>
      </c>
      <c r="C52" s="34" t="s">
        <v>2137</v>
      </c>
      <c r="D52" s="37" t="s">
        <v>2137</v>
      </c>
      <c r="E52" s="34">
        <v>272</v>
      </c>
      <c r="F52" s="37">
        <v>272</v>
      </c>
      <c r="G52" s="39">
        <f t="shared" si="0"/>
        <v>0</v>
      </c>
      <c r="H52" s="41"/>
      <c r="R52" s="42"/>
    </row>
    <row r="53" spans="1:18">
      <c r="A53" s="36"/>
      <c r="B53" s="34" t="s">
        <v>2138</v>
      </c>
      <c r="C53" s="34" t="s">
        <v>2139</v>
      </c>
      <c r="D53" s="37" t="s">
        <v>2139</v>
      </c>
      <c r="E53" s="34">
        <v>200</v>
      </c>
      <c r="F53" s="37">
        <v>200</v>
      </c>
      <c r="G53" s="39">
        <f t="shared" si="0"/>
        <v>0</v>
      </c>
      <c r="H53" s="41"/>
      <c r="R53" s="42"/>
    </row>
    <row r="54" spans="1:18">
      <c r="A54" s="36"/>
      <c r="B54" s="34" t="s">
        <v>2140</v>
      </c>
      <c r="C54" s="34" t="s">
        <v>2141</v>
      </c>
      <c r="D54" s="37" t="s">
        <v>2141</v>
      </c>
      <c r="E54" s="34">
        <v>204</v>
      </c>
      <c r="F54" s="37">
        <v>204</v>
      </c>
      <c r="G54" s="39">
        <f t="shared" si="0"/>
        <v>0</v>
      </c>
      <c r="H54" s="41"/>
      <c r="R54" s="42"/>
    </row>
    <row r="55" spans="1:18">
      <c r="A55" s="36"/>
      <c r="B55" s="34" t="s">
        <v>2142</v>
      </c>
      <c r="C55" s="34" t="s">
        <v>2143</v>
      </c>
      <c r="D55" s="37" t="s">
        <v>2143</v>
      </c>
      <c r="E55" s="34">
        <v>420</v>
      </c>
      <c r="F55" s="37">
        <v>420</v>
      </c>
      <c r="G55" s="39">
        <f t="shared" si="0"/>
        <v>0</v>
      </c>
      <c r="H55" s="41"/>
      <c r="R55" s="42"/>
    </row>
    <row r="56" spans="1:18">
      <c r="A56" s="36"/>
      <c r="B56" s="34" t="s">
        <v>2144</v>
      </c>
      <c r="C56" s="34" t="s">
        <v>2145</v>
      </c>
      <c r="D56" s="37" t="s">
        <v>2145</v>
      </c>
      <c r="E56" s="34">
        <v>100</v>
      </c>
      <c r="F56" s="37">
        <v>100</v>
      </c>
      <c r="G56" s="39">
        <f t="shared" si="0"/>
        <v>0</v>
      </c>
      <c r="H56" s="41"/>
      <c r="R56" s="42"/>
    </row>
    <row r="57" spans="1:18">
      <c r="A57" s="36"/>
      <c r="B57" s="34" t="s">
        <v>2146</v>
      </c>
      <c r="C57" s="34" t="s">
        <v>2129</v>
      </c>
      <c r="D57" s="37" t="s">
        <v>2129</v>
      </c>
      <c r="E57" s="34">
        <v>104</v>
      </c>
      <c r="F57" s="37">
        <v>104</v>
      </c>
      <c r="G57" s="39">
        <f t="shared" si="0"/>
        <v>0</v>
      </c>
      <c r="H57" s="41"/>
      <c r="R57" s="42"/>
    </row>
    <row r="58" spans="1:18">
      <c r="A58" s="36"/>
      <c r="B58" s="34" t="s">
        <v>2147</v>
      </c>
      <c r="C58" s="34" t="s">
        <v>2148</v>
      </c>
      <c r="D58" s="37" t="s">
        <v>2148</v>
      </c>
      <c r="E58" s="34">
        <v>148</v>
      </c>
      <c r="F58" s="37">
        <v>148</v>
      </c>
      <c r="G58" s="39">
        <f t="shared" si="0"/>
        <v>0</v>
      </c>
      <c r="H58" s="41"/>
      <c r="R58" s="42"/>
    </row>
    <row r="59" spans="1:18">
      <c r="A59" s="36"/>
      <c r="B59" s="34" t="s">
        <v>2149</v>
      </c>
      <c r="C59" s="34" t="s">
        <v>2150</v>
      </c>
      <c r="D59" s="37" t="s">
        <v>2150</v>
      </c>
      <c r="E59" s="34">
        <v>80</v>
      </c>
      <c r="F59" s="37">
        <v>80</v>
      </c>
      <c r="G59" s="39">
        <f t="shared" si="0"/>
        <v>0</v>
      </c>
      <c r="H59" s="41"/>
      <c r="R59" s="42"/>
    </row>
    <row r="60" spans="1:18">
      <c r="A60" s="36"/>
      <c r="B60" s="34" t="s">
        <v>2151</v>
      </c>
      <c r="C60" s="34" t="s">
        <v>2152</v>
      </c>
      <c r="D60" s="37" t="s">
        <v>2152</v>
      </c>
      <c r="E60" s="34">
        <v>84</v>
      </c>
      <c r="F60" s="37">
        <v>84</v>
      </c>
      <c r="G60" s="39">
        <f t="shared" si="0"/>
        <v>0</v>
      </c>
      <c r="H60" s="41"/>
      <c r="R60" s="42"/>
    </row>
    <row r="61" spans="1:18">
      <c r="A61" s="36"/>
      <c r="B61" s="34" t="s">
        <v>2153</v>
      </c>
      <c r="C61" s="34" t="s">
        <v>2154</v>
      </c>
      <c r="D61" s="37" t="s">
        <v>2154</v>
      </c>
      <c r="E61" s="34">
        <v>128</v>
      </c>
      <c r="F61" s="37">
        <v>128</v>
      </c>
      <c r="G61" s="39">
        <f t="shared" si="0"/>
        <v>0</v>
      </c>
      <c r="H61" s="41"/>
      <c r="R61" s="42"/>
    </row>
    <row r="62" spans="1:18">
      <c r="A62" s="36"/>
      <c r="B62" s="34" t="s">
        <v>2155</v>
      </c>
      <c r="C62" s="34" t="s">
        <v>2054</v>
      </c>
      <c r="D62" s="37" t="s">
        <v>2054</v>
      </c>
      <c r="E62" s="34">
        <v>36</v>
      </c>
      <c r="F62" s="37">
        <v>36</v>
      </c>
      <c r="G62" s="39">
        <f t="shared" si="0"/>
        <v>0</v>
      </c>
      <c r="H62" s="41"/>
      <c r="R62" s="42"/>
    </row>
    <row r="63" spans="1:18">
      <c r="A63" s="36"/>
      <c r="B63" s="34" t="s">
        <v>2156</v>
      </c>
      <c r="C63" s="34" t="s">
        <v>2056</v>
      </c>
      <c r="D63" s="37" t="s">
        <v>2056</v>
      </c>
      <c r="E63" s="34">
        <v>40</v>
      </c>
      <c r="F63" s="37">
        <v>40</v>
      </c>
      <c r="G63" s="39">
        <f t="shared" si="0"/>
        <v>0</v>
      </c>
      <c r="H63" s="41"/>
      <c r="R63" s="42"/>
    </row>
    <row r="64" spans="1:18">
      <c r="A64" s="36"/>
      <c r="B64" s="34" t="s">
        <v>2157</v>
      </c>
      <c r="C64" s="34" t="s">
        <v>2133</v>
      </c>
      <c r="D64" s="37" t="s">
        <v>2133</v>
      </c>
      <c r="E64" s="34">
        <v>68</v>
      </c>
      <c r="F64" s="37">
        <v>68</v>
      </c>
      <c r="G64" s="39">
        <f t="shared" si="0"/>
        <v>0</v>
      </c>
      <c r="H64" s="41"/>
      <c r="R64" s="42"/>
    </row>
    <row r="65" spans="1:18">
      <c r="A65" s="36"/>
      <c r="B65" s="34" t="s">
        <v>2158</v>
      </c>
      <c r="C65" s="34" t="s">
        <v>2159</v>
      </c>
      <c r="D65" s="37" t="s">
        <v>2159</v>
      </c>
      <c r="E65" s="34">
        <v>60</v>
      </c>
      <c r="F65" s="37">
        <v>60</v>
      </c>
      <c r="G65" s="39">
        <f t="shared" si="0"/>
        <v>0</v>
      </c>
      <c r="H65" s="41"/>
      <c r="R65" s="42"/>
    </row>
    <row r="66" spans="1:18">
      <c r="A66" s="36"/>
      <c r="B66" s="34" t="s">
        <v>2160</v>
      </c>
      <c r="C66" s="34" t="s">
        <v>2125</v>
      </c>
      <c r="D66" s="37" t="s">
        <v>2125</v>
      </c>
      <c r="E66" s="34">
        <v>64</v>
      </c>
      <c r="F66" s="37">
        <v>64</v>
      </c>
      <c r="G66" s="39">
        <f t="shared" ref="G66:G129" si="1">(E66-F66)/F66</f>
        <v>0</v>
      </c>
      <c r="H66" s="41"/>
      <c r="R66" s="42"/>
    </row>
    <row r="67" spans="1:18">
      <c r="A67" s="36"/>
      <c r="B67" s="34" t="s">
        <v>2161</v>
      </c>
      <c r="C67" s="34" t="s">
        <v>2162</v>
      </c>
      <c r="D67" s="37" t="s">
        <v>2162</v>
      </c>
      <c r="E67" s="34">
        <v>88</v>
      </c>
      <c r="F67" s="37">
        <v>88</v>
      </c>
      <c r="G67" s="39">
        <f t="shared" si="1"/>
        <v>0</v>
      </c>
      <c r="H67" s="41"/>
      <c r="R67" s="42"/>
    </row>
    <row r="68" spans="1:18">
      <c r="A68" s="36"/>
      <c r="B68" s="34" t="s">
        <v>2163</v>
      </c>
      <c r="C68" s="34" t="s">
        <v>2164</v>
      </c>
      <c r="D68" s="37" t="s">
        <v>2164</v>
      </c>
      <c r="E68" s="34">
        <v>2.1</v>
      </c>
      <c r="F68" s="37">
        <v>2.1</v>
      </c>
      <c r="G68" s="39">
        <f t="shared" si="1"/>
        <v>0</v>
      </c>
      <c r="H68" s="41"/>
      <c r="R68" s="42"/>
    </row>
    <row r="69" spans="1:18">
      <c r="A69" s="36"/>
      <c r="B69" s="34" t="s">
        <v>2165</v>
      </c>
      <c r="C69" s="34" t="s">
        <v>2164</v>
      </c>
      <c r="D69" s="37" t="s">
        <v>2164</v>
      </c>
      <c r="E69" s="34">
        <v>2.1</v>
      </c>
      <c r="F69" s="37">
        <v>2.1</v>
      </c>
      <c r="G69" s="39">
        <f t="shared" si="1"/>
        <v>0</v>
      </c>
      <c r="H69" s="41"/>
      <c r="R69" s="42"/>
    </row>
    <row r="70" spans="1:18">
      <c r="A70" s="36"/>
      <c r="B70" s="34" t="s">
        <v>2166</v>
      </c>
      <c r="C70" s="34" t="s">
        <v>2167</v>
      </c>
      <c r="D70" s="37" t="s">
        <v>2167</v>
      </c>
      <c r="E70" s="34">
        <v>8.1</v>
      </c>
      <c r="F70" s="37">
        <v>8.1</v>
      </c>
      <c r="G70" s="39">
        <f t="shared" si="1"/>
        <v>0</v>
      </c>
      <c r="H70" s="41"/>
      <c r="R70" s="42"/>
    </row>
    <row r="71" spans="1:18">
      <c r="A71" s="36"/>
      <c r="B71" s="34" t="s">
        <v>2168</v>
      </c>
      <c r="C71" s="34" t="s">
        <v>2108</v>
      </c>
      <c r="D71" s="37" t="s">
        <v>2108</v>
      </c>
      <c r="E71" s="34">
        <v>28</v>
      </c>
      <c r="F71" s="37">
        <v>28</v>
      </c>
      <c r="G71" s="39">
        <f t="shared" si="1"/>
        <v>0</v>
      </c>
      <c r="H71" s="41"/>
      <c r="R71" s="42"/>
    </row>
    <row r="72" spans="1:18">
      <c r="A72" s="36"/>
      <c r="B72" s="34" t="s">
        <v>2169</v>
      </c>
      <c r="C72" s="34" t="s">
        <v>2094</v>
      </c>
      <c r="D72" s="37" t="s">
        <v>2094</v>
      </c>
      <c r="E72" s="34">
        <v>32</v>
      </c>
      <c r="F72" s="37">
        <v>32</v>
      </c>
      <c r="G72" s="39">
        <f t="shared" si="1"/>
        <v>0</v>
      </c>
      <c r="H72" s="41"/>
      <c r="R72" s="42"/>
    </row>
    <row r="73" spans="1:18">
      <c r="A73" s="36"/>
      <c r="B73" s="34" t="s">
        <v>2170</v>
      </c>
      <c r="C73" s="34" t="s">
        <v>2085</v>
      </c>
      <c r="D73" s="37" t="s">
        <v>2085</v>
      </c>
      <c r="E73" s="34">
        <v>44</v>
      </c>
      <c r="F73" s="37">
        <v>44</v>
      </c>
      <c r="G73" s="39">
        <f t="shared" si="1"/>
        <v>0</v>
      </c>
      <c r="H73" s="41"/>
      <c r="R73" s="42"/>
    </row>
    <row r="74" spans="1:18">
      <c r="A74" s="36"/>
      <c r="B74" s="34" t="s">
        <v>2171</v>
      </c>
      <c r="C74" s="34" t="s">
        <v>2054</v>
      </c>
      <c r="D74" s="37" t="s">
        <v>2054</v>
      </c>
      <c r="E74" s="34">
        <v>36</v>
      </c>
      <c r="F74" s="37">
        <v>36</v>
      </c>
      <c r="G74" s="39">
        <f t="shared" si="1"/>
        <v>0</v>
      </c>
      <c r="H74" s="41"/>
      <c r="R74" s="42"/>
    </row>
    <row r="75" spans="1:18">
      <c r="A75" s="36"/>
      <c r="B75" s="34" t="s">
        <v>2172</v>
      </c>
      <c r="C75" s="34" t="s">
        <v>2056</v>
      </c>
      <c r="D75" s="37" t="s">
        <v>2056</v>
      </c>
      <c r="E75" s="34">
        <v>40</v>
      </c>
      <c r="F75" s="37">
        <v>40</v>
      </c>
      <c r="G75" s="39">
        <f t="shared" si="1"/>
        <v>0</v>
      </c>
      <c r="H75" s="41"/>
      <c r="R75" s="42"/>
    </row>
    <row r="76" spans="1:18">
      <c r="A76" s="36"/>
      <c r="B76" s="34" t="s">
        <v>2173</v>
      </c>
      <c r="C76" s="34" t="s">
        <v>2062</v>
      </c>
      <c r="D76" s="37" t="s">
        <v>2062</v>
      </c>
      <c r="E76" s="34">
        <v>56</v>
      </c>
      <c r="F76" s="37">
        <v>56</v>
      </c>
      <c r="G76" s="39">
        <f t="shared" si="1"/>
        <v>0</v>
      </c>
      <c r="H76" s="41"/>
      <c r="R76" s="42"/>
    </row>
    <row r="77" spans="1:18">
      <c r="A77" s="36"/>
      <c r="B77" s="34" t="s">
        <v>2174</v>
      </c>
      <c r="C77" s="34" t="s">
        <v>2175</v>
      </c>
      <c r="D77" s="37" t="s">
        <v>2175</v>
      </c>
      <c r="E77" s="34">
        <v>212</v>
      </c>
      <c r="F77" s="37">
        <v>212</v>
      </c>
      <c r="G77" s="39">
        <f t="shared" si="1"/>
        <v>0</v>
      </c>
      <c r="H77" s="41"/>
      <c r="R77" s="42"/>
    </row>
    <row r="78" spans="1:18">
      <c r="A78" s="36"/>
      <c r="B78" s="34" t="s">
        <v>2176</v>
      </c>
      <c r="C78" s="34" t="s">
        <v>2177</v>
      </c>
      <c r="D78" s="37" t="s">
        <v>2177</v>
      </c>
      <c r="E78" s="34">
        <v>216</v>
      </c>
      <c r="F78" s="37">
        <v>216</v>
      </c>
      <c r="G78" s="39">
        <f t="shared" si="1"/>
        <v>0</v>
      </c>
      <c r="H78" s="41"/>
      <c r="R78" s="42"/>
    </row>
    <row r="79" spans="1:18">
      <c r="A79" s="36"/>
      <c r="B79" s="34" t="s">
        <v>2178</v>
      </c>
      <c r="C79" s="34" t="s">
        <v>2179</v>
      </c>
      <c r="D79" s="37" t="s">
        <v>2179</v>
      </c>
      <c r="E79" s="34">
        <v>404</v>
      </c>
      <c r="F79" s="37">
        <v>404</v>
      </c>
      <c r="G79" s="39">
        <f t="shared" si="1"/>
        <v>0</v>
      </c>
      <c r="H79" s="41"/>
      <c r="R79" s="42"/>
    </row>
    <row r="80" spans="1:18">
      <c r="A80" s="36"/>
      <c r="B80" s="34" t="s">
        <v>2180</v>
      </c>
      <c r="C80" s="34" t="s">
        <v>2054</v>
      </c>
      <c r="D80" s="37" t="s">
        <v>2054</v>
      </c>
      <c r="E80" s="34">
        <v>36</v>
      </c>
      <c r="F80" s="37">
        <v>36</v>
      </c>
      <c r="G80" s="39">
        <f t="shared" si="1"/>
        <v>0</v>
      </c>
      <c r="H80" s="41"/>
      <c r="R80" s="42"/>
    </row>
    <row r="81" spans="1:18">
      <c r="A81" s="36"/>
      <c r="B81" s="34" t="s">
        <v>2181</v>
      </c>
      <c r="C81" s="34" t="s">
        <v>2056</v>
      </c>
      <c r="D81" s="37" t="s">
        <v>2056</v>
      </c>
      <c r="E81" s="34">
        <v>40</v>
      </c>
      <c r="F81" s="37">
        <v>40</v>
      </c>
      <c r="G81" s="39">
        <f t="shared" si="1"/>
        <v>0</v>
      </c>
      <c r="H81" s="41"/>
      <c r="R81" s="42"/>
    </row>
    <row r="82" spans="1:18">
      <c r="A82" s="36"/>
      <c r="B82" s="34" t="s">
        <v>2182</v>
      </c>
      <c r="C82" s="34" t="s">
        <v>2062</v>
      </c>
      <c r="D82" s="37" t="s">
        <v>2062</v>
      </c>
      <c r="E82" s="34">
        <v>56</v>
      </c>
      <c r="F82" s="37">
        <v>56</v>
      </c>
      <c r="G82" s="39">
        <f t="shared" si="1"/>
        <v>0</v>
      </c>
      <c r="H82" s="41"/>
      <c r="R82" s="42"/>
    </row>
    <row r="83" spans="1:18">
      <c r="A83" s="36"/>
      <c r="B83" s="34" t="s">
        <v>2183</v>
      </c>
      <c r="C83" s="34" t="s">
        <v>2177</v>
      </c>
      <c r="D83" s="37" t="s">
        <v>2177</v>
      </c>
      <c r="E83" s="34">
        <v>216</v>
      </c>
      <c r="F83" s="37">
        <v>216</v>
      </c>
      <c r="G83" s="39">
        <f t="shared" si="1"/>
        <v>0</v>
      </c>
      <c r="H83" s="41"/>
      <c r="R83" s="42"/>
    </row>
    <row r="84" spans="1:18">
      <c r="A84" s="36"/>
      <c r="B84" s="34" t="s">
        <v>2184</v>
      </c>
      <c r="C84" s="34" t="s">
        <v>2185</v>
      </c>
      <c r="D84" s="37" t="s">
        <v>2185</v>
      </c>
      <c r="E84" s="34">
        <v>220</v>
      </c>
      <c r="F84" s="37">
        <v>220</v>
      </c>
      <c r="G84" s="39">
        <f t="shared" si="1"/>
        <v>0</v>
      </c>
      <c r="H84" s="41"/>
      <c r="R84" s="42"/>
    </row>
    <row r="85" spans="1:18">
      <c r="A85" s="36"/>
      <c r="B85" s="34" t="s">
        <v>2186</v>
      </c>
      <c r="C85" s="34" t="s">
        <v>2187</v>
      </c>
      <c r="D85" s="37" t="s">
        <v>2187</v>
      </c>
      <c r="E85" s="34">
        <v>480</v>
      </c>
      <c r="F85" s="37">
        <v>480</v>
      </c>
      <c r="G85" s="39">
        <f t="shared" si="1"/>
        <v>0</v>
      </c>
      <c r="H85" s="41"/>
      <c r="R85" s="42"/>
    </row>
    <row r="86" spans="1:18">
      <c r="A86" s="36"/>
      <c r="B86" s="34" t="s">
        <v>2188</v>
      </c>
      <c r="C86" s="34" t="s">
        <v>2189</v>
      </c>
      <c r="D86" s="37" t="s">
        <v>2190</v>
      </c>
      <c r="E86" s="34">
        <v>368</v>
      </c>
      <c r="F86" s="37">
        <v>344</v>
      </c>
      <c r="G86" s="47">
        <f t="shared" si="1"/>
        <v>0.0697674418604651</v>
      </c>
      <c r="H86" s="41"/>
      <c r="R86" s="42"/>
    </row>
    <row r="87" spans="1:18">
      <c r="A87" s="36"/>
      <c r="B87" s="34" t="s">
        <v>2191</v>
      </c>
      <c r="C87" s="34" t="s">
        <v>2192</v>
      </c>
      <c r="D87" s="37" t="s">
        <v>2193</v>
      </c>
      <c r="E87" s="34">
        <v>372</v>
      </c>
      <c r="F87" s="37">
        <v>348</v>
      </c>
      <c r="G87" s="47">
        <f t="shared" si="1"/>
        <v>0.0689655172413793</v>
      </c>
      <c r="H87" s="41"/>
      <c r="R87" s="42"/>
    </row>
    <row r="88" spans="1:18">
      <c r="A88" s="36"/>
      <c r="B88" s="34" t="s">
        <v>2194</v>
      </c>
      <c r="C88" s="34" t="s">
        <v>2195</v>
      </c>
      <c r="D88" s="37" t="s">
        <v>2196</v>
      </c>
      <c r="E88" s="34">
        <v>552</v>
      </c>
      <c r="F88" s="37">
        <v>524</v>
      </c>
      <c r="G88" s="39">
        <f t="shared" si="1"/>
        <v>0.0534351145038168</v>
      </c>
      <c r="H88" s="41"/>
      <c r="R88" s="42"/>
    </row>
    <row r="89" spans="1:18">
      <c r="A89" s="36"/>
      <c r="B89" s="34" t="s">
        <v>2197</v>
      </c>
      <c r="C89" s="34" t="s">
        <v>2198</v>
      </c>
      <c r="D89" s="37" t="s">
        <v>2198</v>
      </c>
      <c r="E89" s="34">
        <v>96</v>
      </c>
      <c r="F89" s="37">
        <v>96</v>
      </c>
      <c r="G89" s="39">
        <f t="shared" si="1"/>
        <v>0</v>
      </c>
      <c r="H89" s="41"/>
      <c r="R89" s="42"/>
    </row>
    <row r="90" spans="1:18">
      <c r="A90" s="36"/>
      <c r="B90" s="34" t="s">
        <v>2199</v>
      </c>
      <c r="C90" s="34" t="s">
        <v>2145</v>
      </c>
      <c r="D90" s="37" t="s">
        <v>2145</v>
      </c>
      <c r="E90" s="34">
        <v>100</v>
      </c>
      <c r="F90" s="37">
        <v>100</v>
      </c>
      <c r="G90" s="39">
        <f t="shared" si="1"/>
        <v>0</v>
      </c>
      <c r="H90" s="41"/>
      <c r="R90" s="42"/>
    </row>
    <row r="91" spans="1:18">
      <c r="A91" s="36"/>
      <c r="B91" s="34" t="s">
        <v>2200</v>
      </c>
      <c r="C91" s="34" t="s">
        <v>2201</v>
      </c>
      <c r="D91" s="37" t="s">
        <v>2201</v>
      </c>
      <c r="E91" s="34">
        <v>144</v>
      </c>
      <c r="F91" s="37">
        <v>144</v>
      </c>
      <c r="G91" s="39">
        <f t="shared" si="1"/>
        <v>0</v>
      </c>
      <c r="H91" s="41"/>
      <c r="R91" s="42"/>
    </row>
    <row r="92" spans="1:18">
      <c r="A92" s="36"/>
      <c r="B92" s="34" t="s">
        <v>2202</v>
      </c>
      <c r="C92" s="34" t="s">
        <v>2203</v>
      </c>
      <c r="D92" s="37" t="s">
        <v>2203</v>
      </c>
      <c r="E92" s="34">
        <v>1.8</v>
      </c>
      <c r="F92" s="37">
        <v>1.8</v>
      </c>
      <c r="G92" s="39">
        <f t="shared" si="1"/>
        <v>0</v>
      </c>
      <c r="H92" s="41"/>
      <c r="R92" s="42"/>
    </row>
    <row r="93" spans="1:18">
      <c r="A93" s="36"/>
      <c r="B93" s="34" t="s">
        <v>2204</v>
      </c>
      <c r="C93" s="34" t="s">
        <v>2203</v>
      </c>
      <c r="D93" s="37" t="s">
        <v>2203</v>
      </c>
      <c r="E93" s="34">
        <v>1.8</v>
      </c>
      <c r="F93" s="37">
        <v>1.8</v>
      </c>
      <c r="G93" s="39">
        <f t="shared" si="1"/>
        <v>0</v>
      </c>
      <c r="H93" s="41"/>
      <c r="R93" s="42"/>
    </row>
    <row r="94" spans="1:18">
      <c r="A94" s="36"/>
      <c r="B94" s="34" t="s">
        <v>2205</v>
      </c>
      <c r="C94" s="34" t="s">
        <v>2206</v>
      </c>
      <c r="D94" s="37" t="s">
        <v>2206</v>
      </c>
      <c r="E94" s="34">
        <v>6.3</v>
      </c>
      <c r="F94" s="37">
        <v>6.3</v>
      </c>
      <c r="G94" s="39">
        <f t="shared" si="1"/>
        <v>0</v>
      </c>
      <c r="H94" s="41"/>
      <c r="R94" s="42"/>
    </row>
    <row r="95" spans="1:18">
      <c r="A95" s="36"/>
      <c r="B95" s="34" t="s">
        <v>2207</v>
      </c>
      <c r="C95" s="34" t="s">
        <v>2208</v>
      </c>
      <c r="D95" s="37" t="s">
        <v>2209</v>
      </c>
      <c r="E95" s="34">
        <v>9</v>
      </c>
      <c r="F95" s="37">
        <v>11</v>
      </c>
      <c r="G95" s="39">
        <f t="shared" si="1"/>
        <v>-0.181818181818182</v>
      </c>
      <c r="H95" s="41"/>
      <c r="R95" s="42"/>
    </row>
    <row r="96" spans="1:18">
      <c r="A96" s="36"/>
      <c r="B96" s="34" t="s">
        <v>2210</v>
      </c>
      <c r="C96" s="34" t="s">
        <v>2208</v>
      </c>
      <c r="D96" s="37" t="s">
        <v>2209</v>
      </c>
      <c r="E96" s="34">
        <v>9</v>
      </c>
      <c r="F96" s="37">
        <v>11</v>
      </c>
      <c r="G96" s="39">
        <f t="shared" si="1"/>
        <v>-0.181818181818182</v>
      </c>
      <c r="H96" s="41"/>
      <c r="R96" s="42"/>
    </row>
    <row r="97" spans="1:18">
      <c r="A97" s="36"/>
      <c r="B97" s="34" t="s">
        <v>2211</v>
      </c>
      <c r="C97" s="34" t="s">
        <v>2212</v>
      </c>
      <c r="D97" s="37" t="s">
        <v>2213</v>
      </c>
      <c r="E97" s="34">
        <v>103</v>
      </c>
      <c r="F97" s="37">
        <v>101</v>
      </c>
      <c r="G97" s="39">
        <f t="shared" si="1"/>
        <v>0.0198019801980198</v>
      </c>
      <c r="H97" s="41"/>
      <c r="R97" s="42"/>
    </row>
    <row r="98" spans="1:18">
      <c r="A98" s="36"/>
      <c r="B98" s="34" t="s">
        <v>2214</v>
      </c>
      <c r="C98" s="34" t="s">
        <v>2058</v>
      </c>
      <c r="D98" s="37" t="s">
        <v>2058</v>
      </c>
      <c r="E98" s="34">
        <v>280</v>
      </c>
      <c r="F98" s="37">
        <v>280</v>
      </c>
      <c r="G98" s="39">
        <f t="shared" si="1"/>
        <v>0</v>
      </c>
      <c r="H98" s="41"/>
      <c r="R98" s="42"/>
    </row>
    <row r="99" spans="1:18">
      <c r="A99" s="36"/>
      <c r="B99" s="34" t="s">
        <v>2215</v>
      </c>
      <c r="C99" s="34" t="s">
        <v>2216</v>
      </c>
      <c r="D99" s="37" t="s">
        <v>2216</v>
      </c>
      <c r="E99" s="34">
        <v>284</v>
      </c>
      <c r="F99" s="37">
        <v>284</v>
      </c>
      <c r="G99" s="39">
        <f t="shared" si="1"/>
        <v>0</v>
      </c>
      <c r="H99" s="41"/>
      <c r="R99" s="42"/>
    </row>
    <row r="100" spans="1:18">
      <c r="A100" s="36"/>
      <c r="B100" s="34" t="s">
        <v>2217</v>
      </c>
      <c r="C100" s="34" t="s">
        <v>2196</v>
      </c>
      <c r="D100" s="37" t="s">
        <v>2196</v>
      </c>
      <c r="E100" s="34">
        <v>524</v>
      </c>
      <c r="F100" s="37">
        <v>524</v>
      </c>
      <c r="G100" s="39">
        <f t="shared" si="1"/>
        <v>0</v>
      </c>
      <c r="H100" s="41"/>
      <c r="R100" s="42"/>
    </row>
    <row r="101" spans="1:18">
      <c r="A101" s="36"/>
      <c r="B101" s="34" t="s">
        <v>2218</v>
      </c>
      <c r="C101" s="34" t="s">
        <v>2054</v>
      </c>
      <c r="D101" s="37" t="s">
        <v>2054</v>
      </c>
      <c r="E101" s="34">
        <v>36</v>
      </c>
      <c r="F101" s="37">
        <v>36</v>
      </c>
      <c r="G101" s="39">
        <f t="shared" si="1"/>
        <v>0</v>
      </c>
      <c r="H101" s="41"/>
      <c r="R101" s="42"/>
    </row>
    <row r="102" spans="1:18">
      <c r="A102" s="36"/>
      <c r="B102" s="34" t="s">
        <v>2219</v>
      </c>
      <c r="C102" s="34" t="s">
        <v>2056</v>
      </c>
      <c r="D102" s="37" t="s">
        <v>2056</v>
      </c>
      <c r="E102" s="34">
        <v>40</v>
      </c>
      <c r="F102" s="37">
        <v>40</v>
      </c>
      <c r="G102" s="39">
        <f t="shared" si="1"/>
        <v>0</v>
      </c>
      <c r="H102" s="41"/>
      <c r="R102" s="42"/>
    </row>
    <row r="103" spans="1:18">
      <c r="A103" s="36"/>
      <c r="B103" s="34" t="s">
        <v>2220</v>
      </c>
      <c r="C103" s="34" t="s">
        <v>2221</v>
      </c>
      <c r="D103" s="37" t="s">
        <v>2221</v>
      </c>
      <c r="E103" s="34">
        <v>136</v>
      </c>
      <c r="F103" s="37">
        <v>136</v>
      </c>
      <c r="G103" s="39">
        <f t="shared" si="1"/>
        <v>0</v>
      </c>
      <c r="H103" s="41"/>
      <c r="R103" s="42"/>
    </row>
    <row r="104" spans="1:18">
      <c r="A104" s="36"/>
      <c r="B104" s="34" t="s">
        <v>2222</v>
      </c>
      <c r="C104" s="34" t="s">
        <v>2148</v>
      </c>
      <c r="D104" s="37" t="s">
        <v>2148</v>
      </c>
      <c r="E104" s="34">
        <v>148</v>
      </c>
      <c r="F104" s="37">
        <v>148</v>
      </c>
      <c r="G104" s="39">
        <f t="shared" si="1"/>
        <v>0</v>
      </c>
      <c r="H104" s="41"/>
      <c r="R104" s="42"/>
    </row>
    <row r="105" spans="1:18">
      <c r="A105" s="36"/>
      <c r="B105" s="34" t="s">
        <v>2223</v>
      </c>
      <c r="C105" s="34" t="s">
        <v>2224</v>
      </c>
      <c r="D105" s="37" t="s">
        <v>2224</v>
      </c>
      <c r="E105" s="34">
        <v>152</v>
      </c>
      <c r="F105" s="37">
        <v>152</v>
      </c>
      <c r="G105" s="39">
        <f t="shared" si="1"/>
        <v>0</v>
      </c>
      <c r="H105" s="41"/>
      <c r="R105" s="42"/>
    </row>
    <row r="106" spans="1:18">
      <c r="A106" s="36"/>
      <c r="B106" s="34" t="s">
        <v>2225</v>
      </c>
      <c r="C106" s="34" t="s">
        <v>2226</v>
      </c>
      <c r="D106" s="37" t="s">
        <v>2226</v>
      </c>
      <c r="E106" s="34">
        <v>236</v>
      </c>
      <c r="F106" s="37">
        <v>236</v>
      </c>
      <c r="G106" s="39">
        <f t="shared" si="1"/>
        <v>0</v>
      </c>
      <c r="H106" s="41"/>
      <c r="R106" s="42"/>
    </row>
    <row r="107" spans="1:18">
      <c r="A107" s="43" t="s">
        <v>2227</v>
      </c>
      <c r="B107" s="44" t="s">
        <v>2228</v>
      </c>
      <c r="C107" s="44" t="s">
        <v>2060</v>
      </c>
      <c r="D107" s="45" t="s">
        <v>2060</v>
      </c>
      <c r="E107" s="44">
        <v>52</v>
      </c>
      <c r="F107" s="45">
        <v>52</v>
      </c>
      <c r="G107" s="39">
        <f t="shared" si="1"/>
        <v>0</v>
      </c>
      <c r="H107" s="43"/>
      <c r="R107" s="42"/>
    </row>
    <row r="108" spans="1:18">
      <c r="A108" s="36"/>
      <c r="B108" s="44" t="s">
        <v>2229</v>
      </c>
      <c r="C108" s="44" t="s">
        <v>2062</v>
      </c>
      <c r="D108" s="45" t="s">
        <v>2062</v>
      </c>
      <c r="E108" s="44">
        <v>56</v>
      </c>
      <c r="F108" s="45">
        <v>56</v>
      </c>
      <c r="G108" s="39">
        <f t="shared" si="1"/>
        <v>0</v>
      </c>
      <c r="H108" s="41"/>
      <c r="R108" s="42"/>
    </row>
    <row r="109" spans="1:18">
      <c r="A109" s="36"/>
      <c r="B109" s="44" t="s">
        <v>2230</v>
      </c>
      <c r="C109" s="44" t="s">
        <v>2162</v>
      </c>
      <c r="D109" s="45" t="s">
        <v>2162</v>
      </c>
      <c r="E109" s="44">
        <v>88</v>
      </c>
      <c r="F109" s="45">
        <v>88</v>
      </c>
      <c r="G109" s="39">
        <f t="shared" si="1"/>
        <v>0</v>
      </c>
      <c r="H109" s="41"/>
      <c r="R109" s="42"/>
    </row>
    <row r="110" spans="1:18">
      <c r="A110" s="43" t="s">
        <v>2227</v>
      </c>
      <c r="B110" s="44" t="s">
        <v>2231</v>
      </c>
      <c r="C110" s="44" t="s">
        <v>2232</v>
      </c>
      <c r="D110" s="45" t="s">
        <v>2232</v>
      </c>
      <c r="E110" s="44">
        <v>512</v>
      </c>
      <c r="F110" s="45">
        <v>512</v>
      </c>
      <c r="G110" s="39">
        <f t="shared" si="1"/>
        <v>0</v>
      </c>
      <c r="H110" s="43"/>
      <c r="R110" s="42"/>
    </row>
    <row r="111" spans="1:18">
      <c r="A111" s="46"/>
      <c r="B111" s="44" t="s">
        <v>2233</v>
      </c>
      <c r="C111" s="44" t="s">
        <v>2234</v>
      </c>
      <c r="D111" s="45" t="s">
        <v>2234</v>
      </c>
      <c r="E111" s="44">
        <v>516</v>
      </c>
      <c r="F111" s="45">
        <v>516</v>
      </c>
      <c r="G111" s="39">
        <f t="shared" si="1"/>
        <v>0</v>
      </c>
      <c r="H111" s="46"/>
      <c r="R111" s="42"/>
    </row>
    <row r="112" spans="1:18">
      <c r="A112" s="46"/>
      <c r="B112" s="44" t="s">
        <v>2235</v>
      </c>
      <c r="C112" s="44" t="s">
        <v>2236</v>
      </c>
      <c r="D112" s="45" t="s">
        <v>2236</v>
      </c>
      <c r="E112" s="44">
        <v>672</v>
      </c>
      <c r="F112" s="45">
        <v>672</v>
      </c>
      <c r="G112" s="39">
        <f t="shared" si="1"/>
        <v>0</v>
      </c>
      <c r="H112" s="46"/>
      <c r="R112" s="42"/>
    </row>
    <row r="113" spans="1:18">
      <c r="A113" s="46"/>
      <c r="B113" s="44" t="s">
        <v>2237</v>
      </c>
      <c r="C113" s="44" t="s">
        <v>2238</v>
      </c>
      <c r="D113" s="45" t="s">
        <v>2238</v>
      </c>
      <c r="E113" s="44">
        <v>492</v>
      </c>
      <c r="F113" s="45">
        <v>492</v>
      </c>
      <c r="G113" s="39">
        <f t="shared" si="1"/>
        <v>0</v>
      </c>
      <c r="H113" s="46"/>
      <c r="R113" s="42"/>
    </row>
    <row r="114" spans="1:18">
      <c r="A114" s="46"/>
      <c r="B114" s="44" t="s">
        <v>2239</v>
      </c>
      <c r="C114" s="44" t="s">
        <v>2240</v>
      </c>
      <c r="D114" s="45" t="s">
        <v>2240</v>
      </c>
      <c r="E114" s="44">
        <v>496</v>
      </c>
      <c r="F114" s="45">
        <v>496</v>
      </c>
      <c r="G114" s="39">
        <f t="shared" si="1"/>
        <v>0</v>
      </c>
      <c r="H114" s="46"/>
      <c r="R114" s="42"/>
    </row>
    <row r="115" spans="1:18">
      <c r="A115" s="46"/>
      <c r="B115" s="44" t="s">
        <v>2241</v>
      </c>
      <c r="C115" s="44" t="s">
        <v>2242</v>
      </c>
      <c r="D115" s="45" t="s">
        <v>2242</v>
      </c>
      <c r="E115" s="44">
        <v>652</v>
      </c>
      <c r="F115" s="45">
        <v>652</v>
      </c>
      <c r="G115" s="39">
        <f t="shared" si="1"/>
        <v>0</v>
      </c>
      <c r="H115" s="46"/>
      <c r="R115" s="42"/>
    </row>
    <row r="116" spans="1:18">
      <c r="A116" s="46"/>
      <c r="B116" s="44" t="s">
        <v>2243</v>
      </c>
      <c r="C116" s="44" t="s">
        <v>2244</v>
      </c>
      <c r="D116" s="45" t="s">
        <v>2244</v>
      </c>
      <c r="E116" s="44">
        <v>2.2</v>
      </c>
      <c r="F116" s="45">
        <v>2.2</v>
      </c>
      <c r="G116" s="39">
        <f t="shared" si="1"/>
        <v>0</v>
      </c>
      <c r="H116" s="46"/>
      <c r="R116" s="42"/>
    </row>
    <row r="117" spans="1:18">
      <c r="A117" s="46"/>
      <c r="B117" s="44" t="s">
        <v>2245</v>
      </c>
      <c r="C117" s="44" t="s">
        <v>2244</v>
      </c>
      <c r="D117" s="45" t="s">
        <v>2244</v>
      </c>
      <c r="E117" s="44">
        <v>2.2</v>
      </c>
      <c r="F117" s="45">
        <v>2.2</v>
      </c>
      <c r="G117" s="39">
        <f t="shared" si="1"/>
        <v>0</v>
      </c>
      <c r="H117" s="46"/>
      <c r="R117" s="42"/>
    </row>
    <row r="118" spans="1:18">
      <c r="A118" s="46"/>
      <c r="B118" s="44" t="s">
        <v>2246</v>
      </c>
      <c r="C118" s="44" t="s">
        <v>2247</v>
      </c>
      <c r="D118" s="45" t="s">
        <v>2247</v>
      </c>
      <c r="E118" s="44">
        <v>2.7</v>
      </c>
      <c r="F118" s="45">
        <v>2.7</v>
      </c>
      <c r="G118" s="39">
        <f t="shared" si="1"/>
        <v>0</v>
      </c>
      <c r="H118" s="46"/>
      <c r="R118" s="42"/>
    </row>
    <row r="119" spans="1:18">
      <c r="A119" s="46"/>
      <c r="B119" s="44" t="s">
        <v>2248</v>
      </c>
      <c r="C119" s="44" t="s">
        <v>2247</v>
      </c>
      <c r="D119" s="45" t="s">
        <v>2247</v>
      </c>
      <c r="E119" s="44">
        <v>2.7</v>
      </c>
      <c r="F119" s="45">
        <v>2.7</v>
      </c>
      <c r="G119" s="39">
        <f t="shared" si="1"/>
        <v>0</v>
      </c>
      <c r="H119" s="46"/>
      <c r="R119" s="42"/>
    </row>
    <row r="120" spans="1:18">
      <c r="A120" s="46"/>
      <c r="B120" s="44" t="s">
        <v>2249</v>
      </c>
      <c r="C120" s="44" t="s">
        <v>2250</v>
      </c>
      <c r="D120" s="45" t="s">
        <v>2250</v>
      </c>
      <c r="E120" s="44">
        <v>23</v>
      </c>
      <c r="F120" s="45">
        <v>23</v>
      </c>
      <c r="G120" s="39">
        <f t="shared" si="1"/>
        <v>0</v>
      </c>
      <c r="H120" s="46"/>
      <c r="R120" s="42"/>
    </row>
    <row r="121" spans="1:18">
      <c r="A121" s="46"/>
      <c r="B121" s="44" t="s">
        <v>2251</v>
      </c>
      <c r="C121" s="44" t="s">
        <v>2252</v>
      </c>
      <c r="D121" s="45" t="s">
        <v>2252</v>
      </c>
      <c r="E121" s="44">
        <v>392</v>
      </c>
      <c r="F121" s="45">
        <v>392</v>
      </c>
      <c r="G121" s="39">
        <f t="shared" si="1"/>
        <v>0</v>
      </c>
      <c r="H121" s="46"/>
      <c r="R121" s="42"/>
    </row>
    <row r="122" spans="1:18">
      <c r="A122" s="46"/>
      <c r="B122" s="44" t="s">
        <v>2253</v>
      </c>
      <c r="C122" s="44" t="s">
        <v>2254</v>
      </c>
      <c r="D122" s="45" t="s">
        <v>2254</v>
      </c>
      <c r="E122" s="44">
        <v>396</v>
      </c>
      <c r="F122" s="45">
        <v>396</v>
      </c>
      <c r="G122" s="39">
        <f t="shared" si="1"/>
        <v>0</v>
      </c>
      <c r="H122" s="46"/>
      <c r="R122" s="42"/>
    </row>
    <row r="123" spans="1:18">
      <c r="A123" s="46"/>
      <c r="B123" s="44" t="s">
        <v>2255</v>
      </c>
      <c r="C123" s="44" t="s">
        <v>2064</v>
      </c>
      <c r="D123" s="45" t="s">
        <v>2064</v>
      </c>
      <c r="E123" s="44">
        <v>2.6</v>
      </c>
      <c r="F123" s="45">
        <v>2.6</v>
      </c>
      <c r="G123" s="39">
        <f t="shared" si="1"/>
        <v>0</v>
      </c>
      <c r="H123" s="46"/>
      <c r="R123" s="42"/>
    </row>
    <row r="124" spans="1:18">
      <c r="A124" s="46"/>
      <c r="B124" s="44" t="s">
        <v>2256</v>
      </c>
      <c r="C124" s="44" t="s">
        <v>2064</v>
      </c>
      <c r="D124" s="45" t="s">
        <v>2064</v>
      </c>
      <c r="E124" s="44">
        <v>2.6</v>
      </c>
      <c r="F124" s="45">
        <v>2.6</v>
      </c>
      <c r="G124" s="39">
        <f t="shared" si="1"/>
        <v>0</v>
      </c>
      <c r="H124" s="46"/>
      <c r="R124" s="42"/>
    </row>
    <row r="125" spans="1:18">
      <c r="A125" s="46"/>
      <c r="B125" s="44" t="s">
        <v>2257</v>
      </c>
      <c r="C125" s="44" t="s">
        <v>2258</v>
      </c>
      <c r="D125" s="45" t="s">
        <v>2258</v>
      </c>
      <c r="E125" s="44">
        <v>8.8</v>
      </c>
      <c r="F125" s="45">
        <v>8.8</v>
      </c>
      <c r="G125" s="39">
        <f t="shared" si="1"/>
        <v>0</v>
      </c>
      <c r="H125" s="46"/>
      <c r="R125" s="42"/>
    </row>
    <row r="126" spans="1:18">
      <c r="A126" s="46"/>
      <c r="B126" s="44" t="s">
        <v>2259</v>
      </c>
      <c r="C126" s="44" t="s">
        <v>2244</v>
      </c>
      <c r="D126" s="45" t="s">
        <v>2244</v>
      </c>
      <c r="E126" s="44">
        <v>2.2</v>
      </c>
      <c r="F126" s="45">
        <v>2.2</v>
      </c>
      <c r="G126" s="39">
        <f t="shared" si="1"/>
        <v>0</v>
      </c>
      <c r="H126" s="46"/>
      <c r="R126" s="42"/>
    </row>
    <row r="127" spans="1:18">
      <c r="A127" s="46"/>
      <c r="B127" s="44" t="s">
        <v>2260</v>
      </c>
      <c r="C127" s="44" t="s">
        <v>2244</v>
      </c>
      <c r="D127" s="45" t="s">
        <v>2244</v>
      </c>
      <c r="E127" s="44">
        <v>2.2</v>
      </c>
      <c r="F127" s="45">
        <v>2.2</v>
      </c>
      <c r="G127" s="39">
        <f t="shared" si="1"/>
        <v>0</v>
      </c>
      <c r="H127" s="46"/>
      <c r="R127" s="42"/>
    </row>
    <row r="128" spans="1:18">
      <c r="A128" s="46"/>
      <c r="B128" s="44" t="s">
        <v>2261</v>
      </c>
      <c r="C128" s="44" t="s">
        <v>2244</v>
      </c>
      <c r="D128" s="45" t="s">
        <v>2244</v>
      </c>
      <c r="E128" s="44">
        <v>2.2</v>
      </c>
      <c r="F128" s="45">
        <v>2.2</v>
      </c>
      <c r="G128" s="39">
        <f t="shared" si="1"/>
        <v>0</v>
      </c>
      <c r="H128" s="46"/>
      <c r="R128" s="42"/>
    </row>
    <row r="129" spans="1:18">
      <c r="A129" s="46"/>
      <c r="B129" s="44" t="s">
        <v>2262</v>
      </c>
      <c r="C129" s="44" t="s">
        <v>2263</v>
      </c>
      <c r="D129" s="45" t="s">
        <v>2263</v>
      </c>
      <c r="E129" s="44">
        <v>2.3</v>
      </c>
      <c r="F129" s="45">
        <v>2.3</v>
      </c>
      <c r="G129" s="39">
        <f t="shared" si="1"/>
        <v>0</v>
      </c>
      <c r="H129" s="46"/>
      <c r="R129" s="42"/>
    </row>
    <row r="130" spans="1:18">
      <c r="A130" s="46"/>
      <c r="B130" s="44" t="s">
        <v>2264</v>
      </c>
      <c r="C130" s="44" t="s">
        <v>2265</v>
      </c>
      <c r="D130" s="45" t="s">
        <v>2265</v>
      </c>
      <c r="E130" s="44">
        <v>28</v>
      </c>
      <c r="F130" s="45">
        <v>28</v>
      </c>
      <c r="G130" s="39">
        <f t="shared" ref="G130:G193" si="2">(E130-F130)/F130</f>
        <v>0</v>
      </c>
      <c r="H130" s="46"/>
      <c r="R130" s="42"/>
    </row>
    <row r="131" spans="1:18">
      <c r="A131" s="46"/>
      <c r="B131" s="44" t="s">
        <v>2266</v>
      </c>
      <c r="C131" s="44" t="s">
        <v>2104</v>
      </c>
      <c r="D131" s="45" t="s">
        <v>2104</v>
      </c>
      <c r="E131" s="44">
        <v>1</v>
      </c>
      <c r="F131" s="45">
        <v>1</v>
      </c>
      <c r="G131" s="39">
        <f t="shared" si="2"/>
        <v>0</v>
      </c>
      <c r="H131" s="46"/>
      <c r="R131" s="42"/>
    </row>
    <row r="132" spans="1:18">
      <c r="A132" s="46"/>
      <c r="B132" s="44" t="s">
        <v>2267</v>
      </c>
      <c r="C132" s="44" t="s">
        <v>2104</v>
      </c>
      <c r="D132" s="45" t="s">
        <v>2104</v>
      </c>
      <c r="E132" s="44">
        <v>1</v>
      </c>
      <c r="F132" s="45">
        <v>1</v>
      </c>
      <c r="G132" s="39">
        <f t="shared" si="2"/>
        <v>0</v>
      </c>
      <c r="H132" s="46"/>
      <c r="R132" s="42"/>
    </row>
    <row r="133" spans="1:18">
      <c r="A133" s="46"/>
      <c r="B133" s="44" t="s">
        <v>2268</v>
      </c>
      <c r="C133" s="44" t="s">
        <v>2062</v>
      </c>
      <c r="D133" s="45" t="s">
        <v>2062</v>
      </c>
      <c r="E133" s="44">
        <v>56</v>
      </c>
      <c r="F133" s="45">
        <v>56</v>
      </c>
      <c r="G133" s="39">
        <f t="shared" si="2"/>
        <v>0</v>
      </c>
      <c r="H133" s="46"/>
      <c r="R133" s="42"/>
    </row>
    <row r="134" spans="1:18">
      <c r="A134" s="46"/>
      <c r="B134" s="44" t="s">
        <v>2269</v>
      </c>
      <c r="C134" s="44" t="s">
        <v>2159</v>
      </c>
      <c r="D134" s="45" t="s">
        <v>2159</v>
      </c>
      <c r="E134" s="44">
        <v>60</v>
      </c>
      <c r="F134" s="45">
        <v>60</v>
      </c>
      <c r="G134" s="39">
        <f t="shared" si="2"/>
        <v>0</v>
      </c>
      <c r="H134" s="46"/>
      <c r="R134" s="42"/>
    </row>
    <row r="135" spans="1:18">
      <c r="A135" s="46"/>
      <c r="B135" s="44" t="s">
        <v>2270</v>
      </c>
      <c r="C135" s="44" t="s">
        <v>2271</v>
      </c>
      <c r="D135" s="45" t="s">
        <v>2271</v>
      </c>
      <c r="E135" s="44">
        <v>15</v>
      </c>
      <c r="F135" s="45">
        <v>15</v>
      </c>
      <c r="G135" s="39">
        <f t="shared" si="2"/>
        <v>0</v>
      </c>
      <c r="H135" s="46"/>
      <c r="R135" s="42"/>
    </row>
    <row r="136" spans="1:18">
      <c r="A136" s="46"/>
      <c r="B136" s="44" t="s">
        <v>2272</v>
      </c>
      <c r="C136" s="44" t="s">
        <v>2271</v>
      </c>
      <c r="D136" s="45" t="s">
        <v>2273</v>
      </c>
      <c r="E136" s="44">
        <v>15</v>
      </c>
      <c r="F136" s="45">
        <v>56</v>
      </c>
      <c r="G136" s="39">
        <f t="shared" si="2"/>
        <v>-0.732142857142857</v>
      </c>
      <c r="H136" s="46"/>
      <c r="R136" s="42"/>
    </row>
    <row r="137" spans="1:18">
      <c r="A137" s="46"/>
      <c r="B137" s="44" t="s">
        <v>2274</v>
      </c>
      <c r="C137" s="44" t="s">
        <v>2275</v>
      </c>
      <c r="D137" s="45" t="s">
        <v>2273</v>
      </c>
      <c r="E137" s="44">
        <v>74</v>
      </c>
      <c r="F137" s="45">
        <v>56</v>
      </c>
      <c r="G137" s="47">
        <f t="shared" si="2"/>
        <v>0.321428571428571</v>
      </c>
      <c r="H137" s="46"/>
      <c r="R137" s="42"/>
    </row>
    <row r="138" spans="1:18">
      <c r="A138" s="46"/>
      <c r="B138" s="44" t="s">
        <v>2276</v>
      </c>
      <c r="C138" s="44" t="s">
        <v>2275</v>
      </c>
      <c r="D138" s="45" t="s">
        <v>2277</v>
      </c>
      <c r="E138" s="44">
        <v>74</v>
      </c>
      <c r="F138" s="45">
        <v>10</v>
      </c>
      <c r="G138" s="47">
        <f t="shared" si="2"/>
        <v>6.4</v>
      </c>
      <c r="H138" s="46"/>
      <c r="M138" s="42"/>
      <c r="R138" s="42"/>
    </row>
    <row r="139" spans="1:18">
      <c r="A139" s="46"/>
      <c r="B139" s="44" t="s">
        <v>2278</v>
      </c>
      <c r="C139" s="44" t="s">
        <v>2279</v>
      </c>
      <c r="D139" s="45" t="s">
        <v>2277</v>
      </c>
      <c r="E139" s="44">
        <v>7.2</v>
      </c>
      <c r="F139" s="45">
        <v>10</v>
      </c>
      <c r="G139" s="39">
        <f t="shared" si="2"/>
        <v>-0.28</v>
      </c>
      <c r="H139" s="46"/>
      <c r="M139" s="42"/>
      <c r="R139" s="42"/>
    </row>
    <row r="140" spans="1:18">
      <c r="A140" s="46"/>
      <c r="B140" s="44" t="s">
        <v>2280</v>
      </c>
      <c r="C140" s="44" t="s">
        <v>2281</v>
      </c>
      <c r="D140" s="45" t="s">
        <v>2282</v>
      </c>
      <c r="E140" s="44">
        <v>279</v>
      </c>
      <c r="F140" s="45">
        <v>331</v>
      </c>
      <c r="G140" s="39">
        <f t="shared" si="2"/>
        <v>-0.157099697885196</v>
      </c>
      <c r="H140" s="46"/>
      <c r="R140" s="42"/>
    </row>
    <row r="141" spans="1:18">
      <c r="A141" s="46"/>
      <c r="B141" s="44" t="s">
        <v>2283</v>
      </c>
      <c r="C141" s="44" t="s">
        <v>2284</v>
      </c>
      <c r="D141" s="45" t="s">
        <v>2284</v>
      </c>
      <c r="E141" s="44">
        <v>904</v>
      </c>
      <c r="F141" s="45">
        <v>904</v>
      </c>
      <c r="G141" s="39">
        <f t="shared" si="2"/>
        <v>0</v>
      </c>
      <c r="H141" s="46"/>
      <c r="R141" s="42"/>
    </row>
    <row r="142" spans="1:18">
      <c r="A142" s="46"/>
      <c r="B142" s="44" t="s">
        <v>2285</v>
      </c>
      <c r="C142" s="44" t="s">
        <v>2286</v>
      </c>
      <c r="D142" s="45" t="s">
        <v>2286</v>
      </c>
      <c r="E142" s="44">
        <v>908</v>
      </c>
      <c r="F142" s="45">
        <v>908</v>
      </c>
      <c r="G142" s="39">
        <f t="shared" si="2"/>
        <v>0</v>
      </c>
      <c r="H142" s="46"/>
      <c r="R142" s="42"/>
    </row>
    <row r="143" spans="1:18">
      <c r="A143" s="46"/>
      <c r="B143" s="44" t="s">
        <v>2287</v>
      </c>
      <c r="C143" s="44" t="s">
        <v>2116</v>
      </c>
      <c r="D143" s="45" t="s">
        <v>2116</v>
      </c>
      <c r="E143" s="44">
        <v>76</v>
      </c>
      <c r="F143" s="45">
        <v>76</v>
      </c>
      <c r="G143" s="39">
        <f t="shared" si="2"/>
        <v>0</v>
      </c>
      <c r="H143" s="46"/>
      <c r="R143" s="42"/>
    </row>
    <row r="144" spans="1:18">
      <c r="A144" s="46"/>
      <c r="B144" s="44" t="s">
        <v>2288</v>
      </c>
      <c r="C144" s="44" t="s">
        <v>2150</v>
      </c>
      <c r="D144" s="45" t="s">
        <v>2150</v>
      </c>
      <c r="E144" s="44">
        <v>80</v>
      </c>
      <c r="F144" s="45">
        <v>80</v>
      </c>
      <c r="G144" s="39">
        <f t="shared" si="2"/>
        <v>0</v>
      </c>
      <c r="H144" s="46"/>
      <c r="R144" s="42"/>
    </row>
    <row r="145" spans="1:18">
      <c r="A145" s="46"/>
      <c r="B145" s="44" t="s">
        <v>2289</v>
      </c>
      <c r="C145" s="44" t="s">
        <v>2290</v>
      </c>
      <c r="D145" s="45" t="s">
        <v>2291</v>
      </c>
      <c r="E145" s="44">
        <v>6.5</v>
      </c>
      <c r="F145" s="45">
        <v>3.6</v>
      </c>
      <c r="G145" s="47">
        <f t="shared" si="2"/>
        <v>0.805555555555555</v>
      </c>
      <c r="H145" s="46"/>
      <c r="R145" s="42"/>
    </row>
    <row r="146" spans="1:18">
      <c r="A146" s="46"/>
      <c r="B146" s="44" t="s">
        <v>2292</v>
      </c>
      <c r="C146" s="44" t="s">
        <v>2056</v>
      </c>
      <c r="D146" s="45" t="s">
        <v>2056</v>
      </c>
      <c r="E146" s="44">
        <v>40</v>
      </c>
      <c r="F146" s="45">
        <v>40</v>
      </c>
      <c r="G146" s="39">
        <f t="shared" si="2"/>
        <v>0</v>
      </c>
      <c r="H146" s="46"/>
      <c r="R146" s="42"/>
    </row>
    <row r="147" spans="1:18">
      <c r="A147" s="46"/>
      <c r="B147" s="44" t="s">
        <v>2293</v>
      </c>
      <c r="C147" s="44" t="s">
        <v>2085</v>
      </c>
      <c r="D147" s="45" t="s">
        <v>2085</v>
      </c>
      <c r="E147" s="44">
        <v>44</v>
      </c>
      <c r="F147" s="45">
        <v>44</v>
      </c>
      <c r="G147" s="39">
        <f t="shared" si="2"/>
        <v>0</v>
      </c>
      <c r="H147" s="46"/>
      <c r="R147" s="42"/>
    </row>
    <row r="148" spans="1:18">
      <c r="A148" s="46"/>
      <c r="B148" s="44" t="s">
        <v>2294</v>
      </c>
      <c r="C148" s="44" t="s">
        <v>2162</v>
      </c>
      <c r="D148" s="45" t="s">
        <v>2162</v>
      </c>
      <c r="E148" s="44">
        <v>88</v>
      </c>
      <c r="F148" s="45">
        <v>88</v>
      </c>
      <c r="G148" s="39">
        <f t="shared" si="2"/>
        <v>0</v>
      </c>
      <c r="H148" s="46"/>
      <c r="R148" s="42"/>
    </row>
    <row r="149" spans="1:18">
      <c r="A149" s="46"/>
      <c r="B149" s="44" t="s">
        <v>2295</v>
      </c>
      <c r="C149" s="44" t="s">
        <v>2296</v>
      </c>
      <c r="D149" s="45" t="s">
        <v>2296</v>
      </c>
      <c r="E149" s="44">
        <v>304</v>
      </c>
      <c r="F149" s="45">
        <v>304</v>
      </c>
      <c r="G149" s="39">
        <f t="shared" si="2"/>
        <v>0</v>
      </c>
      <c r="H149" s="46"/>
      <c r="R149" s="42"/>
    </row>
    <row r="150" spans="1:18">
      <c r="A150" s="46"/>
      <c r="B150" s="44" t="s">
        <v>2297</v>
      </c>
      <c r="C150" s="44" t="s">
        <v>2298</v>
      </c>
      <c r="D150" s="45" t="s">
        <v>2298</v>
      </c>
      <c r="E150" s="44">
        <v>308</v>
      </c>
      <c r="F150" s="45">
        <v>308</v>
      </c>
      <c r="G150" s="39">
        <f t="shared" si="2"/>
        <v>0</v>
      </c>
      <c r="H150" s="46"/>
      <c r="R150" s="42"/>
    </row>
    <row r="151" spans="1:18">
      <c r="A151" s="46"/>
      <c r="B151" s="44" t="s">
        <v>2299</v>
      </c>
      <c r="C151" s="44" t="s">
        <v>2066</v>
      </c>
      <c r="D151" s="45" t="s">
        <v>2066</v>
      </c>
      <c r="E151" s="44">
        <v>440</v>
      </c>
      <c r="F151" s="45">
        <v>440</v>
      </c>
      <c r="G151" s="39">
        <f t="shared" si="2"/>
        <v>0</v>
      </c>
      <c r="H151" s="46"/>
      <c r="R151" s="42"/>
    </row>
    <row r="152" spans="1:18">
      <c r="A152" s="46"/>
      <c r="B152" s="44" t="s">
        <v>2300</v>
      </c>
      <c r="C152" s="44" t="s">
        <v>2085</v>
      </c>
      <c r="D152" s="45" t="s">
        <v>2085</v>
      </c>
      <c r="E152" s="44">
        <v>44</v>
      </c>
      <c r="F152" s="45">
        <v>44</v>
      </c>
      <c r="G152" s="39">
        <f t="shared" si="2"/>
        <v>0</v>
      </c>
      <c r="H152" s="46"/>
      <c r="R152" s="42"/>
    </row>
    <row r="153" spans="1:18">
      <c r="A153" s="46"/>
      <c r="B153" s="44" t="s">
        <v>2301</v>
      </c>
      <c r="C153" s="44" t="s">
        <v>2302</v>
      </c>
      <c r="D153" s="45" t="s">
        <v>2302</v>
      </c>
      <c r="E153" s="44">
        <v>48</v>
      </c>
      <c r="F153" s="45">
        <v>48</v>
      </c>
      <c r="G153" s="39">
        <f t="shared" si="2"/>
        <v>0</v>
      </c>
      <c r="H153" s="46"/>
      <c r="R153" s="42"/>
    </row>
    <row r="154" spans="1:18">
      <c r="A154" s="46"/>
      <c r="B154" s="44" t="s">
        <v>2303</v>
      </c>
      <c r="C154" s="44" t="s">
        <v>2133</v>
      </c>
      <c r="D154" s="45" t="s">
        <v>2133</v>
      </c>
      <c r="E154" s="44">
        <v>68</v>
      </c>
      <c r="F154" s="45">
        <v>68</v>
      </c>
      <c r="G154" s="39">
        <f t="shared" si="2"/>
        <v>0</v>
      </c>
      <c r="H154" s="46"/>
      <c r="R154" s="42"/>
    </row>
    <row r="155" spans="1:18">
      <c r="A155" s="46"/>
      <c r="B155" s="44" t="s">
        <v>2304</v>
      </c>
      <c r="C155" s="44" t="s">
        <v>2064</v>
      </c>
      <c r="D155" s="45" t="s">
        <v>2064</v>
      </c>
      <c r="E155" s="44">
        <v>2.6</v>
      </c>
      <c r="F155" s="45">
        <v>2.6</v>
      </c>
      <c r="G155" s="39">
        <f t="shared" si="2"/>
        <v>0</v>
      </c>
      <c r="H155" s="46"/>
      <c r="R155" s="42"/>
    </row>
    <row r="156" spans="1:18">
      <c r="A156" s="46"/>
      <c r="B156" s="44" t="s">
        <v>2305</v>
      </c>
      <c r="C156" s="44" t="s">
        <v>2064</v>
      </c>
      <c r="D156" s="45" t="s">
        <v>2064</v>
      </c>
      <c r="E156" s="44">
        <v>2.6</v>
      </c>
      <c r="F156" s="45">
        <v>2.6</v>
      </c>
      <c r="G156" s="39">
        <f t="shared" si="2"/>
        <v>0</v>
      </c>
      <c r="H156" s="46"/>
      <c r="R156" s="42"/>
    </row>
    <row r="157" spans="1:18">
      <c r="A157" s="46"/>
      <c r="B157" s="44" t="s">
        <v>2306</v>
      </c>
      <c r="C157" s="44" t="s">
        <v>2307</v>
      </c>
      <c r="D157" s="45" t="s">
        <v>2307</v>
      </c>
      <c r="E157" s="44">
        <v>3.7</v>
      </c>
      <c r="F157" s="45">
        <v>3.7</v>
      </c>
      <c r="G157" s="39">
        <f t="shared" si="2"/>
        <v>0</v>
      </c>
      <c r="H157" s="46"/>
      <c r="R157" s="42"/>
    </row>
    <row r="158" spans="1:18">
      <c r="A158" s="46"/>
      <c r="B158" s="44" t="s">
        <v>2308</v>
      </c>
      <c r="C158" s="44" t="s">
        <v>2309</v>
      </c>
      <c r="D158" s="45" t="s">
        <v>2309</v>
      </c>
      <c r="E158" s="44">
        <v>1.9</v>
      </c>
      <c r="F158" s="45">
        <v>1.9</v>
      </c>
      <c r="G158" s="39">
        <f t="shared" si="2"/>
        <v>0</v>
      </c>
      <c r="H158" s="46"/>
      <c r="R158" s="42"/>
    </row>
    <row r="159" spans="1:18">
      <c r="A159" s="46"/>
      <c r="B159" s="44" t="s">
        <v>2310</v>
      </c>
      <c r="C159" s="44" t="s">
        <v>2309</v>
      </c>
      <c r="D159" s="45" t="s">
        <v>2309</v>
      </c>
      <c r="E159" s="44">
        <v>1.9</v>
      </c>
      <c r="F159" s="45">
        <v>1.9</v>
      </c>
      <c r="G159" s="39">
        <f t="shared" si="2"/>
        <v>0</v>
      </c>
      <c r="H159" s="46"/>
      <c r="R159" s="42"/>
    </row>
    <row r="160" spans="1:18">
      <c r="A160" s="46"/>
      <c r="B160" s="44" t="s">
        <v>2311</v>
      </c>
      <c r="C160" s="44" t="s">
        <v>2064</v>
      </c>
      <c r="D160" s="45" t="s">
        <v>2064</v>
      </c>
      <c r="E160" s="44">
        <v>2.6</v>
      </c>
      <c r="F160" s="45">
        <v>2.6</v>
      </c>
      <c r="G160" s="39">
        <f t="shared" si="2"/>
        <v>0</v>
      </c>
      <c r="H160" s="46"/>
      <c r="R160" s="42"/>
    </row>
    <row r="161" spans="1:18">
      <c r="A161" s="46"/>
      <c r="B161" s="44" t="s">
        <v>2312</v>
      </c>
      <c r="C161" s="44" t="s">
        <v>2108</v>
      </c>
      <c r="D161" s="45" t="s">
        <v>2108</v>
      </c>
      <c r="E161" s="44">
        <v>28</v>
      </c>
      <c r="F161" s="45">
        <v>28</v>
      </c>
      <c r="G161" s="39">
        <f t="shared" si="2"/>
        <v>0</v>
      </c>
      <c r="H161" s="46"/>
      <c r="R161" s="42"/>
    </row>
    <row r="162" spans="1:18">
      <c r="A162" s="46"/>
      <c r="B162" s="44" t="s">
        <v>2313</v>
      </c>
      <c r="C162" s="44" t="s">
        <v>2094</v>
      </c>
      <c r="D162" s="45" t="s">
        <v>2094</v>
      </c>
      <c r="E162" s="44">
        <v>32</v>
      </c>
      <c r="F162" s="45">
        <v>32</v>
      </c>
      <c r="G162" s="39">
        <f t="shared" si="2"/>
        <v>0</v>
      </c>
      <c r="H162" s="46"/>
      <c r="R162" s="42"/>
    </row>
    <row r="163" spans="1:18">
      <c r="A163" s="46"/>
      <c r="B163" s="44" t="s">
        <v>2314</v>
      </c>
      <c r="C163" s="44" t="s">
        <v>2062</v>
      </c>
      <c r="D163" s="45" t="s">
        <v>2062</v>
      </c>
      <c r="E163" s="44">
        <v>56</v>
      </c>
      <c r="F163" s="45">
        <v>56</v>
      </c>
      <c r="G163" s="39">
        <f t="shared" si="2"/>
        <v>0</v>
      </c>
      <c r="H163" s="46"/>
      <c r="R163" s="42"/>
    </row>
    <row r="164" spans="1:18">
      <c r="A164" s="46"/>
      <c r="B164" s="44" t="s">
        <v>2315</v>
      </c>
      <c r="C164" s="44" t="s">
        <v>2302</v>
      </c>
      <c r="D164" s="45" t="s">
        <v>2302</v>
      </c>
      <c r="E164" s="44">
        <v>48</v>
      </c>
      <c r="F164" s="45">
        <v>48</v>
      </c>
      <c r="G164" s="39">
        <f t="shared" si="2"/>
        <v>0</v>
      </c>
      <c r="H164" s="46"/>
      <c r="R164" s="42"/>
    </row>
    <row r="165" spans="1:18">
      <c r="A165" s="46"/>
      <c r="B165" s="44" t="s">
        <v>2316</v>
      </c>
      <c r="C165" s="44" t="s">
        <v>2060</v>
      </c>
      <c r="D165" s="45" t="s">
        <v>2060</v>
      </c>
      <c r="E165" s="44">
        <v>52</v>
      </c>
      <c r="F165" s="45">
        <v>52</v>
      </c>
      <c r="G165" s="39">
        <f t="shared" si="2"/>
        <v>0</v>
      </c>
      <c r="H165" s="46"/>
      <c r="R165" s="42"/>
    </row>
    <row r="166" spans="1:18">
      <c r="A166" s="46"/>
      <c r="B166" s="44" t="s">
        <v>2317</v>
      </c>
      <c r="C166" s="44" t="s">
        <v>2162</v>
      </c>
      <c r="D166" s="45" t="s">
        <v>2162</v>
      </c>
      <c r="E166" s="44">
        <v>88</v>
      </c>
      <c r="F166" s="45">
        <v>88</v>
      </c>
      <c r="G166" s="39">
        <f t="shared" si="2"/>
        <v>0</v>
      </c>
      <c r="H166" s="46"/>
      <c r="R166" s="42"/>
    </row>
    <row r="167" spans="1:18">
      <c r="A167" s="46"/>
      <c r="B167" s="44" t="s">
        <v>2318</v>
      </c>
      <c r="C167" s="44" t="s">
        <v>2110</v>
      </c>
      <c r="D167" s="45" t="s">
        <v>2110</v>
      </c>
      <c r="E167" s="44">
        <v>4</v>
      </c>
      <c r="F167" s="45">
        <v>4</v>
      </c>
      <c r="G167" s="39">
        <f t="shared" si="2"/>
        <v>0</v>
      </c>
      <c r="H167" s="46"/>
      <c r="R167" s="42"/>
    </row>
    <row r="168" spans="1:18">
      <c r="A168" s="46"/>
      <c r="B168" s="44" t="s">
        <v>2319</v>
      </c>
      <c r="C168" s="44" t="s">
        <v>2112</v>
      </c>
      <c r="D168" s="45" t="s">
        <v>2112</v>
      </c>
      <c r="E168" s="44">
        <v>8</v>
      </c>
      <c r="F168" s="45">
        <v>8</v>
      </c>
      <c r="G168" s="39">
        <f t="shared" si="2"/>
        <v>0</v>
      </c>
      <c r="H168" s="46"/>
      <c r="R168" s="42"/>
    </row>
    <row r="169" spans="1:18">
      <c r="A169" s="46"/>
      <c r="B169" s="44" t="s">
        <v>2320</v>
      </c>
      <c r="C169" s="44" t="s">
        <v>2321</v>
      </c>
      <c r="D169" s="45" t="s">
        <v>2321</v>
      </c>
      <c r="E169" s="44">
        <v>140</v>
      </c>
      <c r="F169" s="45">
        <v>140</v>
      </c>
      <c r="G169" s="39">
        <f t="shared" si="2"/>
        <v>0</v>
      </c>
      <c r="H169" s="46"/>
      <c r="R169" s="42"/>
    </row>
    <row r="170" spans="1:18">
      <c r="A170" s="46"/>
      <c r="B170" s="44" t="s">
        <v>2322</v>
      </c>
      <c r="C170" s="44" t="s">
        <v>2201</v>
      </c>
      <c r="D170" s="45" t="s">
        <v>2201</v>
      </c>
      <c r="E170" s="44">
        <v>144</v>
      </c>
      <c r="F170" s="45">
        <v>144</v>
      </c>
      <c r="G170" s="39">
        <f t="shared" si="2"/>
        <v>0</v>
      </c>
      <c r="H170" s="46"/>
      <c r="R170" s="42"/>
    </row>
    <row r="171" spans="1:18">
      <c r="A171" s="46"/>
      <c r="B171" s="44" t="s">
        <v>2323</v>
      </c>
      <c r="C171" s="44" t="s">
        <v>2190</v>
      </c>
      <c r="D171" s="45" t="s">
        <v>2190</v>
      </c>
      <c r="E171" s="44">
        <v>344</v>
      </c>
      <c r="F171" s="45">
        <v>344</v>
      </c>
      <c r="G171" s="39">
        <f t="shared" si="2"/>
        <v>0</v>
      </c>
      <c r="H171" s="46"/>
      <c r="R171" s="42"/>
    </row>
    <row r="172" spans="1:18">
      <c r="A172" s="46"/>
      <c r="B172" s="44" t="s">
        <v>2324</v>
      </c>
      <c r="C172" s="44" t="s">
        <v>2325</v>
      </c>
      <c r="D172" s="45" t="s">
        <v>2325</v>
      </c>
      <c r="E172" s="44">
        <v>1.1</v>
      </c>
      <c r="F172" s="45">
        <v>1.1</v>
      </c>
      <c r="G172" s="39">
        <f t="shared" si="2"/>
        <v>0</v>
      </c>
      <c r="H172" s="46"/>
      <c r="R172" s="42"/>
    </row>
    <row r="173" spans="1:18">
      <c r="A173" s="46"/>
      <c r="B173" s="44" t="s">
        <v>2326</v>
      </c>
      <c r="C173" s="44" t="s">
        <v>2325</v>
      </c>
      <c r="D173" s="45" t="s">
        <v>2325</v>
      </c>
      <c r="E173" s="44">
        <v>1.1</v>
      </c>
      <c r="F173" s="45">
        <v>1.1</v>
      </c>
      <c r="G173" s="39">
        <f t="shared" si="2"/>
        <v>0</v>
      </c>
      <c r="H173" s="46"/>
      <c r="R173" s="42"/>
    </row>
    <row r="174" spans="1:18">
      <c r="A174" s="46"/>
      <c r="B174" s="44" t="s">
        <v>2327</v>
      </c>
      <c r="C174" s="44" t="s">
        <v>2291</v>
      </c>
      <c r="D174" s="45" t="s">
        <v>2291</v>
      </c>
      <c r="E174" s="44">
        <v>3.6</v>
      </c>
      <c r="F174" s="45">
        <v>3.6</v>
      </c>
      <c r="G174" s="39">
        <f t="shared" si="2"/>
        <v>0</v>
      </c>
      <c r="H174" s="46"/>
      <c r="R174" s="42"/>
    </row>
    <row r="175" spans="1:18">
      <c r="A175" s="46"/>
      <c r="B175" s="44" t="s">
        <v>2328</v>
      </c>
      <c r="C175" s="44" t="s">
        <v>2302</v>
      </c>
      <c r="D175" s="45" t="s">
        <v>2302</v>
      </c>
      <c r="E175" s="44">
        <v>48</v>
      </c>
      <c r="F175" s="45">
        <v>48</v>
      </c>
      <c r="G175" s="39">
        <f t="shared" si="2"/>
        <v>0</v>
      </c>
      <c r="H175" s="46"/>
      <c r="R175" s="42"/>
    </row>
    <row r="176" spans="1:18">
      <c r="A176" s="46"/>
      <c r="B176" s="44" t="s">
        <v>2329</v>
      </c>
      <c r="C176" s="44" t="s">
        <v>2060</v>
      </c>
      <c r="D176" s="45" t="s">
        <v>2060</v>
      </c>
      <c r="E176" s="44">
        <v>52</v>
      </c>
      <c r="F176" s="45">
        <v>52</v>
      </c>
      <c r="G176" s="39">
        <f t="shared" si="2"/>
        <v>0</v>
      </c>
      <c r="H176" s="46"/>
      <c r="R176" s="42"/>
    </row>
    <row r="177" spans="1:18">
      <c r="A177" s="46"/>
      <c r="B177" s="44" t="s">
        <v>2330</v>
      </c>
      <c r="C177" s="44" t="s">
        <v>2221</v>
      </c>
      <c r="D177" s="45" t="s">
        <v>2221</v>
      </c>
      <c r="E177" s="44">
        <v>136</v>
      </c>
      <c r="F177" s="45">
        <v>136</v>
      </c>
      <c r="G177" s="39">
        <f t="shared" si="2"/>
        <v>0</v>
      </c>
      <c r="H177" s="46"/>
      <c r="R177" s="42"/>
    </row>
    <row r="178" spans="1:18">
      <c r="A178" s="46"/>
      <c r="B178" s="44" t="s">
        <v>2331</v>
      </c>
      <c r="C178" s="44" t="s">
        <v>2332</v>
      </c>
      <c r="D178" s="45" t="s">
        <v>2332</v>
      </c>
      <c r="E178" s="44">
        <v>600</v>
      </c>
      <c r="F178" s="45">
        <v>600</v>
      </c>
      <c r="G178" s="39">
        <f t="shared" si="2"/>
        <v>0</v>
      </c>
      <c r="H178" s="46"/>
      <c r="R178" s="42"/>
    </row>
    <row r="179" spans="1:18">
      <c r="A179" s="46"/>
      <c r="B179" s="44" t="s">
        <v>2333</v>
      </c>
      <c r="C179" s="44" t="s">
        <v>2334</v>
      </c>
      <c r="D179" s="45" t="s">
        <v>2334</v>
      </c>
      <c r="E179" s="44">
        <v>604</v>
      </c>
      <c r="F179" s="45">
        <v>604</v>
      </c>
      <c r="G179" s="39">
        <f t="shared" si="2"/>
        <v>0</v>
      </c>
      <c r="H179" s="46"/>
      <c r="R179" s="42"/>
    </row>
    <row r="180" spans="1:18">
      <c r="A180" s="46"/>
      <c r="B180" s="44" t="s">
        <v>2335</v>
      </c>
      <c r="C180" s="44" t="s">
        <v>2336</v>
      </c>
      <c r="D180" s="45" t="s">
        <v>2336</v>
      </c>
      <c r="E180" s="44">
        <v>2.4</v>
      </c>
      <c r="F180" s="45">
        <v>2.4</v>
      </c>
      <c r="G180" s="39">
        <f t="shared" si="2"/>
        <v>0</v>
      </c>
      <c r="H180" s="46"/>
      <c r="R180" s="42"/>
    </row>
    <row r="181" spans="1:18">
      <c r="A181" s="46"/>
      <c r="B181" s="44" t="s">
        <v>2337</v>
      </c>
      <c r="C181" s="44" t="s">
        <v>2336</v>
      </c>
      <c r="D181" s="45" t="s">
        <v>2336</v>
      </c>
      <c r="E181" s="44">
        <v>2.4</v>
      </c>
      <c r="F181" s="45">
        <v>2.4</v>
      </c>
      <c r="G181" s="39">
        <f t="shared" si="2"/>
        <v>0</v>
      </c>
      <c r="H181" s="46"/>
      <c r="R181" s="42"/>
    </row>
    <row r="182" spans="1:18">
      <c r="A182" s="46"/>
      <c r="B182" s="44" t="s">
        <v>2338</v>
      </c>
      <c r="C182" s="44" t="s">
        <v>2258</v>
      </c>
      <c r="D182" s="45" t="s">
        <v>2258</v>
      </c>
      <c r="E182" s="44">
        <v>8.8</v>
      </c>
      <c r="F182" s="45">
        <v>8.8</v>
      </c>
      <c r="G182" s="39">
        <f t="shared" si="2"/>
        <v>0</v>
      </c>
      <c r="H182" s="46"/>
      <c r="R182" s="42"/>
    </row>
    <row r="183" spans="1:18">
      <c r="A183" s="46"/>
      <c r="B183" s="44" t="s">
        <v>2339</v>
      </c>
      <c r="C183" s="44" t="s">
        <v>2271</v>
      </c>
      <c r="D183" s="45" t="s">
        <v>2271</v>
      </c>
      <c r="E183" s="44">
        <v>15</v>
      </c>
      <c r="F183" s="45">
        <v>15</v>
      </c>
      <c r="G183" s="39">
        <f t="shared" si="2"/>
        <v>0</v>
      </c>
      <c r="H183" s="46"/>
      <c r="R183" s="42"/>
    </row>
    <row r="184" spans="1:18">
      <c r="A184" s="46"/>
      <c r="B184" s="44" t="s">
        <v>2340</v>
      </c>
      <c r="C184" s="44" t="s">
        <v>2271</v>
      </c>
      <c r="D184" s="45" t="s">
        <v>2271</v>
      </c>
      <c r="E184" s="44">
        <v>15</v>
      </c>
      <c r="F184" s="45">
        <v>15</v>
      </c>
      <c r="G184" s="39">
        <f t="shared" si="2"/>
        <v>0</v>
      </c>
      <c r="H184" s="46"/>
      <c r="R184" s="42"/>
    </row>
    <row r="185" spans="1:18">
      <c r="A185" s="46"/>
      <c r="B185" s="44" t="s">
        <v>2341</v>
      </c>
      <c r="C185" s="44" t="s">
        <v>2116</v>
      </c>
      <c r="D185" s="45" t="s">
        <v>2116</v>
      </c>
      <c r="E185" s="44">
        <v>76</v>
      </c>
      <c r="F185" s="45">
        <v>76</v>
      </c>
      <c r="G185" s="39">
        <f t="shared" si="2"/>
        <v>0</v>
      </c>
      <c r="H185" s="46"/>
      <c r="M185" s="42"/>
      <c r="R185" s="42"/>
    </row>
    <row r="186" spans="1:18">
      <c r="A186" s="46"/>
      <c r="B186" s="44" t="s">
        <v>2342</v>
      </c>
      <c r="C186" s="44" t="s">
        <v>2150</v>
      </c>
      <c r="D186" s="45" t="s">
        <v>2150</v>
      </c>
      <c r="E186" s="44">
        <v>80</v>
      </c>
      <c r="F186" s="45">
        <v>80</v>
      </c>
      <c r="G186" s="39">
        <f t="shared" si="2"/>
        <v>0</v>
      </c>
      <c r="H186" s="46"/>
      <c r="M186" s="42"/>
      <c r="R186" s="42"/>
    </row>
    <row r="187" spans="1:18">
      <c r="A187" s="46"/>
      <c r="B187" s="44" t="s">
        <v>2343</v>
      </c>
      <c r="C187" s="44" t="s">
        <v>2344</v>
      </c>
      <c r="D187" s="45" t="s">
        <v>2345</v>
      </c>
      <c r="E187" s="44">
        <v>209</v>
      </c>
      <c r="F187" s="45">
        <v>147</v>
      </c>
      <c r="G187" s="47">
        <f t="shared" si="2"/>
        <v>0.421768707482993</v>
      </c>
      <c r="H187" s="46"/>
      <c r="R187" s="42"/>
    </row>
    <row r="188" spans="1:18">
      <c r="A188" s="46"/>
      <c r="B188" s="44" t="s">
        <v>2346</v>
      </c>
      <c r="C188" s="44" t="s">
        <v>2347</v>
      </c>
      <c r="D188" s="45" t="s">
        <v>2347</v>
      </c>
      <c r="E188" s="44">
        <v>1.2</v>
      </c>
      <c r="F188" s="45">
        <v>1.2</v>
      </c>
      <c r="G188" s="39">
        <f t="shared" si="2"/>
        <v>0</v>
      </c>
      <c r="H188" s="46"/>
      <c r="R188" s="42"/>
    </row>
    <row r="189" spans="1:18">
      <c r="A189" s="46"/>
      <c r="B189" s="44" t="s">
        <v>2348</v>
      </c>
      <c r="C189" s="44" t="s">
        <v>2347</v>
      </c>
      <c r="D189" s="45" t="s">
        <v>2347</v>
      </c>
      <c r="E189" s="44">
        <v>1.2</v>
      </c>
      <c r="F189" s="45">
        <v>1.2</v>
      </c>
      <c r="G189" s="39">
        <f t="shared" si="2"/>
        <v>0</v>
      </c>
      <c r="H189" s="46"/>
      <c r="R189" s="42"/>
    </row>
    <row r="190" spans="1:18">
      <c r="A190" s="46"/>
      <c r="B190" s="44" t="s">
        <v>2349</v>
      </c>
      <c r="C190" s="44" t="s">
        <v>2277</v>
      </c>
      <c r="D190" s="45" t="s">
        <v>2277</v>
      </c>
      <c r="E190" s="44">
        <v>10</v>
      </c>
      <c r="F190" s="45">
        <v>10</v>
      </c>
      <c r="G190" s="39">
        <f t="shared" si="2"/>
        <v>0</v>
      </c>
      <c r="H190" s="46"/>
      <c r="R190" s="42"/>
    </row>
    <row r="191" spans="1:18">
      <c r="A191" s="46"/>
      <c r="B191" s="44" t="s">
        <v>2350</v>
      </c>
      <c r="C191" s="44" t="s">
        <v>2277</v>
      </c>
      <c r="D191" s="45" t="s">
        <v>2277</v>
      </c>
      <c r="E191" s="44">
        <v>10</v>
      </c>
      <c r="F191" s="45">
        <v>10</v>
      </c>
      <c r="G191" s="39">
        <f t="shared" si="2"/>
        <v>0</v>
      </c>
      <c r="H191" s="46"/>
      <c r="R191" s="42"/>
    </row>
    <row r="192" spans="1:18">
      <c r="A192" s="46"/>
      <c r="B192" s="44" t="s">
        <v>2351</v>
      </c>
      <c r="C192" s="44" t="s">
        <v>2352</v>
      </c>
      <c r="D192" s="45" t="s">
        <v>2353</v>
      </c>
      <c r="E192" s="44">
        <v>35</v>
      </c>
      <c r="F192" s="45">
        <v>32</v>
      </c>
      <c r="G192" s="47">
        <f t="shared" si="2"/>
        <v>0.09375</v>
      </c>
      <c r="H192" s="46"/>
      <c r="R192" s="42"/>
    </row>
    <row r="193" spans="1:18">
      <c r="A193" s="46"/>
      <c r="B193" s="44" t="s">
        <v>2354</v>
      </c>
      <c r="C193" s="44" t="s">
        <v>2347</v>
      </c>
      <c r="D193" s="45" t="s">
        <v>2347</v>
      </c>
      <c r="E193" s="44">
        <v>1.2</v>
      </c>
      <c r="F193" s="45">
        <v>1.2</v>
      </c>
      <c r="G193" s="39">
        <f t="shared" si="2"/>
        <v>0</v>
      </c>
      <c r="H193" s="46"/>
      <c r="R193" s="42"/>
    </row>
    <row r="194" spans="1:18">
      <c r="A194" s="46"/>
      <c r="B194" s="44" t="s">
        <v>2355</v>
      </c>
      <c r="C194" s="44" t="s">
        <v>2347</v>
      </c>
      <c r="D194" s="45" t="s">
        <v>2347</v>
      </c>
      <c r="E194" s="44">
        <v>1.2</v>
      </c>
      <c r="F194" s="45">
        <v>1.2</v>
      </c>
      <c r="G194" s="39">
        <f t="shared" ref="G194:G257" si="3">(E194-F194)/F194</f>
        <v>0</v>
      </c>
      <c r="H194" s="46"/>
      <c r="R194" s="42"/>
    </row>
    <row r="195" spans="1:18">
      <c r="A195" s="46"/>
      <c r="B195" s="44" t="s">
        <v>2356</v>
      </c>
      <c r="C195" s="44" t="s">
        <v>2277</v>
      </c>
      <c r="D195" s="45" t="s">
        <v>2277</v>
      </c>
      <c r="E195" s="44">
        <v>10</v>
      </c>
      <c r="F195" s="45">
        <v>10</v>
      </c>
      <c r="G195" s="39">
        <f t="shared" si="3"/>
        <v>0</v>
      </c>
      <c r="H195" s="46"/>
      <c r="R195" s="42"/>
    </row>
    <row r="196" spans="1:18">
      <c r="A196" s="46"/>
      <c r="B196" s="44" t="s">
        <v>2357</v>
      </c>
      <c r="C196" s="44" t="s">
        <v>2277</v>
      </c>
      <c r="D196" s="45" t="s">
        <v>2277</v>
      </c>
      <c r="E196" s="44">
        <v>10</v>
      </c>
      <c r="F196" s="45">
        <v>10</v>
      </c>
      <c r="G196" s="39">
        <f t="shared" si="3"/>
        <v>0</v>
      </c>
      <c r="H196" s="46"/>
      <c r="R196" s="42"/>
    </row>
    <row r="197" spans="1:18">
      <c r="A197" s="46"/>
      <c r="B197" s="44" t="s">
        <v>2358</v>
      </c>
      <c r="C197" s="44" t="s">
        <v>2352</v>
      </c>
      <c r="D197" s="45" t="s">
        <v>2353</v>
      </c>
      <c r="E197" s="44">
        <v>35</v>
      </c>
      <c r="F197" s="45">
        <v>32</v>
      </c>
      <c r="G197" s="47">
        <f t="shared" si="3"/>
        <v>0.09375</v>
      </c>
      <c r="H197" s="46"/>
      <c r="R197" s="42"/>
    </row>
    <row r="198" spans="1:18">
      <c r="A198" s="46"/>
      <c r="B198" s="44" t="s">
        <v>2359</v>
      </c>
      <c r="C198" s="44" t="s">
        <v>2332</v>
      </c>
      <c r="D198" s="45" t="s">
        <v>2332</v>
      </c>
      <c r="E198" s="44">
        <v>600</v>
      </c>
      <c r="F198" s="45">
        <v>600</v>
      </c>
      <c r="G198" s="39">
        <f t="shared" si="3"/>
        <v>0</v>
      </c>
      <c r="H198" s="46"/>
      <c r="R198" s="42"/>
    </row>
    <row r="199" spans="1:18">
      <c r="A199" s="46"/>
      <c r="B199" s="44" t="s">
        <v>2360</v>
      </c>
      <c r="C199" s="44" t="s">
        <v>2334</v>
      </c>
      <c r="D199" s="45" t="s">
        <v>2334</v>
      </c>
      <c r="E199" s="44">
        <v>604</v>
      </c>
      <c r="F199" s="45">
        <v>604</v>
      </c>
      <c r="G199" s="39">
        <f t="shared" si="3"/>
        <v>0</v>
      </c>
      <c r="H199" s="46"/>
      <c r="R199" s="42"/>
    </row>
    <row r="200" spans="1:18">
      <c r="A200" s="46"/>
      <c r="B200" s="44" t="s">
        <v>2361</v>
      </c>
      <c r="C200" s="44" t="s">
        <v>2164</v>
      </c>
      <c r="D200" s="45" t="s">
        <v>2164</v>
      </c>
      <c r="E200" s="44">
        <v>2.1</v>
      </c>
      <c r="F200" s="45">
        <v>2.1</v>
      </c>
      <c r="G200" s="39">
        <f t="shared" si="3"/>
        <v>0</v>
      </c>
      <c r="H200" s="46"/>
      <c r="R200" s="42"/>
    </row>
    <row r="201" spans="1:18">
      <c r="A201" s="46"/>
      <c r="B201" s="44" t="s">
        <v>2362</v>
      </c>
      <c r="C201" s="44" t="s">
        <v>2164</v>
      </c>
      <c r="D201" s="45" t="s">
        <v>2164</v>
      </c>
      <c r="E201" s="44">
        <v>2.1</v>
      </c>
      <c r="F201" s="45">
        <v>2.1</v>
      </c>
      <c r="G201" s="39">
        <f t="shared" si="3"/>
        <v>0</v>
      </c>
      <c r="H201" s="46"/>
      <c r="R201" s="42"/>
    </row>
    <row r="202" spans="1:18">
      <c r="A202" s="46"/>
      <c r="B202" s="44" t="s">
        <v>2363</v>
      </c>
      <c r="C202" s="44" t="s">
        <v>2364</v>
      </c>
      <c r="D202" s="45" t="s">
        <v>2364</v>
      </c>
      <c r="E202" s="44">
        <v>5.3</v>
      </c>
      <c r="F202" s="45">
        <v>5.3</v>
      </c>
      <c r="G202" s="39">
        <f t="shared" si="3"/>
        <v>0</v>
      </c>
      <c r="H202" s="46"/>
      <c r="R202" s="42"/>
    </row>
    <row r="203" spans="1:18">
      <c r="A203" s="46"/>
      <c r="B203" s="44" t="s">
        <v>2365</v>
      </c>
      <c r="C203" s="44" t="s">
        <v>2159</v>
      </c>
      <c r="D203" s="45" t="s">
        <v>2159</v>
      </c>
      <c r="E203" s="44">
        <v>60</v>
      </c>
      <c r="F203" s="45">
        <v>60</v>
      </c>
      <c r="G203" s="39">
        <f t="shared" si="3"/>
        <v>0</v>
      </c>
      <c r="H203" s="46"/>
      <c r="R203" s="42"/>
    </row>
    <row r="204" spans="1:18">
      <c r="A204" s="46"/>
      <c r="B204" s="44" t="s">
        <v>2366</v>
      </c>
      <c r="C204" s="44" t="s">
        <v>2125</v>
      </c>
      <c r="D204" s="45" t="s">
        <v>2125</v>
      </c>
      <c r="E204" s="44">
        <v>64</v>
      </c>
      <c r="F204" s="45">
        <v>64</v>
      </c>
      <c r="G204" s="39">
        <f t="shared" si="3"/>
        <v>0</v>
      </c>
      <c r="H204" s="46"/>
      <c r="R204" s="42"/>
    </row>
    <row r="205" spans="1:18">
      <c r="A205" s="46"/>
      <c r="B205" s="44" t="s">
        <v>2367</v>
      </c>
      <c r="C205" s="44" t="s">
        <v>2368</v>
      </c>
      <c r="D205" s="45" t="s">
        <v>2368</v>
      </c>
      <c r="E205" s="44">
        <v>192</v>
      </c>
      <c r="F205" s="45">
        <v>192</v>
      </c>
      <c r="G205" s="39">
        <f t="shared" si="3"/>
        <v>0</v>
      </c>
      <c r="H205" s="46"/>
      <c r="R205" s="42"/>
    </row>
    <row r="206" spans="1:18">
      <c r="A206" s="46"/>
      <c r="B206" s="44" t="s">
        <v>2369</v>
      </c>
      <c r="C206" s="44" t="s">
        <v>2133</v>
      </c>
      <c r="D206" s="45" t="s">
        <v>2133</v>
      </c>
      <c r="E206" s="44">
        <v>68</v>
      </c>
      <c r="F206" s="45">
        <v>68</v>
      </c>
      <c r="G206" s="39">
        <f t="shared" si="3"/>
        <v>0</v>
      </c>
      <c r="H206" s="46"/>
      <c r="R206" s="42"/>
    </row>
    <row r="207" spans="1:18">
      <c r="A207" s="46"/>
      <c r="B207" s="44" t="s">
        <v>2370</v>
      </c>
      <c r="C207" s="44" t="s">
        <v>2087</v>
      </c>
      <c r="D207" s="45" t="s">
        <v>2087</v>
      </c>
      <c r="E207" s="44">
        <v>72</v>
      </c>
      <c r="F207" s="45">
        <v>72</v>
      </c>
      <c r="G207" s="39">
        <f t="shared" si="3"/>
        <v>0</v>
      </c>
      <c r="H207" s="46"/>
      <c r="R207" s="42"/>
    </row>
    <row r="208" spans="1:18">
      <c r="A208" s="46"/>
      <c r="B208" s="44" t="s">
        <v>2371</v>
      </c>
      <c r="C208" s="44" t="s">
        <v>2372</v>
      </c>
      <c r="D208" s="45" t="s">
        <v>2372</v>
      </c>
      <c r="E208" s="44">
        <v>460</v>
      </c>
      <c r="F208" s="45">
        <v>460</v>
      </c>
      <c r="G208" s="39">
        <f t="shared" si="3"/>
        <v>0</v>
      </c>
      <c r="H208" s="46"/>
      <c r="R208" s="42"/>
    </row>
    <row r="209" spans="1:18">
      <c r="A209" s="46"/>
      <c r="B209" s="44" t="s">
        <v>2373</v>
      </c>
      <c r="C209" s="44" t="s">
        <v>2302</v>
      </c>
      <c r="D209" s="45" t="s">
        <v>2302</v>
      </c>
      <c r="E209" s="44">
        <v>48</v>
      </c>
      <c r="F209" s="45">
        <v>48</v>
      </c>
      <c r="G209" s="39">
        <f t="shared" si="3"/>
        <v>0</v>
      </c>
      <c r="H209" s="46"/>
      <c r="R209" s="42"/>
    </row>
    <row r="210" spans="1:18">
      <c r="A210" s="46"/>
      <c r="B210" s="44" t="s">
        <v>2374</v>
      </c>
      <c r="C210" s="44" t="s">
        <v>2060</v>
      </c>
      <c r="D210" s="45" t="s">
        <v>2060</v>
      </c>
      <c r="E210" s="44">
        <v>52</v>
      </c>
      <c r="F210" s="45">
        <v>52</v>
      </c>
      <c r="G210" s="39">
        <f t="shared" si="3"/>
        <v>0</v>
      </c>
      <c r="H210" s="46"/>
      <c r="R210" s="42"/>
    </row>
    <row r="211" spans="1:18">
      <c r="A211" s="46"/>
      <c r="B211" s="44" t="s">
        <v>2375</v>
      </c>
      <c r="C211" s="44" t="s">
        <v>2150</v>
      </c>
      <c r="D211" s="45" t="s">
        <v>2150</v>
      </c>
      <c r="E211" s="44">
        <v>80</v>
      </c>
      <c r="F211" s="45">
        <v>80</v>
      </c>
      <c r="G211" s="39">
        <f t="shared" si="3"/>
        <v>0</v>
      </c>
      <c r="H211" s="46"/>
      <c r="R211" s="42"/>
    </row>
    <row r="212" spans="1:18">
      <c r="A212" s="46"/>
      <c r="B212" s="44" t="s">
        <v>2376</v>
      </c>
      <c r="C212" s="44" t="s">
        <v>2085</v>
      </c>
      <c r="D212" s="45" t="s">
        <v>2085</v>
      </c>
      <c r="E212" s="44">
        <v>44</v>
      </c>
      <c r="F212" s="45">
        <v>44</v>
      </c>
      <c r="G212" s="39">
        <f t="shared" si="3"/>
        <v>0</v>
      </c>
      <c r="H212" s="46"/>
      <c r="R212" s="42"/>
    </row>
    <row r="213" spans="1:18">
      <c r="A213" s="46"/>
      <c r="B213" s="44" t="s">
        <v>2377</v>
      </c>
      <c r="C213" s="44" t="s">
        <v>2302</v>
      </c>
      <c r="D213" s="45" t="s">
        <v>2302</v>
      </c>
      <c r="E213" s="44">
        <v>48</v>
      </c>
      <c r="F213" s="45">
        <v>48</v>
      </c>
      <c r="G213" s="39">
        <f t="shared" si="3"/>
        <v>0</v>
      </c>
      <c r="H213" s="46"/>
      <c r="R213" s="42"/>
    </row>
    <row r="214" spans="1:18">
      <c r="A214" s="46"/>
      <c r="B214" s="44" t="s">
        <v>2378</v>
      </c>
      <c r="C214" s="44" t="s">
        <v>2150</v>
      </c>
      <c r="D214" s="45" t="s">
        <v>2150</v>
      </c>
      <c r="E214" s="44">
        <v>80</v>
      </c>
      <c r="F214" s="45">
        <v>80</v>
      </c>
      <c r="G214" s="39">
        <f t="shared" si="3"/>
        <v>0</v>
      </c>
      <c r="H214" s="46"/>
      <c r="R214" s="42"/>
    </row>
    <row r="215" spans="1:18">
      <c r="A215" s="46"/>
      <c r="B215" s="44" t="s">
        <v>2379</v>
      </c>
      <c r="C215" s="44" t="s">
        <v>2380</v>
      </c>
      <c r="D215" s="45" t="s">
        <v>2380</v>
      </c>
      <c r="E215" s="44">
        <v>3.1</v>
      </c>
      <c r="F215" s="45">
        <v>3.1</v>
      </c>
      <c r="G215" s="39">
        <f t="shared" si="3"/>
        <v>0</v>
      </c>
      <c r="H215" s="46"/>
      <c r="R215" s="42"/>
    </row>
    <row r="216" spans="1:18">
      <c r="A216" s="46"/>
      <c r="B216" s="44" t="s">
        <v>2381</v>
      </c>
      <c r="C216" s="44" t="s">
        <v>2380</v>
      </c>
      <c r="D216" s="45" t="s">
        <v>2380</v>
      </c>
      <c r="E216" s="44">
        <v>3.1</v>
      </c>
      <c r="F216" s="45">
        <v>3.1</v>
      </c>
      <c r="G216" s="39">
        <f t="shared" si="3"/>
        <v>0</v>
      </c>
      <c r="H216" s="46"/>
      <c r="R216" s="42"/>
    </row>
    <row r="217" spans="1:18">
      <c r="A217" s="46"/>
      <c r="B217" s="44" t="s">
        <v>2382</v>
      </c>
      <c r="C217" s="44" t="s">
        <v>2383</v>
      </c>
      <c r="D217" s="45" t="s">
        <v>2383</v>
      </c>
      <c r="E217" s="44">
        <v>5.1</v>
      </c>
      <c r="F217" s="45">
        <v>5.1</v>
      </c>
      <c r="G217" s="39">
        <f t="shared" si="3"/>
        <v>0</v>
      </c>
      <c r="H217" s="46"/>
      <c r="R217" s="42"/>
    </row>
    <row r="218" spans="1:18">
      <c r="A218" s="46"/>
      <c r="B218" s="44" t="s">
        <v>2384</v>
      </c>
      <c r="C218" s="44" t="s">
        <v>2385</v>
      </c>
      <c r="D218" s="45" t="s">
        <v>2385</v>
      </c>
      <c r="E218" s="44">
        <v>12</v>
      </c>
      <c r="F218" s="45">
        <v>12</v>
      </c>
      <c r="G218" s="39">
        <f t="shared" si="3"/>
        <v>0</v>
      </c>
      <c r="H218" s="46"/>
      <c r="R218" s="42"/>
    </row>
    <row r="219" spans="1:18">
      <c r="A219" s="46"/>
      <c r="B219" s="44" t="s">
        <v>2386</v>
      </c>
      <c r="C219" s="44" t="s">
        <v>2387</v>
      </c>
      <c r="D219" s="45" t="s">
        <v>2388</v>
      </c>
      <c r="E219" s="44">
        <v>3.8</v>
      </c>
      <c r="F219" s="45">
        <v>5.2</v>
      </c>
      <c r="G219" s="39">
        <f t="shared" si="3"/>
        <v>-0.269230769230769</v>
      </c>
      <c r="H219" s="46"/>
      <c r="R219" s="42"/>
    </row>
    <row r="220" spans="1:18">
      <c r="A220" s="46"/>
      <c r="B220" s="44" t="s">
        <v>2389</v>
      </c>
      <c r="C220" s="44" t="s">
        <v>2387</v>
      </c>
      <c r="D220" s="45" t="s">
        <v>2364</v>
      </c>
      <c r="E220" s="44">
        <v>3.8</v>
      </c>
      <c r="F220" s="45">
        <v>5.3</v>
      </c>
      <c r="G220" s="39">
        <f t="shared" si="3"/>
        <v>-0.283018867924528</v>
      </c>
      <c r="H220" s="46"/>
      <c r="R220" s="42"/>
    </row>
    <row r="221" spans="1:18">
      <c r="A221" s="46"/>
      <c r="B221" s="44" t="s">
        <v>2390</v>
      </c>
      <c r="C221" s="44" t="s">
        <v>2277</v>
      </c>
      <c r="D221" s="45" t="s">
        <v>2271</v>
      </c>
      <c r="E221" s="44">
        <v>10</v>
      </c>
      <c r="F221" s="45">
        <v>15</v>
      </c>
      <c r="G221" s="39">
        <f t="shared" si="3"/>
        <v>-0.333333333333333</v>
      </c>
      <c r="H221" s="46"/>
      <c r="R221" s="42"/>
    </row>
    <row r="222" spans="1:18">
      <c r="A222" s="46"/>
      <c r="B222" s="44" t="s">
        <v>2391</v>
      </c>
      <c r="C222" s="44" t="s">
        <v>2392</v>
      </c>
      <c r="D222" s="45" t="s">
        <v>2271</v>
      </c>
      <c r="E222" s="44">
        <v>1.5</v>
      </c>
      <c r="F222" s="45">
        <v>15</v>
      </c>
      <c r="G222" s="39">
        <f t="shared" si="3"/>
        <v>-0.9</v>
      </c>
      <c r="H222" s="46"/>
      <c r="R222" s="42"/>
    </row>
    <row r="223" spans="1:18">
      <c r="A223" s="46"/>
      <c r="B223" s="44" t="s">
        <v>2393</v>
      </c>
      <c r="C223" s="44" t="s">
        <v>2392</v>
      </c>
      <c r="D223" s="45" t="s">
        <v>2271</v>
      </c>
      <c r="E223" s="44">
        <v>1.5</v>
      </c>
      <c r="F223" s="45">
        <v>15</v>
      </c>
      <c r="G223" s="39">
        <f t="shared" si="3"/>
        <v>-0.9</v>
      </c>
      <c r="H223" s="46"/>
      <c r="R223" s="42"/>
    </row>
    <row r="224" spans="1:18">
      <c r="A224" s="46"/>
      <c r="B224" s="44" t="s">
        <v>2394</v>
      </c>
      <c r="C224" s="44" t="s">
        <v>2277</v>
      </c>
      <c r="D224" s="45" t="s">
        <v>2271</v>
      </c>
      <c r="E224" s="44">
        <v>10</v>
      </c>
      <c r="F224" s="45">
        <v>15</v>
      </c>
      <c r="G224" s="39">
        <f t="shared" si="3"/>
        <v>-0.333333333333333</v>
      </c>
      <c r="H224" s="46"/>
      <c r="R224" s="42"/>
    </row>
    <row r="225" spans="1:18">
      <c r="A225" s="46"/>
      <c r="B225" s="44" t="s">
        <v>2395</v>
      </c>
      <c r="C225" s="44" t="s">
        <v>2396</v>
      </c>
      <c r="D225" s="45" t="s">
        <v>2396</v>
      </c>
      <c r="E225" s="44">
        <v>4.7</v>
      </c>
      <c r="F225" s="45">
        <v>4.7</v>
      </c>
      <c r="G225" s="39">
        <f t="shared" si="3"/>
        <v>0</v>
      </c>
      <c r="H225" s="46"/>
      <c r="R225" s="42"/>
    </row>
    <row r="226" spans="1:18">
      <c r="A226" s="46"/>
      <c r="B226" s="44" t="s">
        <v>2397</v>
      </c>
      <c r="C226" s="44" t="s">
        <v>2396</v>
      </c>
      <c r="D226" s="45" t="s">
        <v>2396</v>
      </c>
      <c r="E226" s="44">
        <v>4.7</v>
      </c>
      <c r="F226" s="45">
        <v>4.7</v>
      </c>
      <c r="G226" s="39">
        <f t="shared" si="3"/>
        <v>0</v>
      </c>
      <c r="H226" s="46"/>
      <c r="R226" s="42"/>
    </row>
    <row r="227" spans="1:18">
      <c r="A227" s="46"/>
      <c r="B227" s="44" t="s">
        <v>2398</v>
      </c>
      <c r="C227" s="44" t="s">
        <v>2399</v>
      </c>
      <c r="D227" s="45" t="s">
        <v>2400</v>
      </c>
      <c r="E227" s="44">
        <v>8.7</v>
      </c>
      <c r="F227" s="45">
        <v>8.2</v>
      </c>
      <c r="G227" s="47">
        <f t="shared" si="3"/>
        <v>0.0609756097560976</v>
      </c>
      <c r="H227" s="46"/>
      <c r="R227" s="42"/>
    </row>
    <row r="228" spans="1:18">
      <c r="A228" s="46"/>
      <c r="B228" s="44" t="s">
        <v>2401</v>
      </c>
      <c r="C228" s="44" t="s">
        <v>2263</v>
      </c>
      <c r="D228" s="45" t="s">
        <v>2263</v>
      </c>
      <c r="E228" s="44">
        <v>2.3</v>
      </c>
      <c r="F228" s="45">
        <v>2.3</v>
      </c>
      <c r="G228" s="39">
        <f t="shared" si="3"/>
        <v>0</v>
      </c>
      <c r="H228" s="46"/>
      <c r="R228" s="42"/>
    </row>
    <row r="229" spans="1:18">
      <c r="A229" s="46"/>
      <c r="B229" s="44" t="s">
        <v>2402</v>
      </c>
      <c r="C229" s="44" t="s">
        <v>2263</v>
      </c>
      <c r="D229" s="45" t="s">
        <v>2263</v>
      </c>
      <c r="E229" s="44">
        <v>2.3</v>
      </c>
      <c r="F229" s="45">
        <v>2.3</v>
      </c>
      <c r="G229" s="39">
        <f t="shared" si="3"/>
        <v>0</v>
      </c>
      <c r="H229" s="46"/>
      <c r="R229" s="42"/>
    </row>
    <row r="230" spans="1:18">
      <c r="A230" s="46"/>
      <c r="B230" s="44" t="s">
        <v>2403</v>
      </c>
      <c r="C230" s="44" t="s">
        <v>2404</v>
      </c>
      <c r="D230" s="45" t="s">
        <v>2404</v>
      </c>
      <c r="E230" s="44">
        <v>7.1</v>
      </c>
      <c r="F230" s="45">
        <v>7.1</v>
      </c>
      <c r="G230" s="39">
        <f t="shared" si="3"/>
        <v>0</v>
      </c>
      <c r="H230" s="46"/>
      <c r="R230" s="42"/>
    </row>
    <row r="231" spans="1:18">
      <c r="A231" s="46"/>
      <c r="B231" s="44" t="s">
        <v>2405</v>
      </c>
      <c r="C231" s="44" t="s">
        <v>2309</v>
      </c>
      <c r="D231" s="45" t="s">
        <v>2164</v>
      </c>
      <c r="E231" s="44">
        <v>1.9</v>
      </c>
      <c r="F231" s="45">
        <v>2.1</v>
      </c>
      <c r="G231" s="39">
        <f t="shared" si="3"/>
        <v>-0.0952380952380953</v>
      </c>
      <c r="H231" s="46"/>
      <c r="R231" s="42"/>
    </row>
    <row r="232" spans="1:18">
      <c r="A232" s="46"/>
      <c r="B232" s="44" t="s">
        <v>2406</v>
      </c>
      <c r="C232" s="44" t="s">
        <v>2309</v>
      </c>
      <c r="D232" s="45" t="s">
        <v>2164</v>
      </c>
      <c r="E232" s="44">
        <v>1.9</v>
      </c>
      <c r="F232" s="45">
        <v>2.1</v>
      </c>
      <c r="G232" s="39">
        <f t="shared" si="3"/>
        <v>-0.0952380952380953</v>
      </c>
      <c r="H232" s="46"/>
      <c r="R232" s="42"/>
    </row>
    <row r="233" spans="1:18">
      <c r="A233" s="46"/>
      <c r="B233" s="44" t="s">
        <v>2407</v>
      </c>
      <c r="C233" s="44" t="s">
        <v>2408</v>
      </c>
      <c r="D233" s="45" t="s">
        <v>2291</v>
      </c>
      <c r="E233" s="44">
        <v>3.3</v>
      </c>
      <c r="F233" s="45">
        <v>3.6</v>
      </c>
      <c r="G233" s="39">
        <f t="shared" si="3"/>
        <v>-0.0833333333333334</v>
      </c>
      <c r="H233" s="46"/>
      <c r="R233" s="42"/>
    </row>
    <row r="234" spans="1:18">
      <c r="A234" s="46"/>
      <c r="B234" s="44" t="s">
        <v>2409</v>
      </c>
      <c r="C234" s="44" t="s">
        <v>2056</v>
      </c>
      <c r="D234" s="45" t="s">
        <v>2056</v>
      </c>
      <c r="E234" s="44">
        <v>40</v>
      </c>
      <c r="F234" s="45">
        <v>40</v>
      </c>
      <c r="G234" s="39">
        <f t="shared" si="3"/>
        <v>0</v>
      </c>
      <c r="H234" s="46"/>
      <c r="R234" s="42"/>
    </row>
    <row r="235" spans="1:18">
      <c r="A235" s="46"/>
      <c r="B235" s="44" t="s">
        <v>2410</v>
      </c>
      <c r="C235" s="44" t="s">
        <v>2085</v>
      </c>
      <c r="D235" s="45" t="s">
        <v>2085</v>
      </c>
      <c r="E235" s="44">
        <v>44</v>
      </c>
      <c r="F235" s="45">
        <v>44</v>
      </c>
      <c r="G235" s="39">
        <f t="shared" si="3"/>
        <v>0</v>
      </c>
      <c r="H235" s="46"/>
      <c r="R235" s="42"/>
    </row>
    <row r="236" spans="1:18">
      <c r="A236" s="46"/>
      <c r="B236" s="44" t="s">
        <v>2411</v>
      </c>
      <c r="C236" s="44" t="s">
        <v>2412</v>
      </c>
      <c r="D236" s="45" t="s">
        <v>2412</v>
      </c>
      <c r="E236" s="44">
        <v>292</v>
      </c>
      <c r="F236" s="45">
        <v>292</v>
      </c>
      <c r="G236" s="39">
        <f t="shared" si="3"/>
        <v>0</v>
      </c>
      <c r="H236" s="46"/>
      <c r="R236" s="42"/>
    </row>
    <row r="237" spans="1:18">
      <c r="A237" s="46"/>
      <c r="B237" s="44" t="s">
        <v>2413</v>
      </c>
      <c r="C237" s="44" t="s">
        <v>2408</v>
      </c>
      <c r="D237" s="45" t="s">
        <v>2291</v>
      </c>
      <c r="E237" s="44">
        <v>3.3</v>
      </c>
      <c r="F237" s="45">
        <v>3.6</v>
      </c>
      <c r="G237" s="39">
        <f t="shared" si="3"/>
        <v>-0.0833333333333334</v>
      </c>
      <c r="H237" s="46"/>
      <c r="R237" s="42"/>
    </row>
    <row r="238" spans="1:18">
      <c r="A238" s="46"/>
      <c r="B238" s="44" t="s">
        <v>2414</v>
      </c>
      <c r="C238" s="44" t="s">
        <v>2408</v>
      </c>
      <c r="D238" s="45" t="s">
        <v>2291</v>
      </c>
      <c r="E238" s="44">
        <v>3.3</v>
      </c>
      <c r="F238" s="45">
        <v>3.6</v>
      </c>
      <c r="G238" s="39">
        <f t="shared" si="3"/>
        <v>-0.0833333333333334</v>
      </c>
      <c r="H238" s="46"/>
      <c r="R238" s="42"/>
    </row>
    <row r="239" spans="1:18">
      <c r="A239" s="46"/>
      <c r="B239" s="44" t="s">
        <v>2415</v>
      </c>
      <c r="C239" s="44" t="s">
        <v>2416</v>
      </c>
      <c r="D239" s="45" t="s">
        <v>2277</v>
      </c>
      <c r="E239" s="44">
        <v>7.6</v>
      </c>
      <c r="F239" s="45">
        <v>10</v>
      </c>
      <c r="G239" s="39">
        <f t="shared" si="3"/>
        <v>-0.24</v>
      </c>
      <c r="H239" s="46"/>
      <c r="R239" s="42"/>
    </row>
    <row r="240" spans="1:18">
      <c r="A240" s="46"/>
      <c r="B240" s="44" t="s">
        <v>2417</v>
      </c>
      <c r="C240" s="44" t="s">
        <v>2418</v>
      </c>
      <c r="D240" s="45" t="s">
        <v>2419</v>
      </c>
      <c r="E240" s="44">
        <v>588</v>
      </c>
      <c r="F240" s="45">
        <v>584</v>
      </c>
      <c r="G240" s="39">
        <f t="shared" si="3"/>
        <v>0.00684931506849315</v>
      </c>
      <c r="H240" s="46"/>
      <c r="R240" s="42"/>
    </row>
    <row r="241" spans="1:18">
      <c r="A241" s="46"/>
      <c r="B241" s="44" t="s">
        <v>2420</v>
      </c>
      <c r="C241" s="44" t="s">
        <v>2421</v>
      </c>
      <c r="D241" s="45" t="s">
        <v>2418</v>
      </c>
      <c r="E241" s="44">
        <v>592</v>
      </c>
      <c r="F241" s="45">
        <v>588</v>
      </c>
      <c r="G241" s="39">
        <f t="shared" si="3"/>
        <v>0.00680272108843537</v>
      </c>
      <c r="H241" s="46"/>
      <c r="R241" s="42"/>
    </row>
    <row r="242" spans="1:18">
      <c r="A242" s="46"/>
      <c r="B242" s="44" t="s">
        <v>2422</v>
      </c>
      <c r="C242" s="44" t="s">
        <v>2423</v>
      </c>
      <c r="D242" s="45" t="s">
        <v>2424</v>
      </c>
      <c r="E242" s="44">
        <v>872</v>
      </c>
      <c r="F242" s="45">
        <v>868</v>
      </c>
      <c r="G242" s="39">
        <f t="shared" si="3"/>
        <v>0.00460829493087558</v>
      </c>
      <c r="H242" s="46"/>
      <c r="R242" s="42"/>
    </row>
    <row r="243" spans="1:18">
      <c r="A243" s="46"/>
      <c r="B243" s="44" t="s">
        <v>2425</v>
      </c>
      <c r="C243" s="44" t="s">
        <v>2426</v>
      </c>
      <c r="D243" s="45" t="s">
        <v>2426</v>
      </c>
      <c r="E243" s="44">
        <v>3</v>
      </c>
      <c r="F243" s="45">
        <v>3</v>
      </c>
      <c r="G243" s="39">
        <f t="shared" si="3"/>
        <v>0</v>
      </c>
      <c r="H243" s="46"/>
      <c r="R243" s="42"/>
    </row>
    <row r="244" spans="1:18">
      <c r="A244" s="46"/>
      <c r="B244" s="44" t="s">
        <v>2427</v>
      </c>
      <c r="C244" s="44" t="s">
        <v>2426</v>
      </c>
      <c r="D244" s="45" t="s">
        <v>2426</v>
      </c>
      <c r="E244" s="44">
        <v>3</v>
      </c>
      <c r="F244" s="45">
        <v>3</v>
      </c>
      <c r="G244" s="39">
        <f t="shared" si="3"/>
        <v>0</v>
      </c>
      <c r="H244" s="46"/>
      <c r="R244" s="42"/>
    </row>
    <row r="245" spans="1:18">
      <c r="A245" s="46"/>
      <c r="B245" s="44" t="s">
        <v>2428</v>
      </c>
      <c r="C245" s="44" t="s">
        <v>2064</v>
      </c>
      <c r="D245" s="45" t="s">
        <v>2064</v>
      </c>
      <c r="E245" s="44">
        <v>2.6</v>
      </c>
      <c r="F245" s="45">
        <v>2.6</v>
      </c>
      <c r="G245" s="39">
        <f t="shared" si="3"/>
        <v>0</v>
      </c>
      <c r="H245" s="46"/>
      <c r="R245" s="42"/>
    </row>
    <row r="246" spans="1:18">
      <c r="A246" s="46"/>
      <c r="B246" s="44" t="s">
        <v>2429</v>
      </c>
      <c r="C246" s="44" t="s">
        <v>2064</v>
      </c>
      <c r="D246" s="45" t="s">
        <v>2064</v>
      </c>
      <c r="E246" s="44">
        <v>2.6</v>
      </c>
      <c r="F246" s="45">
        <v>2.6</v>
      </c>
      <c r="G246" s="39">
        <f t="shared" si="3"/>
        <v>0</v>
      </c>
      <c r="H246" s="46"/>
      <c r="R246" s="42"/>
    </row>
    <row r="247" spans="1:18">
      <c r="A247" s="46"/>
      <c r="B247" s="44" t="s">
        <v>2430</v>
      </c>
      <c r="C247" s="44" t="s">
        <v>2431</v>
      </c>
      <c r="D247" s="45" t="s">
        <v>2431</v>
      </c>
      <c r="E247" s="44">
        <v>20</v>
      </c>
      <c r="F247" s="45">
        <v>20</v>
      </c>
      <c r="G247" s="39">
        <f t="shared" si="3"/>
        <v>0</v>
      </c>
      <c r="H247" s="46"/>
      <c r="R247" s="42"/>
    </row>
    <row r="248" spans="1:18">
      <c r="A248" s="46"/>
      <c r="B248" s="44" t="s">
        <v>2432</v>
      </c>
      <c r="C248" s="44" t="s">
        <v>2433</v>
      </c>
      <c r="D248" s="45" t="s">
        <v>2434</v>
      </c>
      <c r="E248" s="44">
        <v>142</v>
      </c>
      <c r="F248" s="45">
        <v>130</v>
      </c>
      <c r="G248" s="47">
        <f t="shared" si="3"/>
        <v>0.0923076923076923</v>
      </c>
      <c r="H248" s="46"/>
      <c r="R248" s="42"/>
    </row>
    <row r="249" spans="1:18">
      <c r="A249" s="46"/>
      <c r="B249" s="44" t="s">
        <v>2435</v>
      </c>
      <c r="C249" s="44" t="s">
        <v>2433</v>
      </c>
      <c r="D249" s="45" t="s">
        <v>2434</v>
      </c>
      <c r="E249" s="44">
        <v>142</v>
      </c>
      <c r="F249" s="45">
        <v>130</v>
      </c>
      <c r="G249" s="47">
        <f t="shared" si="3"/>
        <v>0.0923076923076923</v>
      </c>
      <c r="H249" s="46"/>
      <c r="R249" s="42"/>
    </row>
    <row r="250" spans="1:18">
      <c r="A250" s="46"/>
      <c r="B250" s="44" t="s">
        <v>2436</v>
      </c>
      <c r="C250" s="44" t="s">
        <v>2116</v>
      </c>
      <c r="D250" s="45" t="s">
        <v>2116</v>
      </c>
      <c r="E250" s="44">
        <v>76</v>
      </c>
      <c r="F250" s="45">
        <v>76</v>
      </c>
      <c r="G250" s="39">
        <f t="shared" si="3"/>
        <v>0</v>
      </c>
      <c r="H250" s="46"/>
      <c r="R250" s="42"/>
    </row>
    <row r="251" spans="1:18">
      <c r="A251" s="46"/>
      <c r="B251" s="44" t="s">
        <v>2437</v>
      </c>
      <c r="C251" s="44" t="s">
        <v>2150</v>
      </c>
      <c r="D251" s="45" t="s">
        <v>2150</v>
      </c>
      <c r="E251" s="44">
        <v>80</v>
      </c>
      <c r="F251" s="45">
        <v>80</v>
      </c>
      <c r="G251" s="39">
        <f t="shared" si="3"/>
        <v>0</v>
      </c>
      <c r="H251" s="46"/>
      <c r="R251" s="42"/>
    </row>
    <row r="252" spans="1:18">
      <c r="A252" s="46"/>
      <c r="B252" s="44" t="s">
        <v>2438</v>
      </c>
      <c r="C252" s="44" t="s">
        <v>2439</v>
      </c>
      <c r="D252" s="45" t="s">
        <v>2440</v>
      </c>
      <c r="E252" s="44">
        <v>295</v>
      </c>
      <c r="F252" s="45">
        <v>276</v>
      </c>
      <c r="G252" s="47">
        <f t="shared" si="3"/>
        <v>0.0688405797101449</v>
      </c>
      <c r="H252" s="46"/>
      <c r="R252" s="42"/>
    </row>
    <row r="253" spans="1:18">
      <c r="A253" s="46"/>
      <c r="B253" s="44" t="s">
        <v>2441</v>
      </c>
      <c r="C253" s="44" t="s">
        <v>2209</v>
      </c>
      <c r="D253" s="45" t="s">
        <v>2442</v>
      </c>
      <c r="E253" s="44">
        <v>11</v>
      </c>
      <c r="F253" s="45">
        <v>6.6</v>
      </c>
      <c r="G253" s="47">
        <f t="shared" si="3"/>
        <v>0.666666666666667</v>
      </c>
      <c r="H253" s="46"/>
      <c r="R253" s="42"/>
    </row>
    <row r="254" spans="1:18">
      <c r="A254" s="46"/>
      <c r="B254" s="44" t="s">
        <v>2443</v>
      </c>
      <c r="C254" s="44" t="s">
        <v>2209</v>
      </c>
      <c r="D254" s="45" t="s">
        <v>2442</v>
      </c>
      <c r="E254" s="44">
        <v>11</v>
      </c>
      <c r="F254" s="45">
        <v>6.6</v>
      </c>
      <c r="G254" s="47">
        <f t="shared" si="3"/>
        <v>0.666666666666667</v>
      </c>
      <c r="H254" s="46"/>
      <c r="R254" s="42"/>
    </row>
    <row r="255" spans="1:18">
      <c r="A255" s="46"/>
      <c r="B255" s="44" t="s">
        <v>2444</v>
      </c>
      <c r="C255" s="44" t="s">
        <v>2133</v>
      </c>
      <c r="D255" s="45" t="s">
        <v>2445</v>
      </c>
      <c r="E255" s="44">
        <v>68</v>
      </c>
      <c r="F255" s="45">
        <f>2.9*1024</f>
        <v>2969.6</v>
      </c>
      <c r="G255" s="39">
        <f t="shared" si="3"/>
        <v>-0.977101293103448</v>
      </c>
      <c r="H255" s="46"/>
      <c r="R255" s="42"/>
    </row>
    <row r="256" spans="1:18">
      <c r="A256" s="46"/>
      <c r="B256" s="44" t="s">
        <v>2446</v>
      </c>
      <c r="C256" s="44" t="s">
        <v>2087</v>
      </c>
      <c r="D256" s="45" t="s">
        <v>2445</v>
      </c>
      <c r="E256" s="44">
        <v>72</v>
      </c>
      <c r="F256" s="45">
        <f>2.9*1024</f>
        <v>2969.6</v>
      </c>
      <c r="G256" s="39">
        <f t="shared" si="3"/>
        <v>-0.975754310344828</v>
      </c>
      <c r="H256" s="46"/>
      <c r="R256" s="42"/>
    </row>
    <row r="257" spans="1:18">
      <c r="A257" s="46"/>
      <c r="B257" s="44" t="s">
        <v>2447</v>
      </c>
      <c r="C257" s="44" t="s">
        <v>2448</v>
      </c>
      <c r="D257" s="45" t="s">
        <v>2449</v>
      </c>
      <c r="E257" s="44">
        <v>63</v>
      </c>
      <c r="F257" s="45">
        <v>62</v>
      </c>
      <c r="G257" s="39">
        <f t="shared" si="3"/>
        <v>0.0161290322580645</v>
      </c>
      <c r="H257" s="46"/>
      <c r="R257" s="42"/>
    </row>
    <row r="258" spans="1:18">
      <c r="A258" s="46"/>
      <c r="B258" s="44" t="s">
        <v>2450</v>
      </c>
      <c r="C258" s="44" t="s">
        <v>2290</v>
      </c>
      <c r="D258" s="45" t="s">
        <v>2451</v>
      </c>
      <c r="E258" s="44">
        <v>6.5</v>
      </c>
      <c r="F258" s="45">
        <v>6.4</v>
      </c>
      <c r="G258" s="39">
        <f t="shared" ref="G258:G321" si="4">(E258-F258)/F258</f>
        <v>0.0156249999999999</v>
      </c>
      <c r="H258" s="46"/>
      <c r="R258" s="42"/>
    </row>
    <row r="259" spans="1:18">
      <c r="A259" s="46"/>
      <c r="B259" s="44" t="s">
        <v>2452</v>
      </c>
      <c r="C259" s="44" t="s">
        <v>2290</v>
      </c>
      <c r="D259" s="45" t="s">
        <v>2451</v>
      </c>
      <c r="E259" s="44">
        <v>6.5</v>
      </c>
      <c r="F259" s="45">
        <v>6.4</v>
      </c>
      <c r="G259" s="39">
        <f t="shared" si="4"/>
        <v>0.0156249999999999</v>
      </c>
      <c r="H259" s="46"/>
      <c r="R259" s="42"/>
    </row>
    <row r="260" spans="1:18">
      <c r="A260" s="46"/>
      <c r="B260" s="44" t="s">
        <v>2453</v>
      </c>
      <c r="C260" s="44" t="s">
        <v>2454</v>
      </c>
      <c r="D260" s="45" t="s">
        <v>2454</v>
      </c>
      <c r="E260" s="44">
        <v>24</v>
      </c>
      <c r="F260" s="45">
        <v>24</v>
      </c>
      <c r="G260" s="39">
        <f t="shared" si="4"/>
        <v>0</v>
      </c>
      <c r="H260" s="46"/>
      <c r="R260" s="42"/>
    </row>
    <row r="261" spans="1:18">
      <c r="A261" s="46"/>
      <c r="B261" s="44" t="s">
        <v>2455</v>
      </c>
      <c r="C261" s="44" t="s">
        <v>2234</v>
      </c>
      <c r="D261" s="45" t="s">
        <v>2234</v>
      </c>
      <c r="E261" s="44">
        <v>516</v>
      </c>
      <c r="F261" s="45">
        <v>516</v>
      </c>
      <c r="G261" s="39">
        <f t="shared" si="4"/>
        <v>0</v>
      </c>
      <c r="H261" s="46"/>
      <c r="R261" s="42"/>
    </row>
    <row r="262" spans="1:18">
      <c r="A262" s="46"/>
      <c r="B262" s="44" t="s">
        <v>2456</v>
      </c>
      <c r="C262" s="44" t="s">
        <v>2457</v>
      </c>
      <c r="D262" s="45" t="s">
        <v>2457</v>
      </c>
      <c r="E262" s="44">
        <v>520</v>
      </c>
      <c r="F262" s="45">
        <v>520</v>
      </c>
      <c r="G262" s="39">
        <f t="shared" si="4"/>
        <v>0</v>
      </c>
      <c r="H262" s="46"/>
      <c r="R262" s="42"/>
    </row>
    <row r="263" spans="1:18">
      <c r="A263" s="46"/>
      <c r="B263" s="44" t="s">
        <v>2458</v>
      </c>
      <c r="C263" s="44" t="s">
        <v>2459</v>
      </c>
      <c r="D263" s="45" t="s">
        <v>2459</v>
      </c>
      <c r="E263" s="44">
        <v>756</v>
      </c>
      <c r="F263" s="45">
        <v>756</v>
      </c>
      <c r="G263" s="39">
        <f t="shared" si="4"/>
        <v>0</v>
      </c>
      <c r="H263" s="46"/>
      <c r="R263" s="42"/>
    </row>
    <row r="264" spans="1:18">
      <c r="A264" s="46"/>
      <c r="B264" s="44" t="s">
        <v>2460</v>
      </c>
      <c r="C264" s="44" t="s">
        <v>2461</v>
      </c>
      <c r="D264" s="45" t="s">
        <v>2462</v>
      </c>
      <c r="E264" s="44">
        <v>312</v>
      </c>
      <c r="F264" s="45">
        <v>364</v>
      </c>
      <c r="G264" s="39">
        <f t="shared" si="4"/>
        <v>-0.142857142857143</v>
      </c>
      <c r="H264" s="46"/>
      <c r="R264" s="42"/>
    </row>
    <row r="265" spans="1:18">
      <c r="A265" s="46"/>
      <c r="B265" s="44" t="s">
        <v>2463</v>
      </c>
      <c r="C265" s="44" t="s">
        <v>2464</v>
      </c>
      <c r="D265" s="45" t="s">
        <v>2189</v>
      </c>
      <c r="E265" s="44">
        <v>316</v>
      </c>
      <c r="F265" s="45">
        <v>368</v>
      </c>
      <c r="G265" s="39">
        <f t="shared" si="4"/>
        <v>-0.141304347826087</v>
      </c>
      <c r="H265" s="46"/>
      <c r="R265" s="42"/>
    </row>
    <row r="266" spans="1:18">
      <c r="A266" s="46"/>
      <c r="B266" s="44" t="s">
        <v>2465</v>
      </c>
      <c r="C266" s="44" t="s">
        <v>2466</v>
      </c>
      <c r="D266" s="45" t="s">
        <v>2392</v>
      </c>
      <c r="E266" s="44">
        <v>812</v>
      </c>
      <c r="F266" s="45">
        <f>1.5*1024</f>
        <v>1536</v>
      </c>
      <c r="G266" s="39">
        <f t="shared" si="4"/>
        <v>-0.471354166666667</v>
      </c>
      <c r="H266" s="46"/>
      <c r="R266" s="42"/>
    </row>
    <row r="267" spans="1:18">
      <c r="A267" s="46"/>
      <c r="B267" s="44" t="s">
        <v>2467</v>
      </c>
      <c r="C267" s="48" t="s">
        <v>2247</v>
      </c>
      <c r="D267" s="49" t="s">
        <v>2247</v>
      </c>
      <c r="E267" s="48">
        <v>2.7</v>
      </c>
      <c r="F267" s="49">
        <v>2.7</v>
      </c>
      <c r="G267" s="39">
        <f t="shared" si="4"/>
        <v>0</v>
      </c>
      <c r="H267" s="46"/>
      <c r="R267" s="42"/>
    </row>
    <row r="268" spans="1:18">
      <c r="A268" s="46"/>
      <c r="B268" s="44" t="s">
        <v>2468</v>
      </c>
      <c r="C268" s="48" t="s">
        <v>2247</v>
      </c>
      <c r="D268" s="49" t="s">
        <v>2247</v>
      </c>
      <c r="E268" s="48">
        <v>2.7</v>
      </c>
      <c r="F268" s="49">
        <v>2.7</v>
      </c>
      <c r="G268" s="39">
        <f t="shared" si="4"/>
        <v>0</v>
      </c>
      <c r="H268" s="46"/>
      <c r="R268" s="42"/>
    </row>
    <row r="269" spans="1:18">
      <c r="A269" s="46"/>
      <c r="B269" s="44" t="s">
        <v>2469</v>
      </c>
      <c r="C269" s="44" t="s">
        <v>2470</v>
      </c>
      <c r="D269" s="45" t="s">
        <v>2470</v>
      </c>
      <c r="E269" s="44">
        <v>5.6</v>
      </c>
      <c r="F269" s="45">
        <v>5.6</v>
      </c>
      <c r="G269" s="39">
        <f t="shared" si="4"/>
        <v>0</v>
      </c>
      <c r="H269" s="46"/>
      <c r="R269" s="42"/>
    </row>
    <row r="270" spans="1:18">
      <c r="A270" s="46"/>
      <c r="B270" s="44" t="s">
        <v>2471</v>
      </c>
      <c r="C270" s="44" t="s">
        <v>2470</v>
      </c>
      <c r="D270" s="45" t="s">
        <v>2470</v>
      </c>
      <c r="E270" s="44">
        <v>5.6</v>
      </c>
      <c r="F270" s="45">
        <v>5.6</v>
      </c>
      <c r="G270" s="39">
        <f t="shared" si="4"/>
        <v>0</v>
      </c>
      <c r="H270" s="46"/>
      <c r="R270" s="42"/>
    </row>
    <row r="271" spans="1:18">
      <c r="A271" s="46"/>
      <c r="B271" s="44" t="s">
        <v>2472</v>
      </c>
      <c r="C271" s="44" t="s">
        <v>2473</v>
      </c>
      <c r="D271" s="45" t="s">
        <v>2473</v>
      </c>
      <c r="E271" s="44">
        <v>18</v>
      </c>
      <c r="F271" s="45">
        <v>18</v>
      </c>
      <c r="G271" s="39">
        <f t="shared" si="4"/>
        <v>0</v>
      </c>
      <c r="H271" s="46"/>
      <c r="R271" s="42"/>
    </row>
    <row r="272" spans="1:18">
      <c r="A272" s="46"/>
      <c r="B272" s="44" t="s">
        <v>2474</v>
      </c>
      <c r="C272" s="44" t="s">
        <v>2392</v>
      </c>
      <c r="D272" s="45" t="s">
        <v>2332</v>
      </c>
      <c r="E272" s="44">
        <f>1.5*1024</f>
        <v>1536</v>
      </c>
      <c r="F272" s="45">
        <v>600</v>
      </c>
      <c r="G272" s="47">
        <f t="shared" si="4"/>
        <v>1.56</v>
      </c>
      <c r="H272" s="46"/>
      <c r="R272" s="42"/>
    </row>
    <row r="273" spans="1:18">
      <c r="A273" s="46"/>
      <c r="B273" s="44" t="s">
        <v>2475</v>
      </c>
      <c r="C273" s="44" t="s">
        <v>2392</v>
      </c>
      <c r="D273" s="45" t="s">
        <v>2334</v>
      </c>
      <c r="E273" s="44">
        <f>1.5*1024</f>
        <v>1536</v>
      </c>
      <c r="F273" s="45">
        <v>604</v>
      </c>
      <c r="G273" s="47">
        <f t="shared" si="4"/>
        <v>1.54304635761589</v>
      </c>
      <c r="H273" s="46"/>
      <c r="R273" s="42"/>
    </row>
    <row r="274" spans="1:18">
      <c r="A274" s="46"/>
      <c r="B274" s="44" t="s">
        <v>2476</v>
      </c>
      <c r="C274" s="44" t="s">
        <v>2477</v>
      </c>
      <c r="D274" s="45" t="s">
        <v>2477</v>
      </c>
      <c r="E274" s="44">
        <v>264</v>
      </c>
      <c r="F274" s="45">
        <v>264</v>
      </c>
      <c r="G274" s="39">
        <f t="shared" si="4"/>
        <v>0</v>
      </c>
      <c r="H274" s="46"/>
      <c r="R274" s="42"/>
    </row>
    <row r="275" spans="1:18">
      <c r="A275" s="46"/>
      <c r="B275" s="44" t="s">
        <v>2478</v>
      </c>
      <c r="C275" s="44" t="s">
        <v>2479</v>
      </c>
      <c r="D275" s="45" t="s">
        <v>2479</v>
      </c>
      <c r="E275" s="44">
        <v>268</v>
      </c>
      <c r="F275" s="45">
        <v>268</v>
      </c>
      <c r="G275" s="39">
        <f t="shared" si="4"/>
        <v>0</v>
      </c>
      <c r="H275" s="46"/>
      <c r="R275" s="42"/>
    </row>
    <row r="276" spans="1:18">
      <c r="A276" s="46"/>
      <c r="B276" s="44" t="s">
        <v>2480</v>
      </c>
      <c r="C276" s="44" t="s">
        <v>2209</v>
      </c>
      <c r="D276" s="45" t="s">
        <v>2277</v>
      </c>
      <c r="E276" s="44">
        <v>11</v>
      </c>
      <c r="F276" s="45">
        <v>10</v>
      </c>
      <c r="G276" s="47">
        <f t="shared" si="4"/>
        <v>0.1</v>
      </c>
      <c r="H276" s="46"/>
      <c r="R276" s="42"/>
    </row>
    <row r="277" spans="1:18">
      <c r="A277" s="46"/>
      <c r="B277" s="44" t="s">
        <v>2481</v>
      </c>
      <c r="C277" s="44" t="s">
        <v>2482</v>
      </c>
      <c r="D277" s="45" t="s">
        <v>2482</v>
      </c>
      <c r="E277" s="44">
        <v>3.2</v>
      </c>
      <c r="F277" s="45">
        <v>3.2</v>
      </c>
      <c r="G277" s="39">
        <f t="shared" si="4"/>
        <v>0</v>
      </c>
      <c r="H277" s="46"/>
      <c r="R277" s="42"/>
    </row>
    <row r="278" spans="1:18">
      <c r="A278" s="46"/>
      <c r="B278" s="44" t="s">
        <v>2483</v>
      </c>
      <c r="C278" s="44" t="s">
        <v>2482</v>
      </c>
      <c r="D278" s="45" t="s">
        <v>2482</v>
      </c>
      <c r="E278" s="44">
        <v>3.2</v>
      </c>
      <c r="F278" s="45">
        <v>3.2</v>
      </c>
      <c r="G278" s="39">
        <f t="shared" si="4"/>
        <v>0</v>
      </c>
      <c r="H278" s="46"/>
      <c r="R278" s="42"/>
    </row>
    <row r="279" spans="1:18">
      <c r="A279" s="46"/>
      <c r="B279" s="44" t="s">
        <v>2484</v>
      </c>
      <c r="C279" s="44" t="s">
        <v>2396</v>
      </c>
      <c r="D279" s="45" t="s">
        <v>2396</v>
      </c>
      <c r="E279" s="44">
        <v>4.7</v>
      </c>
      <c r="F279" s="45">
        <v>4.7</v>
      </c>
      <c r="G279" s="39">
        <f t="shared" si="4"/>
        <v>0</v>
      </c>
      <c r="H279" s="46"/>
      <c r="R279" s="42"/>
    </row>
    <row r="280" spans="1:18">
      <c r="A280" s="46"/>
      <c r="B280" s="44" t="s">
        <v>2485</v>
      </c>
      <c r="C280" s="44" t="s">
        <v>2486</v>
      </c>
      <c r="D280" s="45" t="s">
        <v>2486</v>
      </c>
      <c r="E280" s="44">
        <v>636</v>
      </c>
      <c r="F280" s="45">
        <v>636</v>
      </c>
      <c r="G280" s="39">
        <f t="shared" si="4"/>
        <v>0</v>
      </c>
      <c r="H280" s="46"/>
      <c r="R280" s="42"/>
    </row>
    <row r="281" spans="1:18">
      <c r="A281" s="46"/>
      <c r="B281" s="44" t="s">
        <v>2487</v>
      </c>
      <c r="C281" s="44" t="s">
        <v>2488</v>
      </c>
      <c r="D281" s="45" t="s">
        <v>2488</v>
      </c>
      <c r="E281" s="44">
        <v>640</v>
      </c>
      <c r="F281" s="45">
        <v>640</v>
      </c>
      <c r="G281" s="39">
        <f t="shared" si="4"/>
        <v>0</v>
      </c>
      <c r="H281" s="46"/>
      <c r="R281" s="42"/>
    </row>
    <row r="282" spans="1:18">
      <c r="A282" s="46"/>
      <c r="B282" s="44" t="s">
        <v>2489</v>
      </c>
      <c r="C282" s="44" t="s">
        <v>2490</v>
      </c>
      <c r="D282" s="45" t="s">
        <v>2490</v>
      </c>
      <c r="E282" s="44">
        <v>944</v>
      </c>
      <c r="F282" s="45">
        <v>944</v>
      </c>
      <c r="G282" s="39">
        <f t="shared" si="4"/>
        <v>0</v>
      </c>
      <c r="H282" s="46"/>
      <c r="R282" s="42"/>
    </row>
    <row r="283" spans="1:18">
      <c r="A283" s="46"/>
      <c r="B283" s="44" t="s">
        <v>2491</v>
      </c>
      <c r="C283" s="44" t="s">
        <v>2108</v>
      </c>
      <c r="D283" s="45" t="s">
        <v>2108</v>
      </c>
      <c r="E283" s="44">
        <v>28</v>
      </c>
      <c r="F283" s="45">
        <v>28</v>
      </c>
      <c r="G283" s="39">
        <f t="shared" si="4"/>
        <v>0</v>
      </c>
      <c r="H283" s="46"/>
      <c r="R283" s="42"/>
    </row>
    <row r="284" spans="1:18">
      <c r="A284" s="46"/>
      <c r="B284" s="44" t="s">
        <v>2492</v>
      </c>
      <c r="C284" s="44" t="s">
        <v>2094</v>
      </c>
      <c r="D284" s="45" t="s">
        <v>2094</v>
      </c>
      <c r="E284" s="44">
        <v>32</v>
      </c>
      <c r="F284" s="45">
        <v>32</v>
      </c>
      <c r="G284" s="39">
        <f t="shared" si="4"/>
        <v>0</v>
      </c>
      <c r="H284" s="46"/>
      <c r="R284" s="42"/>
    </row>
    <row r="285" spans="1:18">
      <c r="A285" s="46"/>
      <c r="B285" s="44" t="s">
        <v>2493</v>
      </c>
      <c r="C285" s="44" t="s">
        <v>2085</v>
      </c>
      <c r="D285" s="45" t="s">
        <v>2085</v>
      </c>
      <c r="E285" s="44">
        <v>44</v>
      </c>
      <c r="F285" s="45">
        <v>44</v>
      </c>
      <c r="G285" s="39">
        <f t="shared" si="4"/>
        <v>0</v>
      </c>
      <c r="H285" s="46"/>
      <c r="R285" s="42"/>
    </row>
    <row r="286" spans="1:18">
      <c r="A286" s="46"/>
      <c r="B286" s="44" t="s">
        <v>2494</v>
      </c>
      <c r="C286" s="44" t="s">
        <v>2495</v>
      </c>
      <c r="D286" s="45" t="s">
        <v>2495</v>
      </c>
      <c r="E286" s="44">
        <v>2</v>
      </c>
      <c r="F286" s="45">
        <v>2</v>
      </c>
      <c r="G286" s="39">
        <f t="shared" si="4"/>
        <v>0</v>
      </c>
      <c r="H286" s="46"/>
      <c r="R286" s="42"/>
    </row>
    <row r="287" spans="1:18">
      <c r="A287" s="46"/>
      <c r="B287" s="44" t="s">
        <v>2496</v>
      </c>
      <c r="C287" s="44" t="s">
        <v>2164</v>
      </c>
      <c r="D287" s="45" t="s">
        <v>2164</v>
      </c>
      <c r="E287" s="44">
        <v>2.1</v>
      </c>
      <c r="F287" s="45">
        <v>2.1</v>
      </c>
      <c r="G287" s="39">
        <f t="shared" si="4"/>
        <v>0</v>
      </c>
      <c r="H287" s="46"/>
      <c r="R287" s="42"/>
    </row>
    <row r="288" spans="1:18">
      <c r="A288" s="46"/>
      <c r="B288" s="44" t="s">
        <v>2497</v>
      </c>
      <c r="C288" s="44" t="s">
        <v>2125</v>
      </c>
      <c r="D288" s="45" t="s">
        <v>2125</v>
      </c>
      <c r="E288" s="44">
        <v>64</v>
      </c>
      <c r="F288" s="45">
        <v>64</v>
      </c>
      <c r="G288" s="39">
        <f t="shared" si="4"/>
        <v>0</v>
      </c>
      <c r="H288" s="46"/>
      <c r="R288" s="42"/>
    </row>
    <row r="289" spans="1:18">
      <c r="A289" s="46"/>
      <c r="B289" s="44" t="s">
        <v>2498</v>
      </c>
      <c r="C289" s="44" t="s">
        <v>2133</v>
      </c>
      <c r="D289" s="45" t="s">
        <v>2133</v>
      </c>
      <c r="E289" s="44">
        <v>68</v>
      </c>
      <c r="F289" s="45">
        <v>68</v>
      </c>
      <c r="G289" s="39">
        <f t="shared" si="4"/>
        <v>0</v>
      </c>
      <c r="H289" s="46"/>
      <c r="R289" s="42"/>
    </row>
    <row r="290" spans="1:18">
      <c r="A290" s="46"/>
      <c r="B290" s="44" t="s">
        <v>2499</v>
      </c>
      <c r="C290" s="44" t="s">
        <v>2500</v>
      </c>
      <c r="D290" s="45" t="s">
        <v>2500</v>
      </c>
      <c r="E290" s="44">
        <v>17</v>
      </c>
      <c r="F290" s="45">
        <v>17</v>
      </c>
      <c r="G290" s="39">
        <f t="shared" si="4"/>
        <v>0</v>
      </c>
      <c r="H290" s="46"/>
      <c r="R290" s="42"/>
    </row>
    <row r="291" spans="1:18">
      <c r="A291" s="46"/>
      <c r="B291" s="44" t="s">
        <v>2501</v>
      </c>
      <c r="C291" s="44" t="s">
        <v>2500</v>
      </c>
      <c r="D291" s="45" t="s">
        <v>2139</v>
      </c>
      <c r="E291" s="44">
        <f>17*1024</f>
        <v>17408</v>
      </c>
      <c r="F291" s="45">
        <v>200</v>
      </c>
      <c r="G291" s="47">
        <f t="shared" si="4"/>
        <v>86.04</v>
      </c>
      <c r="H291" s="46"/>
      <c r="R291" s="42"/>
    </row>
    <row r="292" spans="1:18">
      <c r="A292" s="46"/>
      <c r="B292" s="44" t="s">
        <v>2502</v>
      </c>
      <c r="C292" s="44" t="s">
        <v>2325</v>
      </c>
      <c r="D292" s="45" t="s">
        <v>2141</v>
      </c>
      <c r="E292" s="44">
        <f>1.1*1024</f>
        <v>1126.4</v>
      </c>
      <c r="F292" s="45">
        <v>204</v>
      </c>
      <c r="G292" s="47">
        <f t="shared" si="4"/>
        <v>4.52156862745098</v>
      </c>
      <c r="H292" s="46"/>
      <c r="R292" s="42"/>
    </row>
    <row r="293" spans="1:18">
      <c r="A293" s="46"/>
      <c r="B293" s="44" t="s">
        <v>2503</v>
      </c>
      <c r="C293" s="44" t="s">
        <v>2325</v>
      </c>
      <c r="D293" s="45" t="s">
        <v>2504</v>
      </c>
      <c r="E293" s="44">
        <v>1.1</v>
      </c>
      <c r="F293" s="45">
        <v>8.6</v>
      </c>
      <c r="G293" s="39">
        <f t="shared" si="4"/>
        <v>-0.872093023255814</v>
      </c>
      <c r="H293" s="46"/>
      <c r="R293" s="42"/>
    </row>
    <row r="294" spans="1:18">
      <c r="A294" s="46"/>
      <c r="B294" s="44" t="s">
        <v>2505</v>
      </c>
      <c r="C294" s="44" t="s">
        <v>2133</v>
      </c>
      <c r="D294" s="45" t="s">
        <v>2504</v>
      </c>
      <c r="E294" s="44">
        <v>68</v>
      </c>
      <c r="F294" s="45">
        <f>8.6*1024</f>
        <v>8806.4</v>
      </c>
      <c r="G294" s="39">
        <f t="shared" si="4"/>
        <v>-0.992278343023256</v>
      </c>
      <c r="H294" s="46"/>
      <c r="R294" s="42"/>
    </row>
    <row r="295" spans="1:18">
      <c r="A295" s="46"/>
      <c r="B295" s="44" t="s">
        <v>2506</v>
      </c>
      <c r="C295" s="44" t="s">
        <v>2209</v>
      </c>
      <c r="D295" s="45" t="s">
        <v>2507</v>
      </c>
      <c r="E295" s="44">
        <v>11</v>
      </c>
      <c r="F295" s="45">
        <v>16</v>
      </c>
      <c r="G295" s="39">
        <f t="shared" si="4"/>
        <v>-0.3125</v>
      </c>
      <c r="H295" s="46"/>
      <c r="R295" s="42"/>
    </row>
    <row r="296" spans="1:18">
      <c r="A296" s="46"/>
      <c r="B296" s="44" t="s">
        <v>2508</v>
      </c>
      <c r="C296" s="44" t="s">
        <v>2509</v>
      </c>
      <c r="D296" s="45" t="s">
        <v>2509</v>
      </c>
      <c r="E296" s="44">
        <v>1.4</v>
      </c>
      <c r="F296" s="45">
        <v>1.4</v>
      </c>
      <c r="G296" s="39">
        <f t="shared" si="4"/>
        <v>0</v>
      </c>
      <c r="H296" s="46"/>
      <c r="R296" s="42"/>
    </row>
    <row r="297" spans="1:18">
      <c r="A297" s="46"/>
      <c r="B297" s="44" t="s">
        <v>2510</v>
      </c>
      <c r="C297" s="44" t="s">
        <v>2509</v>
      </c>
      <c r="D297" s="45" t="s">
        <v>2509</v>
      </c>
      <c r="E297" s="44">
        <v>1.4</v>
      </c>
      <c r="F297" s="45">
        <v>1.4</v>
      </c>
      <c r="G297" s="39">
        <f t="shared" si="4"/>
        <v>0</v>
      </c>
      <c r="H297" s="46"/>
      <c r="R297" s="42"/>
    </row>
    <row r="298" spans="1:18">
      <c r="A298" s="46"/>
      <c r="B298" s="44" t="s">
        <v>2511</v>
      </c>
      <c r="C298" s="44" t="s">
        <v>2512</v>
      </c>
      <c r="D298" s="45" t="s">
        <v>2513</v>
      </c>
      <c r="E298" s="44">
        <v>6</v>
      </c>
      <c r="F298" s="45">
        <v>5.9</v>
      </c>
      <c r="G298" s="39">
        <f t="shared" si="4"/>
        <v>0.0169491525423728</v>
      </c>
      <c r="H298" s="46"/>
      <c r="R298" s="42"/>
    </row>
    <row r="299" spans="1:18">
      <c r="A299" s="46"/>
      <c r="B299" s="44" t="s">
        <v>2514</v>
      </c>
      <c r="C299" s="44" t="s">
        <v>2512</v>
      </c>
      <c r="D299" s="45" t="s">
        <v>2513</v>
      </c>
      <c r="E299" s="44">
        <v>6</v>
      </c>
      <c r="F299" s="45">
        <v>5.9</v>
      </c>
      <c r="G299" s="39">
        <f t="shared" si="4"/>
        <v>0.0169491525423728</v>
      </c>
      <c r="H299" s="46"/>
      <c r="R299" s="42"/>
    </row>
    <row r="300" spans="1:18">
      <c r="A300" s="46"/>
      <c r="B300" s="44" t="s">
        <v>2515</v>
      </c>
      <c r="C300" s="44" t="s">
        <v>2500</v>
      </c>
      <c r="D300" s="45" t="s">
        <v>2507</v>
      </c>
      <c r="E300" s="44">
        <v>17</v>
      </c>
      <c r="F300" s="45">
        <v>16</v>
      </c>
      <c r="G300" s="47">
        <f t="shared" si="4"/>
        <v>0.0625</v>
      </c>
      <c r="H300" s="46"/>
      <c r="R300" s="42"/>
    </row>
    <row r="301" spans="1:18">
      <c r="A301" s="46"/>
      <c r="B301" s="44" t="s">
        <v>2516</v>
      </c>
      <c r="C301" s="44" t="s">
        <v>2517</v>
      </c>
      <c r="D301" s="45" t="s">
        <v>2518</v>
      </c>
      <c r="E301" s="44">
        <v>4.4</v>
      </c>
      <c r="F301" s="45">
        <v>4.8</v>
      </c>
      <c r="G301" s="39">
        <f t="shared" si="4"/>
        <v>-0.0833333333333332</v>
      </c>
      <c r="H301" s="46"/>
      <c r="R301" s="42"/>
    </row>
    <row r="302" spans="1:18">
      <c r="A302" s="46"/>
      <c r="B302" s="44" t="s">
        <v>2519</v>
      </c>
      <c r="C302" s="44" t="s">
        <v>2517</v>
      </c>
      <c r="D302" s="45" t="s">
        <v>2518</v>
      </c>
      <c r="E302" s="44">
        <v>4.4</v>
      </c>
      <c r="F302" s="45">
        <v>4.8</v>
      </c>
      <c r="G302" s="39">
        <f t="shared" si="4"/>
        <v>-0.0833333333333332</v>
      </c>
      <c r="H302" s="46"/>
      <c r="R302" s="42"/>
    </row>
    <row r="303" spans="1:18">
      <c r="A303" s="46"/>
      <c r="B303" s="44" t="s">
        <v>2520</v>
      </c>
      <c r="C303" s="44" t="s">
        <v>2521</v>
      </c>
      <c r="D303" s="45" t="s">
        <v>2279</v>
      </c>
      <c r="E303" s="44">
        <v>6.9</v>
      </c>
      <c r="F303" s="45">
        <v>7.2</v>
      </c>
      <c r="G303" s="39">
        <f t="shared" si="4"/>
        <v>-0.0416666666666666</v>
      </c>
      <c r="H303" s="46"/>
      <c r="R303" s="42"/>
    </row>
    <row r="304" spans="1:18">
      <c r="A304" s="46"/>
      <c r="B304" s="44" t="s">
        <v>2522</v>
      </c>
      <c r="C304" s="44" t="s">
        <v>2325</v>
      </c>
      <c r="D304" s="45" t="s">
        <v>2325</v>
      </c>
      <c r="E304" s="44">
        <v>1.1</v>
      </c>
      <c r="F304" s="45">
        <v>1.1</v>
      </c>
      <c r="G304" s="39">
        <f t="shared" si="4"/>
        <v>0</v>
      </c>
      <c r="H304" s="46"/>
      <c r="M304" s="42"/>
      <c r="R304" s="42"/>
    </row>
    <row r="305" spans="1:18">
      <c r="A305" s="46"/>
      <c r="B305" s="44" t="s">
        <v>2523</v>
      </c>
      <c r="C305" s="44" t="s">
        <v>2325</v>
      </c>
      <c r="D305" s="45" t="s">
        <v>2325</v>
      </c>
      <c r="E305" s="44">
        <v>1.1</v>
      </c>
      <c r="F305" s="45">
        <v>1.1</v>
      </c>
      <c r="G305" s="39">
        <f t="shared" si="4"/>
        <v>0</v>
      </c>
      <c r="H305" s="46"/>
      <c r="M305" s="42"/>
      <c r="R305" s="42"/>
    </row>
    <row r="306" spans="1:18">
      <c r="A306" s="46"/>
      <c r="B306" s="44" t="s">
        <v>2524</v>
      </c>
      <c r="C306" s="44" t="s">
        <v>2271</v>
      </c>
      <c r="D306" s="45" t="s">
        <v>2271</v>
      </c>
      <c r="E306" s="44">
        <v>15</v>
      </c>
      <c r="F306" s="45">
        <v>15</v>
      </c>
      <c r="G306" s="39">
        <f t="shared" si="4"/>
        <v>0</v>
      </c>
      <c r="H306" s="46"/>
      <c r="R306" s="42"/>
    </row>
    <row r="307" spans="1:18">
      <c r="A307" s="46"/>
      <c r="B307" s="44" t="s">
        <v>2525</v>
      </c>
      <c r="C307" s="44" t="s">
        <v>2482</v>
      </c>
      <c r="D307" s="45" t="s">
        <v>2482</v>
      </c>
      <c r="E307" s="44">
        <v>3.2</v>
      </c>
      <c r="F307" s="45">
        <v>3.2</v>
      </c>
      <c r="G307" s="39">
        <f t="shared" si="4"/>
        <v>0</v>
      </c>
      <c r="H307" s="46"/>
      <c r="R307" s="42"/>
    </row>
    <row r="308" spans="1:18">
      <c r="A308" s="46"/>
      <c r="B308" s="44" t="s">
        <v>2526</v>
      </c>
      <c r="C308" s="44" t="s">
        <v>2482</v>
      </c>
      <c r="D308" s="45" t="s">
        <v>2482</v>
      </c>
      <c r="E308" s="44">
        <v>3.2</v>
      </c>
      <c r="F308" s="45">
        <v>3.2</v>
      </c>
      <c r="G308" s="39">
        <f t="shared" si="4"/>
        <v>0</v>
      </c>
      <c r="H308" s="46"/>
      <c r="R308" s="42"/>
    </row>
    <row r="309" spans="1:18">
      <c r="A309" s="46"/>
      <c r="B309" s="44" t="s">
        <v>2527</v>
      </c>
      <c r="C309" s="44" t="s">
        <v>2528</v>
      </c>
      <c r="D309" s="45" t="s">
        <v>2528</v>
      </c>
      <c r="E309" s="44">
        <v>71</v>
      </c>
      <c r="F309" s="45">
        <v>71</v>
      </c>
      <c r="G309" s="39">
        <f t="shared" si="4"/>
        <v>0</v>
      </c>
      <c r="H309" s="46"/>
      <c r="R309" s="42"/>
    </row>
    <row r="310" spans="1:18">
      <c r="A310" s="46"/>
      <c r="B310" s="44" t="s">
        <v>2529</v>
      </c>
      <c r="C310" s="44" t="s">
        <v>2110</v>
      </c>
      <c r="D310" s="45" t="s">
        <v>2110</v>
      </c>
      <c r="E310" s="44">
        <v>4</v>
      </c>
      <c r="F310" s="45">
        <v>4</v>
      </c>
      <c r="G310" s="39">
        <f t="shared" si="4"/>
        <v>0</v>
      </c>
      <c r="H310" s="46"/>
      <c r="R310" s="42"/>
    </row>
    <row r="311" spans="1:18">
      <c r="A311" s="46"/>
      <c r="B311" s="44" t="s">
        <v>2530</v>
      </c>
      <c r="C311" s="44" t="s">
        <v>2112</v>
      </c>
      <c r="D311" s="45" t="s">
        <v>2112</v>
      </c>
      <c r="E311" s="44">
        <v>8</v>
      </c>
      <c r="F311" s="45">
        <v>8</v>
      </c>
      <c r="G311" s="39">
        <f t="shared" si="4"/>
        <v>0</v>
      </c>
      <c r="H311" s="46"/>
      <c r="R311" s="42"/>
    </row>
    <row r="312" spans="1:18">
      <c r="A312" s="46"/>
      <c r="B312" s="44" t="s">
        <v>2531</v>
      </c>
      <c r="C312" s="44" t="s">
        <v>2336</v>
      </c>
      <c r="D312" s="45" t="s">
        <v>2336</v>
      </c>
      <c r="E312" s="44">
        <v>2.4</v>
      </c>
      <c r="F312" s="45">
        <v>2.4</v>
      </c>
      <c r="G312" s="39">
        <f t="shared" si="4"/>
        <v>0</v>
      </c>
      <c r="H312" s="46"/>
      <c r="R312" s="42"/>
    </row>
    <row r="313" spans="1:18">
      <c r="A313" s="46"/>
      <c r="B313" s="44" t="s">
        <v>2532</v>
      </c>
      <c r="C313" s="44" t="s">
        <v>2336</v>
      </c>
      <c r="D313" s="45" t="s">
        <v>2336</v>
      </c>
      <c r="E313" s="44">
        <v>2.4</v>
      </c>
      <c r="F313" s="45">
        <v>2.4</v>
      </c>
      <c r="G313" s="39">
        <f t="shared" si="4"/>
        <v>0</v>
      </c>
      <c r="H313" s="46"/>
      <c r="R313" s="42"/>
    </row>
    <row r="314" spans="1:18">
      <c r="A314" s="46"/>
      <c r="B314" s="44" t="s">
        <v>2533</v>
      </c>
      <c r="C314" s="44" t="s">
        <v>2534</v>
      </c>
      <c r="D314" s="45" t="s">
        <v>2534</v>
      </c>
      <c r="E314" s="44">
        <v>9.1</v>
      </c>
      <c r="F314" s="45">
        <v>9.1</v>
      </c>
      <c r="G314" s="39">
        <f t="shared" si="4"/>
        <v>0</v>
      </c>
      <c r="H314" s="46"/>
      <c r="R314" s="42"/>
    </row>
    <row r="315" spans="1:18">
      <c r="A315" s="46"/>
      <c r="B315" s="44" t="s">
        <v>2535</v>
      </c>
      <c r="C315" s="44" t="s">
        <v>2534</v>
      </c>
      <c r="D315" s="45" t="s">
        <v>2534</v>
      </c>
      <c r="E315" s="44">
        <v>9.1</v>
      </c>
      <c r="F315" s="45">
        <v>9.1</v>
      </c>
      <c r="G315" s="39">
        <f t="shared" si="4"/>
        <v>0</v>
      </c>
      <c r="H315" s="46"/>
      <c r="R315" s="42"/>
    </row>
    <row r="316" spans="1:18">
      <c r="A316" s="46"/>
      <c r="B316" s="44" t="s">
        <v>2536</v>
      </c>
      <c r="C316" s="44" t="s">
        <v>2534</v>
      </c>
      <c r="D316" s="45" t="s">
        <v>2534</v>
      </c>
      <c r="E316" s="44">
        <v>9.1</v>
      </c>
      <c r="F316" s="45">
        <v>9.1</v>
      </c>
      <c r="G316" s="39">
        <f t="shared" si="4"/>
        <v>0</v>
      </c>
      <c r="H316" s="46"/>
      <c r="R316" s="42"/>
    </row>
    <row r="317" spans="1:18">
      <c r="A317" s="46"/>
      <c r="B317" s="44" t="s">
        <v>2537</v>
      </c>
      <c r="C317" s="44" t="s">
        <v>2534</v>
      </c>
      <c r="D317" s="45" t="s">
        <v>2534</v>
      </c>
      <c r="E317" s="44">
        <v>9.1</v>
      </c>
      <c r="F317" s="45">
        <v>9.1</v>
      </c>
      <c r="G317" s="39">
        <f t="shared" si="4"/>
        <v>0</v>
      </c>
      <c r="H317" s="46"/>
      <c r="R317" s="42"/>
    </row>
    <row r="318" spans="1:18">
      <c r="A318" s="46"/>
      <c r="B318" s="44" t="s">
        <v>2538</v>
      </c>
      <c r="C318" s="44" t="s">
        <v>2094</v>
      </c>
      <c r="D318" s="45" t="s">
        <v>2094</v>
      </c>
      <c r="E318" s="44">
        <v>32</v>
      </c>
      <c r="F318" s="45">
        <v>32</v>
      </c>
      <c r="G318" s="39">
        <f t="shared" si="4"/>
        <v>0</v>
      </c>
      <c r="H318" s="46"/>
      <c r="R318" s="42"/>
    </row>
    <row r="319" spans="1:18">
      <c r="A319" s="46"/>
      <c r="B319" s="44" t="s">
        <v>2539</v>
      </c>
      <c r="C319" s="44" t="s">
        <v>2054</v>
      </c>
      <c r="D319" s="45" t="s">
        <v>2054</v>
      </c>
      <c r="E319" s="44">
        <v>36</v>
      </c>
      <c r="F319" s="45">
        <v>36</v>
      </c>
      <c r="G319" s="39">
        <f t="shared" si="4"/>
        <v>0</v>
      </c>
      <c r="H319" s="46"/>
      <c r="R319" s="42"/>
    </row>
    <row r="320" spans="1:18">
      <c r="A320" s="46"/>
      <c r="B320" s="44" t="s">
        <v>2540</v>
      </c>
      <c r="C320" s="44" t="s">
        <v>2159</v>
      </c>
      <c r="D320" s="45" t="s">
        <v>2159</v>
      </c>
      <c r="E320" s="44">
        <v>60</v>
      </c>
      <c r="F320" s="45">
        <v>60</v>
      </c>
      <c r="G320" s="39">
        <f t="shared" si="4"/>
        <v>0</v>
      </c>
      <c r="H320" s="46"/>
      <c r="R320" s="42"/>
    </row>
    <row r="321" spans="1:18">
      <c r="A321" s="46"/>
      <c r="B321" s="44" t="s">
        <v>2541</v>
      </c>
      <c r="C321" s="44" t="s">
        <v>2542</v>
      </c>
      <c r="D321" s="45" t="s">
        <v>2543</v>
      </c>
      <c r="E321" s="44">
        <v>580</v>
      </c>
      <c r="F321" s="45">
        <v>576</v>
      </c>
      <c r="G321" s="39">
        <f t="shared" si="4"/>
        <v>0.00694444444444444</v>
      </c>
      <c r="H321" s="46"/>
      <c r="R321" s="42"/>
    </row>
    <row r="322" spans="1:18">
      <c r="A322" s="46"/>
      <c r="B322" s="44" t="s">
        <v>2544</v>
      </c>
      <c r="C322" s="44" t="s">
        <v>2419</v>
      </c>
      <c r="D322" s="45" t="s">
        <v>2542</v>
      </c>
      <c r="E322" s="44">
        <v>584</v>
      </c>
      <c r="F322" s="45">
        <v>580</v>
      </c>
      <c r="G322" s="39">
        <f t="shared" ref="G322:G385" si="5">(E322-F322)/F322</f>
        <v>0.00689655172413793</v>
      </c>
      <c r="H322" s="46"/>
      <c r="R322" s="42"/>
    </row>
    <row r="323" spans="1:18">
      <c r="A323" s="46"/>
      <c r="B323" s="44" t="s">
        <v>2545</v>
      </c>
      <c r="C323" s="44" t="s">
        <v>2546</v>
      </c>
      <c r="D323" s="45" t="s">
        <v>2547</v>
      </c>
      <c r="E323" s="44">
        <v>828</v>
      </c>
      <c r="F323" s="45">
        <v>824</v>
      </c>
      <c r="G323" s="39">
        <f t="shared" si="5"/>
        <v>0.00485436893203883</v>
      </c>
      <c r="H323" s="46"/>
      <c r="R323" s="42"/>
    </row>
    <row r="324" spans="1:18">
      <c r="A324" s="46"/>
      <c r="B324" s="44" t="s">
        <v>2548</v>
      </c>
      <c r="C324" s="50" t="s">
        <v>2546</v>
      </c>
      <c r="D324" s="51" t="s">
        <v>2547</v>
      </c>
      <c r="E324" s="50">
        <v>828</v>
      </c>
      <c r="F324" s="51">
        <v>824</v>
      </c>
      <c r="G324" s="39">
        <f t="shared" si="5"/>
        <v>0.00485436893203883</v>
      </c>
      <c r="H324" s="46"/>
      <c r="R324" s="42"/>
    </row>
    <row r="325" spans="1:18">
      <c r="A325" s="46"/>
      <c r="B325" s="44" t="s">
        <v>2549</v>
      </c>
      <c r="C325" s="50" t="s">
        <v>2546</v>
      </c>
      <c r="D325" s="51" t="s">
        <v>2547</v>
      </c>
      <c r="E325" s="50">
        <v>828</v>
      </c>
      <c r="F325" s="51">
        <v>824</v>
      </c>
      <c r="G325" s="39">
        <f t="shared" si="5"/>
        <v>0.00485436893203883</v>
      </c>
      <c r="H325" s="46"/>
      <c r="R325" s="42"/>
    </row>
    <row r="326" spans="1:18">
      <c r="A326" s="46"/>
      <c r="B326" s="44" t="s">
        <v>2550</v>
      </c>
      <c r="C326" s="50" t="s">
        <v>2546</v>
      </c>
      <c r="D326" s="51" t="s">
        <v>2547</v>
      </c>
      <c r="E326" s="50">
        <v>828</v>
      </c>
      <c r="F326" s="51">
        <v>824</v>
      </c>
      <c r="G326" s="39">
        <f t="shared" si="5"/>
        <v>0.00485436893203883</v>
      </c>
      <c r="H326" s="46"/>
      <c r="R326" s="42"/>
    </row>
    <row r="327" spans="1:18">
      <c r="A327" s="46"/>
      <c r="B327" s="44" t="s">
        <v>2551</v>
      </c>
      <c r="C327" s="50" t="s">
        <v>2546</v>
      </c>
      <c r="D327" s="51" t="s">
        <v>2547</v>
      </c>
      <c r="E327" s="50">
        <v>828</v>
      </c>
      <c r="F327" s="51">
        <v>824</v>
      </c>
      <c r="G327" s="39">
        <f t="shared" si="5"/>
        <v>0.00485436893203883</v>
      </c>
      <c r="H327" s="46"/>
      <c r="R327" s="42"/>
    </row>
    <row r="328" spans="1:18">
      <c r="A328" s="46"/>
      <c r="B328" s="44" t="s">
        <v>2552</v>
      </c>
      <c r="C328" s="50" t="s">
        <v>2546</v>
      </c>
      <c r="D328" s="51" t="s">
        <v>2547</v>
      </c>
      <c r="E328" s="50">
        <v>828</v>
      </c>
      <c r="F328" s="51">
        <v>824</v>
      </c>
      <c r="G328" s="39">
        <f t="shared" si="5"/>
        <v>0.00485436893203883</v>
      </c>
      <c r="H328" s="46"/>
      <c r="R328" s="42"/>
    </row>
    <row r="329" spans="1:18">
      <c r="A329" s="46"/>
      <c r="B329" s="44" t="s">
        <v>2553</v>
      </c>
      <c r="C329" s="44" t="s">
        <v>2159</v>
      </c>
      <c r="D329" s="45" t="s">
        <v>2159</v>
      </c>
      <c r="E329" s="44">
        <v>60</v>
      </c>
      <c r="F329" s="45">
        <v>60</v>
      </c>
      <c r="G329" s="39">
        <f t="shared" si="5"/>
        <v>0</v>
      </c>
      <c r="H329" s="46"/>
      <c r="R329" s="42"/>
    </row>
    <row r="330" spans="1:18">
      <c r="A330" s="46"/>
      <c r="B330" s="44" t="s">
        <v>2554</v>
      </c>
      <c r="C330" s="44" t="s">
        <v>2125</v>
      </c>
      <c r="D330" s="45" t="s">
        <v>2125</v>
      </c>
      <c r="E330" s="44">
        <v>64</v>
      </c>
      <c r="F330" s="45">
        <v>64</v>
      </c>
      <c r="G330" s="39">
        <f t="shared" si="5"/>
        <v>0</v>
      </c>
      <c r="H330" s="46"/>
      <c r="R330" s="42"/>
    </row>
    <row r="331" spans="1:18">
      <c r="A331" s="46"/>
      <c r="B331" s="44" t="s">
        <v>2555</v>
      </c>
      <c r="C331" s="44" t="s">
        <v>2556</v>
      </c>
      <c r="D331" s="45" t="s">
        <v>2556</v>
      </c>
      <c r="E331" s="44">
        <v>184</v>
      </c>
      <c r="F331" s="45">
        <v>184</v>
      </c>
      <c r="G331" s="39">
        <f t="shared" si="5"/>
        <v>0</v>
      </c>
      <c r="H331" s="46"/>
      <c r="R331" s="42"/>
    </row>
    <row r="332" spans="1:18">
      <c r="A332" s="46"/>
      <c r="B332" s="44" t="s">
        <v>2557</v>
      </c>
      <c r="C332" s="44" t="s">
        <v>2558</v>
      </c>
      <c r="D332" s="45" t="s">
        <v>2558</v>
      </c>
      <c r="E332" s="44">
        <v>1.7</v>
      </c>
      <c r="F332" s="45">
        <v>1.7</v>
      </c>
      <c r="G332" s="39">
        <f t="shared" si="5"/>
        <v>0</v>
      </c>
      <c r="H332" s="46"/>
      <c r="R332" s="42"/>
    </row>
    <row r="333" spans="1:18">
      <c r="A333" s="46"/>
      <c r="B333" s="44" t="s">
        <v>2559</v>
      </c>
      <c r="C333" s="44" t="s">
        <v>2558</v>
      </c>
      <c r="D333" s="45" t="s">
        <v>2558</v>
      </c>
      <c r="E333" s="44">
        <v>1.7</v>
      </c>
      <c r="F333" s="45">
        <v>1.7</v>
      </c>
      <c r="G333" s="39">
        <f t="shared" si="5"/>
        <v>0</v>
      </c>
      <c r="H333" s="46"/>
      <c r="R333" s="42"/>
    </row>
    <row r="334" spans="1:18">
      <c r="A334" s="46"/>
      <c r="B334" s="44" t="s">
        <v>2560</v>
      </c>
      <c r="C334" s="44" t="s">
        <v>2380</v>
      </c>
      <c r="D334" s="45" t="s">
        <v>2380</v>
      </c>
      <c r="E334" s="44">
        <v>3.1</v>
      </c>
      <c r="F334" s="45">
        <v>3.1</v>
      </c>
      <c r="G334" s="39">
        <f t="shared" si="5"/>
        <v>0</v>
      </c>
      <c r="H334" s="46"/>
      <c r="R334" s="42"/>
    </row>
    <row r="335" spans="1:18">
      <c r="A335" s="46"/>
      <c r="B335" s="44" t="s">
        <v>2561</v>
      </c>
      <c r="C335" s="44" t="s">
        <v>2392</v>
      </c>
      <c r="D335" s="45" t="s">
        <v>2392</v>
      </c>
      <c r="E335" s="44">
        <v>1.5</v>
      </c>
      <c r="F335" s="45">
        <v>1.5</v>
      </c>
      <c r="G335" s="39">
        <f t="shared" si="5"/>
        <v>0</v>
      </c>
      <c r="H335" s="46"/>
      <c r="R335" s="42"/>
    </row>
    <row r="336" spans="1:18">
      <c r="A336" s="46"/>
      <c r="B336" s="44" t="s">
        <v>2562</v>
      </c>
      <c r="C336" s="44" t="s">
        <v>2392</v>
      </c>
      <c r="D336" s="45" t="s">
        <v>2392</v>
      </c>
      <c r="E336" s="44">
        <v>1.5</v>
      </c>
      <c r="F336" s="45">
        <v>1.5</v>
      </c>
      <c r="G336" s="39">
        <f t="shared" si="5"/>
        <v>0</v>
      </c>
      <c r="H336" s="46"/>
      <c r="R336" s="42"/>
    </row>
    <row r="337" spans="1:18">
      <c r="A337" s="46"/>
      <c r="B337" s="44" t="s">
        <v>2563</v>
      </c>
      <c r="C337" s="44" t="s">
        <v>2244</v>
      </c>
      <c r="D337" s="45" t="s">
        <v>2244</v>
      </c>
      <c r="E337" s="44">
        <v>2.2</v>
      </c>
      <c r="F337" s="45">
        <v>2.2</v>
      </c>
      <c r="G337" s="39">
        <f t="shared" si="5"/>
        <v>0</v>
      </c>
      <c r="H337" s="46"/>
      <c r="R337" s="42"/>
    </row>
    <row r="338" spans="1:18">
      <c r="A338" s="46"/>
      <c r="B338" s="44" t="s">
        <v>2564</v>
      </c>
      <c r="C338" s="44" t="s">
        <v>2244</v>
      </c>
      <c r="D338" s="45" t="s">
        <v>2244</v>
      </c>
      <c r="E338" s="44">
        <v>2.2</v>
      </c>
      <c r="F338" s="45">
        <v>2.2</v>
      </c>
      <c r="G338" s="39">
        <f t="shared" si="5"/>
        <v>0</v>
      </c>
      <c r="H338" s="46"/>
      <c r="R338" s="42"/>
    </row>
    <row r="339" spans="1:18">
      <c r="A339" s="46"/>
      <c r="B339" s="44" t="s">
        <v>2565</v>
      </c>
      <c r="C339" s="44" t="s">
        <v>2566</v>
      </c>
      <c r="D339" s="45" t="s">
        <v>2566</v>
      </c>
      <c r="E339" s="44">
        <v>42</v>
      </c>
      <c r="F339" s="45">
        <v>42</v>
      </c>
      <c r="G339" s="39">
        <f t="shared" si="5"/>
        <v>0</v>
      </c>
      <c r="H339" s="46"/>
      <c r="R339" s="42"/>
    </row>
    <row r="340" spans="1:18">
      <c r="A340" s="46"/>
      <c r="B340" s="44" t="s">
        <v>2567</v>
      </c>
      <c r="C340" s="44" t="s">
        <v>2568</v>
      </c>
      <c r="D340" s="45" t="s">
        <v>2426</v>
      </c>
      <c r="E340" s="44">
        <v>2.5</v>
      </c>
      <c r="F340" s="45">
        <v>3</v>
      </c>
      <c r="G340" s="39">
        <f t="shared" si="5"/>
        <v>-0.166666666666667</v>
      </c>
      <c r="H340" s="46"/>
      <c r="R340" s="42"/>
    </row>
    <row r="341" spans="1:18">
      <c r="A341" s="46"/>
      <c r="B341" s="44" t="s">
        <v>2569</v>
      </c>
      <c r="C341" s="44" t="s">
        <v>2568</v>
      </c>
      <c r="D341" s="45" t="s">
        <v>2426</v>
      </c>
      <c r="E341" s="44">
        <v>2.5</v>
      </c>
      <c r="F341" s="45">
        <v>3</v>
      </c>
      <c r="G341" s="39">
        <f t="shared" si="5"/>
        <v>-0.166666666666667</v>
      </c>
      <c r="H341" s="46"/>
      <c r="R341" s="42"/>
    </row>
    <row r="342" spans="1:18">
      <c r="A342" s="46"/>
      <c r="B342" s="44" t="s">
        <v>2570</v>
      </c>
      <c r="C342" s="44" t="s">
        <v>2571</v>
      </c>
      <c r="D342" s="45" t="s">
        <v>2518</v>
      </c>
      <c r="E342" s="44">
        <v>4.2</v>
      </c>
      <c r="F342" s="45">
        <v>4.8</v>
      </c>
      <c r="G342" s="39">
        <f t="shared" si="5"/>
        <v>-0.125</v>
      </c>
      <c r="H342" s="46"/>
      <c r="R342" s="42"/>
    </row>
    <row r="343" spans="1:18">
      <c r="A343" s="46"/>
      <c r="B343" s="44" t="s">
        <v>2572</v>
      </c>
      <c r="C343" s="44" t="s">
        <v>2332</v>
      </c>
      <c r="D343" s="45" t="s">
        <v>2332</v>
      </c>
      <c r="E343" s="44">
        <v>600</v>
      </c>
      <c r="F343" s="45">
        <v>600</v>
      </c>
      <c r="G343" s="39">
        <f t="shared" si="5"/>
        <v>0</v>
      </c>
      <c r="H343" s="46"/>
      <c r="R343" s="42"/>
    </row>
    <row r="344" spans="1:18">
      <c r="A344" s="46"/>
      <c r="B344" s="44" t="s">
        <v>2573</v>
      </c>
      <c r="C344" s="44" t="s">
        <v>2334</v>
      </c>
      <c r="D344" s="45" t="s">
        <v>2334</v>
      </c>
      <c r="E344" s="44">
        <v>604</v>
      </c>
      <c r="F344" s="45">
        <v>604</v>
      </c>
      <c r="G344" s="39">
        <f t="shared" si="5"/>
        <v>0</v>
      </c>
      <c r="H344" s="46"/>
      <c r="R344" s="42"/>
    </row>
    <row r="345" spans="1:18">
      <c r="A345" s="46"/>
      <c r="B345" s="44" t="s">
        <v>2574</v>
      </c>
      <c r="C345" s="44" t="s">
        <v>2575</v>
      </c>
      <c r="D345" s="45" t="s">
        <v>2575</v>
      </c>
      <c r="E345" s="44">
        <v>92</v>
      </c>
      <c r="F345" s="45">
        <v>92</v>
      </c>
      <c r="G345" s="39">
        <f t="shared" si="5"/>
        <v>0</v>
      </c>
      <c r="H345" s="46"/>
      <c r="R345" s="42"/>
    </row>
    <row r="346" spans="1:18">
      <c r="A346" s="46"/>
      <c r="B346" s="44" t="s">
        <v>2576</v>
      </c>
      <c r="C346" s="44" t="s">
        <v>2198</v>
      </c>
      <c r="D346" s="45" t="s">
        <v>2198</v>
      </c>
      <c r="E346" s="44">
        <v>96</v>
      </c>
      <c r="F346" s="45">
        <v>96</v>
      </c>
      <c r="G346" s="39">
        <f t="shared" si="5"/>
        <v>0</v>
      </c>
      <c r="H346" s="46"/>
      <c r="R346" s="42"/>
    </row>
    <row r="347" spans="1:18">
      <c r="A347" s="46"/>
      <c r="B347" s="44" t="s">
        <v>2577</v>
      </c>
      <c r="C347" s="44" t="s">
        <v>2578</v>
      </c>
      <c r="D347" s="45" t="s">
        <v>2578</v>
      </c>
      <c r="E347" s="44">
        <v>27</v>
      </c>
      <c r="F347" s="45">
        <v>27</v>
      </c>
      <c r="G347" s="39">
        <f t="shared" si="5"/>
        <v>0</v>
      </c>
      <c r="H347" s="46"/>
      <c r="R347" s="42"/>
    </row>
    <row r="348" spans="1:18">
      <c r="A348" s="46"/>
      <c r="B348" s="44" t="s">
        <v>2579</v>
      </c>
      <c r="C348" s="44" t="s">
        <v>2110</v>
      </c>
      <c r="D348" s="45" t="s">
        <v>2110</v>
      </c>
      <c r="E348" s="44">
        <v>4</v>
      </c>
      <c r="F348" s="45">
        <v>4</v>
      </c>
      <c r="G348" s="39">
        <f t="shared" si="5"/>
        <v>0</v>
      </c>
      <c r="H348" s="46"/>
      <c r="R348" s="42"/>
    </row>
    <row r="349" spans="1:18">
      <c r="A349" s="46"/>
      <c r="B349" s="44" t="s">
        <v>2580</v>
      </c>
      <c r="C349" s="44" t="s">
        <v>2112</v>
      </c>
      <c r="D349" s="45" t="s">
        <v>2112</v>
      </c>
      <c r="E349" s="44">
        <v>8</v>
      </c>
      <c r="F349" s="45">
        <v>8</v>
      </c>
      <c r="G349" s="39">
        <f t="shared" si="5"/>
        <v>0</v>
      </c>
      <c r="H349" s="46"/>
      <c r="R349" s="42"/>
    </row>
    <row r="350" spans="1:18">
      <c r="A350" s="46"/>
      <c r="B350" s="44" t="s">
        <v>2581</v>
      </c>
      <c r="C350" s="44" t="s">
        <v>2582</v>
      </c>
      <c r="D350" s="45" t="s">
        <v>2582</v>
      </c>
      <c r="E350" s="44">
        <v>328</v>
      </c>
      <c r="F350" s="45">
        <v>328</v>
      </c>
      <c r="G350" s="39">
        <f t="shared" si="5"/>
        <v>0</v>
      </c>
      <c r="H350" s="46"/>
      <c r="R350" s="42"/>
    </row>
    <row r="351" spans="1:18">
      <c r="A351" s="46"/>
      <c r="B351" s="44" t="s">
        <v>2583</v>
      </c>
      <c r="C351" s="44" t="s">
        <v>2584</v>
      </c>
      <c r="D351" s="45" t="s">
        <v>2584</v>
      </c>
      <c r="E351" s="44">
        <v>332</v>
      </c>
      <c r="F351" s="45">
        <v>332</v>
      </c>
      <c r="G351" s="39">
        <f t="shared" si="5"/>
        <v>0</v>
      </c>
      <c r="H351" s="46"/>
      <c r="R351" s="42"/>
    </row>
    <row r="352" spans="1:18">
      <c r="A352" s="46"/>
      <c r="B352" s="44" t="s">
        <v>2585</v>
      </c>
      <c r="C352" s="44" t="s">
        <v>2558</v>
      </c>
      <c r="D352" s="45" t="s">
        <v>2558</v>
      </c>
      <c r="E352" s="44">
        <v>1.7</v>
      </c>
      <c r="F352" s="45">
        <v>1.7</v>
      </c>
      <c r="G352" s="39">
        <f t="shared" si="5"/>
        <v>0</v>
      </c>
      <c r="H352" s="46"/>
      <c r="R352" s="42"/>
    </row>
    <row r="353" spans="1:18">
      <c r="A353" s="46"/>
      <c r="B353" s="44" t="s">
        <v>2586</v>
      </c>
      <c r="C353" s="44" t="s">
        <v>2110</v>
      </c>
      <c r="D353" s="45" t="s">
        <v>2110</v>
      </c>
      <c r="E353" s="44">
        <v>4</v>
      </c>
      <c r="F353" s="45">
        <v>4</v>
      </c>
      <c r="G353" s="39">
        <f t="shared" si="5"/>
        <v>0</v>
      </c>
      <c r="H353" s="46"/>
      <c r="R353" s="42"/>
    </row>
    <row r="354" spans="1:18">
      <c r="A354" s="46"/>
      <c r="B354" s="44" t="s">
        <v>2587</v>
      </c>
      <c r="C354" s="44" t="s">
        <v>2112</v>
      </c>
      <c r="D354" s="45" t="s">
        <v>2112</v>
      </c>
      <c r="E354" s="44">
        <v>8</v>
      </c>
      <c r="F354" s="45">
        <v>8</v>
      </c>
      <c r="G354" s="39">
        <f t="shared" si="5"/>
        <v>0</v>
      </c>
      <c r="H354" s="46"/>
      <c r="R354" s="42"/>
    </row>
    <row r="355" spans="1:18">
      <c r="A355" s="46"/>
      <c r="B355" s="44" t="s">
        <v>2588</v>
      </c>
      <c r="C355" s="44" t="s">
        <v>2054</v>
      </c>
      <c r="D355" s="45" t="s">
        <v>2054</v>
      </c>
      <c r="E355" s="44">
        <v>36</v>
      </c>
      <c r="F355" s="45">
        <v>36</v>
      </c>
      <c r="G355" s="39">
        <f t="shared" si="5"/>
        <v>0</v>
      </c>
      <c r="H355" s="46"/>
      <c r="R355" s="42"/>
    </row>
    <row r="356" spans="1:18">
      <c r="A356" s="46"/>
      <c r="B356" s="44" t="s">
        <v>2589</v>
      </c>
      <c r="C356" s="44" t="s">
        <v>2056</v>
      </c>
      <c r="D356" s="45" t="s">
        <v>2056</v>
      </c>
      <c r="E356" s="44">
        <v>40</v>
      </c>
      <c r="F356" s="45">
        <v>40</v>
      </c>
      <c r="G356" s="39">
        <f t="shared" si="5"/>
        <v>0</v>
      </c>
      <c r="H356" s="46"/>
      <c r="R356" s="42"/>
    </row>
    <row r="357" spans="1:18">
      <c r="A357" s="46"/>
      <c r="B357" s="44" t="s">
        <v>2590</v>
      </c>
      <c r="C357" s="44" t="s">
        <v>2159</v>
      </c>
      <c r="D357" s="45" t="s">
        <v>2159</v>
      </c>
      <c r="E357" s="44">
        <v>60</v>
      </c>
      <c r="F357" s="45">
        <v>60</v>
      </c>
      <c r="G357" s="39">
        <f t="shared" si="5"/>
        <v>0</v>
      </c>
      <c r="H357" s="46"/>
      <c r="R357" s="42"/>
    </row>
    <row r="358" spans="1:18">
      <c r="A358" s="46"/>
      <c r="B358" s="44" t="s">
        <v>2591</v>
      </c>
      <c r="C358" s="44" t="s">
        <v>2517</v>
      </c>
      <c r="D358" s="45" t="s">
        <v>2451</v>
      </c>
      <c r="E358" s="44">
        <v>4.4</v>
      </c>
      <c r="F358" s="45">
        <v>6.4</v>
      </c>
      <c r="G358" s="39">
        <f t="shared" si="5"/>
        <v>-0.3125</v>
      </c>
      <c r="H358" s="46"/>
      <c r="R358" s="42"/>
    </row>
    <row r="359" spans="1:18">
      <c r="A359" s="46"/>
      <c r="B359" s="44" t="s">
        <v>2592</v>
      </c>
      <c r="C359" s="44" t="s">
        <v>2517</v>
      </c>
      <c r="D359" s="45" t="s">
        <v>2451</v>
      </c>
      <c r="E359" s="44">
        <v>4.4</v>
      </c>
      <c r="F359" s="45">
        <v>6.4</v>
      </c>
      <c r="G359" s="39">
        <f t="shared" si="5"/>
        <v>-0.3125</v>
      </c>
      <c r="H359" s="46"/>
      <c r="R359" s="42"/>
    </row>
    <row r="360" spans="1:18">
      <c r="A360" s="46"/>
      <c r="B360" s="44" t="s">
        <v>2593</v>
      </c>
      <c r="C360" s="44" t="s">
        <v>2594</v>
      </c>
      <c r="D360" s="45" t="s">
        <v>2277</v>
      </c>
      <c r="E360" s="44">
        <v>7.3</v>
      </c>
      <c r="F360" s="45">
        <v>10</v>
      </c>
      <c r="G360" s="39">
        <f t="shared" si="5"/>
        <v>-0.27</v>
      </c>
      <c r="H360" s="46"/>
      <c r="R360" s="42"/>
    </row>
    <row r="361" spans="1:18">
      <c r="A361" s="46"/>
      <c r="B361" s="44" t="s">
        <v>2595</v>
      </c>
      <c r="C361" s="44" t="s">
        <v>2596</v>
      </c>
      <c r="D361" s="45" t="s">
        <v>2596</v>
      </c>
      <c r="E361" s="44">
        <v>116</v>
      </c>
      <c r="F361" s="45">
        <v>116</v>
      </c>
      <c r="G361" s="39">
        <f t="shared" si="5"/>
        <v>0</v>
      </c>
      <c r="H361" s="46"/>
      <c r="R361" s="42"/>
    </row>
    <row r="362" spans="1:18">
      <c r="A362" s="46"/>
      <c r="B362" s="44" t="s">
        <v>2597</v>
      </c>
      <c r="C362" s="44" t="s">
        <v>2598</v>
      </c>
      <c r="D362" s="45" t="s">
        <v>2598</v>
      </c>
      <c r="E362" s="44">
        <v>120</v>
      </c>
      <c r="F362" s="45">
        <v>120</v>
      </c>
      <c r="G362" s="39">
        <f t="shared" si="5"/>
        <v>0</v>
      </c>
      <c r="H362" s="46"/>
      <c r="R362" s="42"/>
    </row>
    <row r="363" spans="1:18">
      <c r="A363" s="46"/>
      <c r="B363" s="44" t="s">
        <v>2599</v>
      </c>
      <c r="C363" s="44" t="s">
        <v>2070</v>
      </c>
      <c r="D363" s="45" t="s">
        <v>2070</v>
      </c>
      <c r="E363" s="44">
        <v>616</v>
      </c>
      <c r="F363" s="45">
        <v>616</v>
      </c>
      <c r="G363" s="39">
        <f t="shared" si="5"/>
        <v>0</v>
      </c>
      <c r="H363" s="46"/>
      <c r="R363" s="42"/>
    </row>
    <row r="364" spans="1:18">
      <c r="A364" s="46"/>
      <c r="B364" s="44" t="s">
        <v>2600</v>
      </c>
      <c r="C364" s="44" t="s">
        <v>2070</v>
      </c>
      <c r="D364" s="45" t="s">
        <v>2518</v>
      </c>
      <c r="E364" s="44">
        <v>616</v>
      </c>
      <c r="F364" s="45">
        <f>4.8*1024</f>
        <v>4915.2</v>
      </c>
      <c r="G364" s="39">
        <f t="shared" si="5"/>
        <v>-0.874674479166667</v>
      </c>
      <c r="H364" s="46"/>
      <c r="R364" s="42"/>
    </row>
    <row r="365" spans="1:18">
      <c r="A365" s="46"/>
      <c r="B365" s="44" t="s">
        <v>2601</v>
      </c>
      <c r="C365" s="44" t="s">
        <v>2070</v>
      </c>
      <c r="D365" s="45" t="s">
        <v>2518</v>
      </c>
      <c r="E365" s="44">
        <v>616</v>
      </c>
      <c r="F365" s="45">
        <f>4.8*1024</f>
        <v>4915.2</v>
      </c>
      <c r="G365" s="39">
        <f t="shared" si="5"/>
        <v>-0.874674479166667</v>
      </c>
      <c r="H365" s="46"/>
      <c r="R365" s="42"/>
    </row>
    <row r="366" spans="1:18">
      <c r="A366" s="46"/>
      <c r="B366" s="44" t="s">
        <v>2602</v>
      </c>
      <c r="C366" s="44" t="s">
        <v>2070</v>
      </c>
      <c r="D366" s="45" t="s">
        <v>2271</v>
      </c>
      <c r="E366" s="44">
        <v>616</v>
      </c>
      <c r="F366" s="45">
        <f>15*1024</f>
        <v>15360</v>
      </c>
      <c r="G366" s="39">
        <f t="shared" si="5"/>
        <v>-0.959895833333333</v>
      </c>
      <c r="H366" s="46"/>
      <c r="R366" s="42"/>
    </row>
    <row r="367" spans="1:18">
      <c r="A367" s="46"/>
      <c r="B367" s="44" t="s">
        <v>2603</v>
      </c>
      <c r="C367" s="44" t="s">
        <v>2054</v>
      </c>
      <c r="D367" s="45" t="s">
        <v>2054</v>
      </c>
      <c r="E367" s="44">
        <v>36</v>
      </c>
      <c r="F367" s="45">
        <v>36</v>
      </c>
      <c r="G367" s="39">
        <f t="shared" si="5"/>
        <v>0</v>
      </c>
      <c r="H367" s="46"/>
      <c r="R367" s="42"/>
    </row>
    <row r="368" spans="1:18">
      <c r="A368" s="46"/>
      <c r="B368" s="44" t="s">
        <v>2604</v>
      </c>
      <c r="C368" s="44" t="s">
        <v>2056</v>
      </c>
      <c r="D368" s="45" t="s">
        <v>2056</v>
      </c>
      <c r="E368" s="44">
        <v>40</v>
      </c>
      <c r="F368" s="45">
        <v>40</v>
      </c>
      <c r="G368" s="39">
        <f t="shared" si="5"/>
        <v>0</v>
      </c>
      <c r="H368" s="46"/>
      <c r="R368" s="42"/>
    </row>
    <row r="369" spans="1:18">
      <c r="A369" s="46"/>
      <c r="B369" s="44" t="s">
        <v>2605</v>
      </c>
      <c r="C369" s="44" t="s">
        <v>2060</v>
      </c>
      <c r="D369" s="45" t="s">
        <v>2060</v>
      </c>
      <c r="E369" s="44">
        <v>52</v>
      </c>
      <c r="F369" s="45">
        <v>52</v>
      </c>
      <c r="G369" s="39">
        <f t="shared" si="5"/>
        <v>0</v>
      </c>
      <c r="H369" s="46"/>
      <c r="R369" s="42"/>
    </row>
    <row r="370" spans="1:18">
      <c r="A370" s="46"/>
      <c r="B370" s="44" t="s">
        <v>2606</v>
      </c>
      <c r="C370" s="44" t="s">
        <v>2195</v>
      </c>
      <c r="D370" s="45" t="s">
        <v>2195</v>
      </c>
      <c r="E370" s="44">
        <v>552</v>
      </c>
      <c r="F370" s="45">
        <v>552</v>
      </c>
      <c r="G370" s="39">
        <f t="shared" si="5"/>
        <v>0</v>
      </c>
      <c r="H370" s="46"/>
      <c r="R370" s="42"/>
    </row>
    <row r="371" spans="1:18">
      <c r="A371" s="46"/>
      <c r="B371" s="44" t="s">
        <v>2607</v>
      </c>
      <c r="C371" s="44" t="s">
        <v>2608</v>
      </c>
      <c r="D371" s="45" t="s">
        <v>2608</v>
      </c>
      <c r="E371" s="44">
        <v>556</v>
      </c>
      <c r="F371" s="45">
        <v>556</v>
      </c>
      <c r="G371" s="39">
        <f t="shared" si="5"/>
        <v>0</v>
      </c>
      <c r="H371" s="46"/>
      <c r="R371" s="42"/>
    </row>
    <row r="372" spans="1:18">
      <c r="A372" s="46"/>
      <c r="B372" s="44" t="s">
        <v>2609</v>
      </c>
      <c r="C372" s="44" t="s">
        <v>2104</v>
      </c>
      <c r="D372" s="45" t="s">
        <v>2104</v>
      </c>
      <c r="E372" s="44">
        <v>1</v>
      </c>
      <c r="F372" s="45">
        <v>1</v>
      </c>
      <c r="G372" s="39">
        <f t="shared" si="5"/>
        <v>0</v>
      </c>
      <c r="H372" s="46"/>
      <c r="R372" s="42"/>
    </row>
    <row r="373" spans="1:18">
      <c r="A373" s="46"/>
      <c r="B373" s="44" t="s">
        <v>2610</v>
      </c>
      <c r="C373" s="44" t="s">
        <v>2611</v>
      </c>
      <c r="D373" s="45" t="s">
        <v>2612</v>
      </c>
      <c r="E373" s="44">
        <v>4</v>
      </c>
      <c r="F373" s="45">
        <v>4.5</v>
      </c>
      <c r="G373" s="39">
        <f t="shared" si="5"/>
        <v>-0.111111111111111</v>
      </c>
      <c r="H373" s="46"/>
      <c r="R373" s="42"/>
    </row>
    <row r="374" spans="1:18">
      <c r="A374" s="46"/>
      <c r="B374" s="44" t="s">
        <v>2613</v>
      </c>
      <c r="C374" s="44" t="s">
        <v>2611</v>
      </c>
      <c r="D374" s="45" t="s">
        <v>2612</v>
      </c>
      <c r="E374" s="44">
        <v>4</v>
      </c>
      <c r="F374" s="45">
        <v>4.5</v>
      </c>
      <c r="G374" s="39">
        <f t="shared" si="5"/>
        <v>-0.111111111111111</v>
      </c>
      <c r="H374" s="46"/>
      <c r="R374" s="42"/>
    </row>
    <row r="375" spans="1:18">
      <c r="A375" s="46"/>
      <c r="B375" s="44" t="s">
        <v>2614</v>
      </c>
      <c r="C375" s="44" t="s">
        <v>2615</v>
      </c>
      <c r="D375" s="45" t="s">
        <v>2616</v>
      </c>
      <c r="E375" s="44">
        <v>19</v>
      </c>
      <c r="F375" s="45">
        <v>26</v>
      </c>
      <c r="G375" s="39">
        <f t="shared" si="5"/>
        <v>-0.269230769230769</v>
      </c>
      <c r="H375" s="46"/>
      <c r="R375" s="42"/>
    </row>
    <row r="376" spans="1:18">
      <c r="A376" s="46"/>
      <c r="B376" s="44" t="s">
        <v>2617</v>
      </c>
      <c r="C376" s="44" t="s">
        <v>2615</v>
      </c>
      <c r="D376" s="45" t="s">
        <v>2616</v>
      </c>
      <c r="E376" s="44">
        <v>19</v>
      </c>
      <c r="F376" s="45">
        <v>26</v>
      </c>
      <c r="G376" s="39">
        <f t="shared" si="5"/>
        <v>-0.269230769230769</v>
      </c>
      <c r="H376" s="46"/>
      <c r="R376" s="42"/>
    </row>
    <row r="377" spans="1:18">
      <c r="A377" s="46"/>
      <c r="B377" s="44" t="s">
        <v>2618</v>
      </c>
      <c r="C377" s="44" t="s">
        <v>2615</v>
      </c>
      <c r="D377" s="45" t="s">
        <v>2616</v>
      </c>
      <c r="E377" s="44">
        <v>19</v>
      </c>
      <c r="F377" s="45">
        <v>26</v>
      </c>
      <c r="G377" s="39">
        <f t="shared" si="5"/>
        <v>-0.269230769230769</v>
      </c>
      <c r="H377" s="46"/>
      <c r="R377" s="42"/>
    </row>
    <row r="378" spans="1:18">
      <c r="A378" s="46"/>
      <c r="B378" s="44" t="s">
        <v>2619</v>
      </c>
      <c r="C378" s="44" t="s">
        <v>2615</v>
      </c>
      <c r="D378" s="45" t="s">
        <v>2616</v>
      </c>
      <c r="E378" s="44">
        <v>19</v>
      </c>
      <c r="F378" s="45">
        <v>26</v>
      </c>
      <c r="G378" s="39">
        <f t="shared" si="5"/>
        <v>-0.269230769230769</v>
      </c>
      <c r="H378" s="46"/>
      <c r="R378" s="42"/>
    </row>
    <row r="379" spans="1:18">
      <c r="A379" s="46"/>
      <c r="B379" s="44" t="s">
        <v>2620</v>
      </c>
      <c r="C379" s="44" t="s">
        <v>2309</v>
      </c>
      <c r="D379" s="45" t="s">
        <v>2164</v>
      </c>
      <c r="E379" s="44">
        <v>1.9</v>
      </c>
      <c r="F379" s="45">
        <v>2.1</v>
      </c>
      <c r="G379" s="39">
        <f t="shared" si="5"/>
        <v>-0.0952380952380953</v>
      </c>
      <c r="H379" s="46"/>
      <c r="R379" s="42"/>
    </row>
    <row r="380" spans="1:18">
      <c r="A380" s="46"/>
      <c r="B380" s="44" t="s">
        <v>2621</v>
      </c>
      <c r="C380" s="44" t="s">
        <v>2309</v>
      </c>
      <c r="D380" s="45" t="s">
        <v>2164</v>
      </c>
      <c r="E380" s="44">
        <v>1.9</v>
      </c>
      <c r="F380" s="45">
        <v>2.1</v>
      </c>
      <c r="G380" s="39">
        <f t="shared" si="5"/>
        <v>-0.0952380952380953</v>
      </c>
      <c r="H380" s="46"/>
      <c r="R380" s="42"/>
    </row>
    <row r="381" spans="1:18">
      <c r="A381" s="46"/>
      <c r="B381" s="44" t="s">
        <v>2622</v>
      </c>
      <c r="C381" s="44" t="s">
        <v>2380</v>
      </c>
      <c r="D381" s="45" t="s">
        <v>2623</v>
      </c>
      <c r="E381" s="44">
        <v>3.1</v>
      </c>
      <c r="F381" s="45">
        <v>3.5</v>
      </c>
      <c r="G381" s="39">
        <f t="shared" si="5"/>
        <v>-0.114285714285714</v>
      </c>
      <c r="H381" s="46"/>
      <c r="R381" s="42"/>
    </row>
    <row r="382" spans="1:18">
      <c r="A382" s="46"/>
      <c r="B382" s="44" t="s">
        <v>2624</v>
      </c>
      <c r="C382" s="44" t="s">
        <v>2625</v>
      </c>
      <c r="D382" s="45" t="s">
        <v>2517</v>
      </c>
      <c r="E382" s="44">
        <v>3.9</v>
      </c>
      <c r="F382" s="45">
        <v>4.4</v>
      </c>
      <c r="G382" s="39">
        <f t="shared" si="5"/>
        <v>-0.113636363636364</v>
      </c>
      <c r="H382" s="46"/>
      <c r="R382" s="42"/>
    </row>
    <row r="383" spans="1:18">
      <c r="A383" s="46"/>
      <c r="B383" s="44" t="s">
        <v>2626</v>
      </c>
      <c r="C383" s="44" t="s">
        <v>2625</v>
      </c>
      <c r="D383" s="45" t="s">
        <v>2517</v>
      </c>
      <c r="E383" s="44">
        <v>3.9</v>
      </c>
      <c r="F383" s="45">
        <v>4.4</v>
      </c>
      <c r="G383" s="39">
        <f t="shared" si="5"/>
        <v>-0.113636363636364</v>
      </c>
      <c r="H383" s="46"/>
      <c r="R383" s="42"/>
    </row>
    <row r="384" spans="1:18">
      <c r="A384" s="46"/>
      <c r="B384" s="44" t="s">
        <v>2627</v>
      </c>
      <c r="C384" s="44" t="s">
        <v>2277</v>
      </c>
      <c r="D384" s="45" t="s">
        <v>2431</v>
      </c>
      <c r="E384" s="44">
        <v>10</v>
      </c>
      <c r="F384" s="45">
        <v>20</v>
      </c>
      <c r="G384" s="39">
        <f t="shared" si="5"/>
        <v>-0.5</v>
      </c>
      <c r="H384" s="46"/>
      <c r="R384" s="42"/>
    </row>
    <row r="385" spans="1:18">
      <c r="A385" s="46"/>
      <c r="B385" s="44" t="s">
        <v>2628</v>
      </c>
      <c r="C385" s="44" t="s">
        <v>2629</v>
      </c>
      <c r="D385" s="45" t="s">
        <v>2290</v>
      </c>
      <c r="E385" s="44">
        <v>5.4</v>
      </c>
      <c r="F385" s="45">
        <v>6.5</v>
      </c>
      <c r="G385" s="39">
        <f t="shared" si="5"/>
        <v>-0.169230769230769</v>
      </c>
      <c r="H385" s="46"/>
      <c r="R385" s="42"/>
    </row>
    <row r="386" spans="1:18">
      <c r="A386" s="46"/>
      <c r="B386" s="44" t="s">
        <v>2630</v>
      </c>
      <c r="C386" s="44" t="s">
        <v>2629</v>
      </c>
      <c r="D386" s="45" t="s">
        <v>2290</v>
      </c>
      <c r="E386" s="44">
        <v>5.4</v>
      </c>
      <c r="F386" s="45">
        <v>6.5</v>
      </c>
      <c r="G386" s="39">
        <f t="shared" ref="G386:G449" si="6">(E386-F386)/F386</f>
        <v>-0.169230769230769</v>
      </c>
      <c r="H386" s="46"/>
      <c r="R386" s="42"/>
    </row>
    <row r="387" spans="1:18">
      <c r="A387" s="46"/>
      <c r="B387" s="44" t="s">
        <v>2631</v>
      </c>
      <c r="C387" s="44" t="s">
        <v>2632</v>
      </c>
      <c r="D387" s="45" t="s">
        <v>2633</v>
      </c>
      <c r="E387" s="44">
        <v>22</v>
      </c>
      <c r="F387" s="45">
        <v>25</v>
      </c>
      <c r="G387" s="39">
        <f t="shared" si="6"/>
        <v>-0.12</v>
      </c>
      <c r="H387" s="46"/>
      <c r="R387" s="42"/>
    </row>
    <row r="388" spans="1:18">
      <c r="A388" s="46"/>
      <c r="B388" s="44" t="s">
        <v>2634</v>
      </c>
      <c r="C388" s="44" t="s">
        <v>2244</v>
      </c>
      <c r="D388" s="45" t="s">
        <v>2426</v>
      </c>
      <c r="E388" s="44">
        <v>2.2</v>
      </c>
      <c r="F388" s="45">
        <v>3</v>
      </c>
      <c r="G388" s="39">
        <f t="shared" si="6"/>
        <v>-0.266666666666667</v>
      </c>
      <c r="H388" s="46"/>
      <c r="R388" s="42"/>
    </row>
    <row r="389" spans="1:18">
      <c r="A389" s="46"/>
      <c r="B389" s="44" t="s">
        <v>2635</v>
      </c>
      <c r="C389" s="44" t="s">
        <v>2244</v>
      </c>
      <c r="D389" s="45" t="s">
        <v>2426</v>
      </c>
      <c r="E389" s="44">
        <v>2.2</v>
      </c>
      <c r="F389" s="45">
        <v>3</v>
      </c>
      <c r="G389" s="39">
        <f t="shared" si="6"/>
        <v>-0.266666666666667</v>
      </c>
      <c r="H389" s="46"/>
      <c r="R389" s="42"/>
    </row>
    <row r="390" spans="1:18">
      <c r="A390" s="46"/>
      <c r="B390" s="44" t="s">
        <v>2636</v>
      </c>
      <c r="C390" s="44" t="s">
        <v>2291</v>
      </c>
      <c r="D390" s="45" t="s">
        <v>2396</v>
      </c>
      <c r="E390" s="44">
        <v>3.6</v>
      </c>
      <c r="F390" s="45">
        <v>4.7</v>
      </c>
      <c r="G390" s="39">
        <f t="shared" si="6"/>
        <v>-0.234042553191489</v>
      </c>
      <c r="H390" s="46"/>
      <c r="R390" s="42"/>
    </row>
    <row r="391" spans="1:18">
      <c r="A391" s="46"/>
      <c r="B391" s="44" t="s">
        <v>2637</v>
      </c>
      <c r="C391" s="50" t="s">
        <v>2426</v>
      </c>
      <c r="D391" s="51" t="s">
        <v>2426</v>
      </c>
      <c r="E391" s="50">
        <v>3</v>
      </c>
      <c r="F391" s="51">
        <v>3</v>
      </c>
      <c r="G391" s="39">
        <f t="shared" si="6"/>
        <v>0</v>
      </c>
      <c r="H391" s="46"/>
      <c r="R391" s="42"/>
    </row>
    <row r="392" spans="1:18">
      <c r="A392" s="46"/>
      <c r="B392" s="44" t="s">
        <v>2638</v>
      </c>
      <c r="C392" s="50" t="s">
        <v>2426</v>
      </c>
      <c r="D392" s="51" t="s">
        <v>2426</v>
      </c>
      <c r="E392" s="50">
        <v>3</v>
      </c>
      <c r="F392" s="51">
        <v>3</v>
      </c>
      <c r="G392" s="39">
        <f t="shared" si="6"/>
        <v>0</v>
      </c>
      <c r="H392" s="46"/>
      <c r="R392" s="42"/>
    </row>
    <row r="393" spans="1:18">
      <c r="A393" s="46"/>
      <c r="B393" s="44" t="s">
        <v>2639</v>
      </c>
      <c r="C393" s="44" t="s">
        <v>2426</v>
      </c>
      <c r="D393" s="45" t="s">
        <v>2426</v>
      </c>
      <c r="E393" s="44">
        <v>3</v>
      </c>
      <c r="F393" s="45">
        <v>3</v>
      </c>
      <c r="G393" s="39">
        <f t="shared" si="6"/>
        <v>0</v>
      </c>
      <c r="H393" s="46"/>
      <c r="R393" s="42"/>
    </row>
    <row r="394" spans="1:18">
      <c r="A394" s="46"/>
      <c r="B394" s="44" t="s">
        <v>2640</v>
      </c>
      <c r="C394" s="44" t="s">
        <v>2426</v>
      </c>
      <c r="D394" s="45" t="s">
        <v>2426</v>
      </c>
      <c r="E394" s="44">
        <v>3</v>
      </c>
      <c r="F394" s="45">
        <v>3</v>
      </c>
      <c r="G394" s="39">
        <f t="shared" si="6"/>
        <v>0</v>
      </c>
      <c r="H394" s="46"/>
      <c r="R394" s="42"/>
    </row>
    <row r="395" spans="1:18">
      <c r="A395" s="46"/>
      <c r="B395" s="44" t="s">
        <v>2641</v>
      </c>
      <c r="C395" s="44" t="s">
        <v>2642</v>
      </c>
      <c r="D395" s="45" t="s">
        <v>2642</v>
      </c>
      <c r="E395" s="44">
        <v>29</v>
      </c>
      <c r="F395" s="45">
        <v>29</v>
      </c>
      <c r="G395" s="39">
        <f t="shared" si="6"/>
        <v>0</v>
      </c>
      <c r="H395" s="46"/>
      <c r="R395" s="42"/>
    </row>
    <row r="396" spans="1:18">
      <c r="A396" s="46"/>
      <c r="B396" s="44" t="s">
        <v>2643</v>
      </c>
      <c r="C396" s="50" t="s">
        <v>2644</v>
      </c>
      <c r="D396" s="51" t="s">
        <v>2644</v>
      </c>
      <c r="E396" s="50">
        <v>2.8</v>
      </c>
      <c r="F396" s="51">
        <v>2.8</v>
      </c>
      <c r="G396" s="39">
        <f t="shared" si="6"/>
        <v>0</v>
      </c>
      <c r="H396" s="46"/>
      <c r="R396" s="42"/>
    </row>
    <row r="397" spans="1:18">
      <c r="A397" s="46"/>
      <c r="B397" s="44" t="s">
        <v>2645</v>
      </c>
      <c r="C397" s="50" t="s">
        <v>2644</v>
      </c>
      <c r="D397" s="51" t="s">
        <v>2445</v>
      </c>
      <c r="E397" s="50">
        <v>2.8</v>
      </c>
      <c r="F397" s="51">
        <v>2.9</v>
      </c>
      <c r="G397" s="39">
        <f t="shared" si="6"/>
        <v>-0.0344827586206897</v>
      </c>
      <c r="H397" s="46"/>
      <c r="R397" s="42"/>
    </row>
    <row r="398" spans="1:18">
      <c r="A398" s="46"/>
      <c r="B398" s="44" t="s">
        <v>2646</v>
      </c>
      <c r="C398" s="44" t="s">
        <v>2647</v>
      </c>
      <c r="D398" s="45" t="s">
        <v>2167</v>
      </c>
      <c r="E398" s="44">
        <v>8</v>
      </c>
      <c r="F398" s="45">
        <v>8.1</v>
      </c>
      <c r="G398" s="39">
        <f t="shared" si="6"/>
        <v>-0.0123456790123456</v>
      </c>
      <c r="H398" s="46"/>
      <c r="R398" s="42"/>
    </row>
    <row r="399" spans="1:18">
      <c r="A399" s="46"/>
      <c r="B399" s="44" t="s">
        <v>2648</v>
      </c>
      <c r="C399" s="44" t="s">
        <v>2647</v>
      </c>
      <c r="D399" s="45" t="s">
        <v>2167</v>
      </c>
      <c r="E399" s="44">
        <v>8</v>
      </c>
      <c r="F399" s="45">
        <v>8.1</v>
      </c>
      <c r="G399" s="39">
        <f t="shared" si="6"/>
        <v>-0.0123456790123456</v>
      </c>
      <c r="H399" s="46"/>
      <c r="R399" s="42"/>
    </row>
    <row r="400" spans="1:18">
      <c r="A400" s="46"/>
      <c r="B400" s="44" t="s">
        <v>2649</v>
      </c>
      <c r="C400" s="44" t="s">
        <v>2650</v>
      </c>
      <c r="D400" s="45" t="s">
        <v>2651</v>
      </c>
      <c r="E400" s="44">
        <v>259</v>
      </c>
      <c r="F400" s="45">
        <v>320</v>
      </c>
      <c r="G400" s="39">
        <f t="shared" si="6"/>
        <v>-0.190625</v>
      </c>
      <c r="H400" s="46"/>
      <c r="R400" s="42"/>
    </row>
    <row r="401" spans="1:18">
      <c r="A401" s="46"/>
      <c r="B401" s="44" t="s">
        <v>2652</v>
      </c>
      <c r="C401" s="44" t="s">
        <v>2653</v>
      </c>
      <c r="D401" s="45" t="s">
        <v>2653</v>
      </c>
      <c r="E401" s="44">
        <v>836</v>
      </c>
      <c r="F401" s="45">
        <v>836</v>
      </c>
      <c r="G401" s="39">
        <f t="shared" si="6"/>
        <v>0</v>
      </c>
      <c r="H401" s="46"/>
      <c r="R401" s="42"/>
    </row>
    <row r="402" spans="1:18">
      <c r="A402" s="46"/>
      <c r="B402" s="44" t="s">
        <v>2654</v>
      </c>
      <c r="C402" s="44" t="s">
        <v>2655</v>
      </c>
      <c r="D402" s="45" t="s">
        <v>2655</v>
      </c>
      <c r="E402" s="44">
        <v>840</v>
      </c>
      <c r="F402" s="45">
        <v>840</v>
      </c>
      <c r="G402" s="39">
        <f t="shared" si="6"/>
        <v>0</v>
      </c>
      <c r="H402" s="46"/>
      <c r="R402" s="42"/>
    </row>
    <row r="403" spans="1:18">
      <c r="A403" s="46"/>
      <c r="B403" s="44" t="s">
        <v>2656</v>
      </c>
      <c r="C403" s="44" t="s">
        <v>2164</v>
      </c>
      <c r="D403" s="45" t="s">
        <v>2164</v>
      </c>
      <c r="E403" s="44">
        <v>2.1</v>
      </c>
      <c r="F403" s="45">
        <v>2.1</v>
      </c>
      <c r="G403" s="39">
        <f t="shared" si="6"/>
        <v>0</v>
      </c>
      <c r="H403" s="46"/>
      <c r="R403" s="42"/>
    </row>
    <row r="404" spans="1:18">
      <c r="A404" s="46"/>
      <c r="B404" s="44" t="s">
        <v>2657</v>
      </c>
      <c r="C404" s="44" t="s">
        <v>2164</v>
      </c>
      <c r="D404" s="45" t="s">
        <v>2164</v>
      </c>
      <c r="E404" s="44">
        <v>2.1</v>
      </c>
      <c r="F404" s="45">
        <v>2.1</v>
      </c>
      <c r="G404" s="39">
        <f t="shared" si="6"/>
        <v>0</v>
      </c>
      <c r="H404" s="46"/>
      <c r="R404" s="42"/>
    </row>
    <row r="405" spans="1:18">
      <c r="A405" s="46"/>
      <c r="B405" s="44" t="s">
        <v>2658</v>
      </c>
      <c r="C405" s="44" t="s">
        <v>2431</v>
      </c>
      <c r="D405" s="45" t="s">
        <v>2431</v>
      </c>
      <c r="E405" s="44">
        <v>20</v>
      </c>
      <c r="F405" s="45">
        <v>20</v>
      </c>
      <c r="G405" s="39">
        <f t="shared" si="6"/>
        <v>0</v>
      </c>
      <c r="H405" s="46"/>
      <c r="R405" s="42"/>
    </row>
    <row r="406" spans="1:18">
      <c r="A406" s="46"/>
      <c r="B406" s="44" t="s">
        <v>2659</v>
      </c>
      <c r="C406" s="44" t="s">
        <v>2612</v>
      </c>
      <c r="D406" s="45" t="s">
        <v>2442</v>
      </c>
      <c r="E406" s="44">
        <v>4.5</v>
      </c>
      <c r="F406" s="45">
        <v>6.6</v>
      </c>
      <c r="G406" s="39">
        <f t="shared" si="6"/>
        <v>-0.318181818181818</v>
      </c>
      <c r="H406" s="46"/>
      <c r="R406" s="42"/>
    </row>
    <row r="407" spans="1:18">
      <c r="A407" s="46"/>
      <c r="B407" s="44" t="s">
        <v>2660</v>
      </c>
      <c r="C407" s="44" t="s">
        <v>2612</v>
      </c>
      <c r="D407" s="45" t="s">
        <v>2442</v>
      </c>
      <c r="E407" s="44">
        <v>4.5</v>
      </c>
      <c r="F407" s="45">
        <v>6.6</v>
      </c>
      <c r="G407" s="39">
        <f t="shared" si="6"/>
        <v>-0.318181818181818</v>
      </c>
      <c r="H407" s="46"/>
      <c r="R407" s="42"/>
    </row>
    <row r="408" spans="1:18">
      <c r="A408" s="46"/>
      <c r="B408" s="44" t="s">
        <v>2661</v>
      </c>
      <c r="C408" s="44" t="s">
        <v>2400</v>
      </c>
      <c r="D408" s="45" t="s">
        <v>2209</v>
      </c>
      <c r="E408" s="44">
        <v>8.2</v>
      </c>
      <c r="F408" s="45">
        <v>11</v>
      </c>
      <c r="G408" s="39">
        <f t="shared" si="6"/>
        <v>-0.254545454545455</v>
      </c>
      <c r="H408" s="46"/>
      <c r="R408" s="42"/>
    </row>
    <row r="409" spans="1:18">
      <c r="A409" s="46"/>
      <c r="B409" s="44" t="s">
        <v>2662</v>
      </c>
      <c r="C409" s="44" t="s">
        <v>2663</v>
      </c>
      <c r="D409" s="45" t="s">
        <v>2663</v>
      </c>
      <c r="E409" s="44">
        <v>124</v>
      </c>
      <c r="F409" s="45">
        <v>124</v>
      </c>
      <c r="G409" s="39">
        <f t="shared" si="6"/>
        <v>0</v>
      </c>
      <c r="H409" s="46"/>
      <c r="R409" s="42"/>
    </row>
    <row r="410" spans="1:18">
      <c r="A410" s="46"/>
      <c r="B410" s="44" t="s">
        <v>2664</v>
      </c>
      <c r="C410" s="44" t="s">
        <v>2154</v>
      </c>
      <c r="D410" s="45" t="s">
        <v>2154</v>
      </c>
      <c r="E410" s="44">
        <v>128</v>
      </c>
      <c r="F410" s="45">
        <v>128</v>
      </c>
      <c r="G410" s="39">
        <f t="shared" si="6"/>
        <v>0</v>
      </c>
      <c r="H410" s="46"/>
      <c r="R410" s="42"/>
    </row>
    <row r="411" spans="1:18">
      <c r="A411" s="46"/>
      <c r="B411" s="44" t="s">
        <v>2665</v>
      </c>
      <c r="C411" s="44" t="s">
        <v>2298</v>
      </c>
      <c r="D411" s="45" t="s">
        <v>2298</v>
      </c>
      <c r="E411" s="44">
        <v>308</v>
      </c>
      <c r="F411" s="45">
        <v>308</v>
      </c>
      <c r="G411" s="39">
        <f t="shared" si="6"/>
        <v>0</v>
      </c>
      <c r="H411" s="46"/>
      <c r="R411" s="42"/>
    </row>
    <row r="412" spans="1:18">
      <c r="A412" s="46"/>
      <c r="B412" s="44" t="s">
        <v>2666</v>
      </c>
      <c r="C412" s="50" t="s">
        <v>2625</v>
      </c>
      <c r="D412" s="51" t="s">
        <v>2625</v>
      </c>
      <c r="E412" s="50">
        <v>3.9</v>
      </c>
      <c r="F412" s="51">
        <v>3.9</v>
      </c>
      <c r="G412" s="39">
        <f t="shared" si="6"/>
        <v>0</v>
      </c>
      <c r="H412" s="46"/>
      <c r="R412" s="42"/>
    </row>
    <row r="413" spans="1:18">
      <c r="A413" s="46"/>
      <c r="B413" s="44" t="s">
        <v>2667</v>
      </c>
      <c r="C413" s="50" t="s">
        <v>2625</v>
      </c>
      <c r="D413" s="51" t="s">
        <v>2625</v>
      </c>
      <c r="E413" s="50">
        <v>3.9</v>
      </c>
      <c r="F413" s="51">
        <v>3.9</v>
      </c>
      <c r="G413" s="39">
        <f t="shared" si="6"/>
        <v>0</v>
      </c>
      <c r="H413" s="46"/>
      <c r="R413" s="42"/>
    </row>
    <row r="414" spans="1:18">
      <c r="A414" s="46"/>
      <c r="B414" s="44" t="s">
        <v>2668</v>
      </c>
      <c r="C414" s="50" t="s">
        <v>2669</v>
      </c>
      <c r="D414" s="51" t="s">
        <v>2669</v>
      </c>
      <c r="E414" s="50">
        <v>46</v>
      </c>
      <c r="F414" s="51">
        <v>46</v>
      </c>
      <c r="G414" s="39">
        <f t="shared" si="6"/>
        <v>0</v>
      </c>
      <c r="H414" s="46"/>
      <c r="R414" s="42"/>
    </row>
    <row r="415" spans="1:18">
      <c r="A415" s="46"/>
      <c r="B415" s="44" t="s">
        <v>2670</v>
      </c>
      <c r="C415" s="44" t="s">
        <v>2669</v>
      </c>
      <c r="D415" s="45" t="s">
        <v>2353</v>
      </c>
      <c r="E415" s="44">
        <v>46</v>
      </c>
      <c r="F415" s="45">
        <v>32</v>
      </c>
      <c r="G415" s="47">
        <f t="shared" si="6"/>
        <v>0.4375</v>
      </c>
      <c r="H415" s="46"/>
      <c r="R415" s="42"/>
    </row>
    <row r="416" spans="1:18">
      <c r="A416" s="46"/>
      <c r="B416" s="44" t="s">
        <v>2671</v>
      </c>
      <c r="C416" s="44" t="s">
        <v>2669</v>
      </c>
      <c r="D416" s="45" t="s">
        <v>2353</v>
      </c>
      <c r="E416" s="44">
        <v>46</v>
      </c>
      <c r="F416" s="45">
        <v>32</v>
      </c>
      <c r="G416" s="47">
        <f t="shared" si="6"/>
        <v>0.4375</v>
      </c>
      <c r="H416" s="46"/>
      <c r="R416" s="42"/>
    </row>
    <row r="417" spans="1:18">
      <c r="A417" s="46"/>
      <c r="B417" s="44" t="s">
        <v>2672</v>
      </c>
      <c r="C417" s="44" t="s">
        <v>2669</v>
      </c>
      <c r="D417" s="45" t="s">
        <v>2673</v>
      </c>
      <c r="E417" s="44">
        <f>46*1024</f>
        <v>47104</v>
      </c>
      <c r="F417" s="45">
        <v>248</v>
      </c>
      <c r="G417" s="47">
        <f t="shared" si="6"/>
        <v>188.935483870968</v>
      </c>
      <c r="H417" s="46"/>
      <c r="R417" s="42"/>
    </row>
    <row r="418" spans="1:18">
      <c r="A418" s="46"/>
      <c r="B418" s="44" t="s">
        <v>2674</v>
      </c>
      <c r="C418" s="44" t="s">
        <v>2669</v>
      </c>
      <c r="D418" s="45" t="s">
        <v>2097</v>
      </c>
      <c r="E418" s="44">
        <f>46*1024</f>
        <v>47104</v>
      </c>
      <c r="F418" s="45">
        <v>252</v>
      </c>
      <c r="G418" s="47">
        <f t="shared" si="6"/>
        <v>185.920634920635</v>
      </c>
      <c r="H418" s="46"/>
      <c r="R418" s="42"/>
    </row>
    <row r="419" spans="1:18">
      <c r="A419" s="46"/>
      <c r="B419" s="44" t="s">
        <v>2675</v>
      </c>
      <c r="C419" s="44" t="s">
        <v>2669</v>
      </c>
      <c r="D419" s="45" t="s">
        <v>2676</v>
      </c>
      <c r="E419" s="44">
        <v>46</v>
      </c>
      <c r="F419" s="45">
        <v>89</v>
      </c>
      <c r="G419" s="39">
        <f t="shared" si="6"/>
        <v>-0.48314606741573</v>
      </c>
      <c r="H419" s="46"/>
      <c r="R419" s="42"/>
    </row>
    <row r="420" spans="1:18">
      <c r="A420" s="46"/>
      <c r="B420" s="44" t="s">
        <v>2677</v>
      </c>
      <c r="C420" s="50" t="s">
        <v>2669</v>
      </c>
      <c r="D420" s="51" t="s">
        <v>2676</v>
      </c>
      <c r="E420" s="50">
        <v>46</v>
      </c>
      <c r="F420" s="51">
        <v>89</v>
      </c>
      <c r="G420" s="39">
        <f t="shared" si="6"/>
        <v>-0.48314606741573</v>
      </c>
      <c r="H420" s="46"/>
      <c r="R420" s="42"/>
    </row>
    <row r="421" spans="1:18">
      <c r="A421" s="46"/>
      <c r="B421" s="44" t="s">
        <v>2678</v>
      </c>
      <c r="C421" s="50" t="s">
        <v>2669</v>
      </c>
      <c r="D421" s="51" t="s">
        <v>2676</v>
      </c>
      <c r="E421" s="50">
        <v>46</v>
      </c>
      <c r="F421" s="51">
        <v>89</v>
      </c>
      <c r="G421" s="39">
        <f t="shared" si="6"/>
        <v>-0.48314606741573</v>
      </c>
      <c r="H421" s="46"/>
      <c r="R421" s="42"/>
    </row>
    <row r="422" spans="1:18">
      <c r="A422" s="46"/>
      <c r="B422" s="44" t="s">
        <v>2679</v>
      </c>
      <c r="C422" s="50" t="s">
        <v>2669</v>
      </c>
      <c r="D422" s="51" t="s">
        <v>2676</v>
      </c>
      <c r="E422" s="50">
        <v>46</v>
      </c>
      <c r="F422" s="51">
        <v>89</v>
      </c>
      <c r="G422" s="39">
        <f t="shared" si="6"/>
        <v>-0.48314606741573</v>
      </c>
      <c r="H422" s="46"/>
      <c r="R422" s="42"/>
    </row>
    <row r="423" spans="1:18">
      <c r="A423" s="46"/>
      <c r="B423" s="44" t="s">
        <v>2680</v>
      </c>
      <c r="C423" s="44" t="s">
        <v>2085</v>
      </c>
      <c r="D423" s="45" t="s">
        <v>2085</v>
      </c>
      <c r="E423" s="44">
        <v>44</v>
      </c>
      <c r="F423" s="45">
        <v>44</v>
      </c>
      <c r="G423" s="39">
        <f t="shared" si="6"/>
        <v>0</v>
      </c>
      <c r="H423" s="46"/>
      <c r="R423" s="42"/>
    </row>
    <row r="424" spans="1:18">
      <c r="A424" s="46"/>
      <c r="B424" s="44" t="s">
        <v>2681</v>
      </c>
      <c r="C424" s="44" t="s">
        <v>2302</v>
      </c>
      <c r="D424" s="45" t="s">
        <v>2302</v>
      </c>
      <c r="E424" s="44">
        <v>48</v>
      </c>
      <c r="F424" s="45">
        <v>48</v>
      </c>
      <c r="G424" s="39">
        <f t="shared" si="6"/>
        <v>0</v>
      </c>
      <c r="H424" s="46"/>
      <c r="R424" s="42"/>
    </row>
    <row r="425" spans="1:18">
      <c r="A425" s="46"/>
      <c r="B425" s="44" t="s">
        <v>2682</v>
      </c>
      <c r="C425" s="44" t="s">
        <v>2150</v>
      </c>
      <c r="D425" s="45" t="s">
        <v>2150</v>
      </c>
      <c r="E425" s="44">
        <v>80</v>
      </c>
      <c r="F425" s="45">
        <v>80</v>
      </c>
      <c r="G425" s="39">
        <f t="shared" si="6"/>
        <v>0</v>
      </c>
      <c r="H425" s="46"/>
      <c r="R425" s="42"/>
    </row>
    <row r="426" spans="1:18">
      <c r="A426" s="46"/>
      <c r="B426" s="44" t="s">
        <v>2683</v>
      </c>
      <c r="C426" s="44" t="s">
        <v>2684</v>
      </c>
      <c r="D426" s="45" t="s">
        <v>2685</v>
      </c>
      <c r="E426" s="44">
        <v>4.9</v>
      </c>
      <c r="F426" s="45">
        <v>7.5</v>
      </c>
      <c r="G426" s="39">
        <f t="shared" si="6"/>
        <v>-0.346666666666667</v>
      </c>
      <c r="H426" s="46"/>
      <c r="R426" s="42"/>
    </row>
    <row r="427" spans="1:18">
      <c r="A427" s="46"/>
      <c r="B427" s="44" t="s">
        <v>2686</v>
      </c>
      <c r="C427" s="44" t="s">
        <v>2684</v>
      </c>
      <c r="D427" s="45" t="s">
        <v>2685</v>
      </c>
      <c r="E427" s="44">
        <v>4.9</v>
      </c>
      <c r="F427" s="45">
        <v>7.5</v>
      </c>
      <c r="G427" s="39">
        <f t="shared" si="6"/>
        <v>-0.346666666666667</v>
      </c>
      <c r="H427" s="46"/>
      <c r="R427" s="42"/>
    </row>
    <row r="428" spans="1:18">
      <c r="A428" s="46"/>
      <c r="B428" s="44" t="s">
        <v>2687</v>
      </c>
      <c r="C428" s="44" t="s">
        <v>2473</v>
      </c>
      <c r="D428" s="45" t="s">
        <v>2688</v>
      </c>
      <c r="E428" s="44">
        <v>18</v>
      </c>
      <c r="F428" s="45">
        <v>21</v>
      </c>
      <c r="G428" s="39">
        <f t="shared" si="6"/>
        <v>-0.142857142857143</v>
      </c>
      <c r="H428" s="46"/>
      <c r="R428" s="42"/>
    </row>
    <row r="429" spans="1:18">
      <c r="A429" s="46"/>
      <c r="B429" s="44" t="s">
        <v>2689</v>
      </c>
      <c r="C429" s="44" t="s">
        <v>2244</v>
      </c>
      <c r="D429" s="45" t="s">
        <v>2568</v>
      </c>
      <c r="E429" s="44">
        <v>2.2</v>
      </c>
      <c r="F429" s="45">
        <v>2.5</v>
      </c>
      <c r="G429" s="39">
        <f t="shared" si="6"/>
        <v>-0.12</v>
      </c>
      <c r="H429" s="46"/>
      <c r="R429" s="42"/>
    </row>
    <row r="430" spans="1:18">
      <c r="A430" s="46"/>
      <c r="B430" s="44" t="s">
        <v>2690</v>
      </c>
      <c r="C430" s="44" t="s">
        <v>2244</v>
      </c>
      <c r="D430" s="45" t="s">
        <v>2568</v>
      </c>
      <c r="E430" s="44">
        <v>2.2</v>
      </c>
      <c r="F430" s="45">
        <v>2.5</v>
      </c>
      <c r="G430" s="39">
        <f t="shared" si="6"/>
        <v>-0.12</v>
      </c>
      <c r="H430" s="46"/>
      <c r="R430" s="42"/>
    </row>
    <row r="431" spans="1:18">
      <c r="A431" s="46"/>
      <c r="B431" s="44" t="s">
        <v>2691</v>
      </c>
      <c r="C431" s="44" t="s">
        <v>2307</v>
      </c>
      <c r="D431" s="45" t="s">
        <v>2611</v>
      </c>
      <c r="E431" s="44">
        <v>3.7</v>
      </c>
      <c r="F431" s="45">
        <v>4</v>
      </c>
      <c r="G431" s="39">
        <f t="shared" si="6"/>
        <v>-0.075</v>
      </c>
      <c r="H431" s="46"/>
      <c r="R431" s="42"/>
    </row>
    <row r="432" spans="1:18">
      <c r="A432" s="46"/>
      <c r="B432" s="44" t="s">
        <v>2692</v>
      </c>
      <c r="C432" s="50" t="s">
        <v>2307</v>
      </c>
      <c r="D432" s="51" t="s">
        <v>2611</v>
      </c>
      <c r="E432" s="50">
        <v>3.7</v>
      </c>
      <c r="F432" s="51">
        <v>4</v>
      </c>
      <c r="G432" s="39">
        <f t="shared" si="6"/>
        <v>-0.075</v>
      </c>
      <c r="H432" s="46"/>
      <c r="R432" s="42"/>
    </row>
    <row r="433" spans="1:18">
      <c r="A433" s="46"/>
      <c r="B433" s="44" t="s">
        <v>2693</v>
      </c>
      <c r="C433" s="50" t="s">
        <v>2307</v>
      </c>
      <c r="D433" s="51" t="s">
        <v>2611</v>
      </c>
      <c r="E433" s="50">
        <v>3.7</v>
      </c>
      <c r="F433" s="51">
        <v>4</v>
      </c>
      <c r="G433" s="39">
        <f t="shared" si="6"/>
        <v>-0.075</v>
      </c>
      <c r="H433" s="46"/>
      <c r="R433" s="42"/>
    </row>
    <row r="434" spans="1:18">
      <c r="A434" s="46"/>
      <c r="B434" s="44" t="s">
        <v>2694</v>
      </c>
      <c r="C434" s="44" t="s">
        <v>2380</v>
      </c>
      <c r="D434" s="45" t="s">
        <v>2380</v>
      </c>
      <c r="E434" s="44">
        <v>3.1</v>
      </c>
      <c r="F434" s="45">
        <v>3.1</v>
      </c>
      <c r="G434" s="39">
        <f t="shared" si="6"/>
        <v>0</v>
      </c>
      <c r="H434" s="46"/>
      <c r="R434" s="42"/>
    </row>
    <row r="435" spans="1:18">
      <c r="A435" s="46"/>
      <c r="B435" s="44" t="s">
        <v>2695</v>
      </c>
      <c r="C435" s="44" t="s">
        <v>2380</v>
      </c>
      <c r="D435" s="45" t="s">
        <v>2380</v>
      </c>
      <c r="E435" s="44">
        <v>3.1</v>
      </c>
      <c r="F435" s="45">
        <v>3.1</v>
      </c>
      <c r="G435" s="39">
        <f t="shared" si="6"/>
        <v>0</v>
      </c>
      <c r="H435" s="46"/>
      <c r="R435" s="42"/>
    </row>
    <row r="436" spans="1:18">
      <c r="A436" s="46"/>
      <c r="B436" s="44" t="s">
        <v>2696</v>
      </c>
      <c r="C436" s="44" t="s">
        <v>2454</v>
      </c>
      <c r="D436" s="45" t="s">
        <v>2454</v>
      </c>
      <c r="E436" s="44">
        <v>24</v>
      </c>
      <c r="F436" s="45">
        <v>24</v>
      </c>
      <c r="G436" s="39">
        <f t="shared" si="6"/>
        <v>0</v>
      </c>
      <c r="H436" s="46"/>
      <c r="R436" s="42"/>
    </row>
    <row r="437" spans="1:18">
      <c r="A437" s="46"/>
      <c r="B437" s="44" t="s">
        <v>2697</v>
      </c>
      <c r="C437" s="44" t="s">
        <v>2380</v>
      </c>
      <c r="D437" s="45" t="s">
        <v>2380</v>
      </c>
      <c r="E437" s="44">
        <v>3.1</v>
      </c>
      <c r="F437" s="45">
        <v>3.1</v>
      </c>
      <c r="G437" s="39">
        <f t="shared" si="6"/>
        <v>0</v>
      </c>
      <c r="H437" s="46"/>
      <c r="R437" s="42"/>
    </row>
    <row r="438" spans="1:18">
      <c r="A438" s="46"/>
      <c r="B438" s="44" t="s">
        <v>2698</v>
      </c>
      <c r="C438" s="44" t="s">
        <v>2380</v>
      </c>
      <c r="D438" s="45" t="s">
        <v>2380</v>
      </c>
      <c r="E438" s="44">
        <v>3.1</v>
      </c>
      <c r="F438" s="45">
        <v>3.1</v>
      </c>
      <c r="G438" s="39">
        <f t="shared" si="6"/>
        <v>0</v>
      </c>
      <c r="H438" s="46"/>
      <c r="R438" s="42"/>
    </row>
    <row r="439" spans="1:18">
      <c r="A439" s="46"/>
      <c r="B439" s="44" t="s">
        <v>2699</v>
      </c>
      <c r="C439" s="44" t="s">
        <v>2684</v>
      </c>
      <c r="D439" s="45" t="s">
        <v>2684</v>
      </c>
      <c r="E439" s="44">
        <v>4.9</v>
      </c>
      <c r="F439" s="45">
        <v>4.9</v>
      </c>
      <c r="G439" s="39">
        <f t="shared" si="6"/>
        <v>0</v>
      </c>
      <c r="H439" s="46"/>
      <c r="R439" s="42"/>
    </row>
    <row r="440" spans="1:18">
      <c r="A440" s="46"/>
      <c r="B440" s="44" t="s">
        <v>2700</v>
      </c>
      <c r="C440" s="44" t="s">
        <v>2125</v>
      </c>
      <c r="D440" s="45" t="s">
        <v>2125</v>
      </c>
      <c r="E440" s="44">
        <v>64</v>
      </c>
      <c r="F440" s="45">
        <v>64</v>
      </c>
      <c r="G440" s="39">
        <f t="shared" si="6"/>
        <v>0</v>
      </c>
      <c r="H440" s="46"/>
      <c r="R440" s="42"/>
    </row>
    <row r="441" spans="1:18">
      <c r="A441" s="46"/>
      <c r="B441" s="44" t="s">
        <v>2701</v>
      </c>
      <c r="C441" s="44" t="s">
        <v>2133</v>
      </c>
      <c r="D441" s="45" t="s">
        <v>2133</v>
      </c>
      <c r="E441" s="44">
        <v>68</v>
      </c>
      <c r="F441" s="45">
        <v>68</v>
      </c>
      <c r="G441" s="39">
        <f t="shared" si="6"/>
        <v>0</v>
      </c>
      <c r="H441" s="46"/>
      <c r="R441" s="42"/>
    </row>
    <row r="442" spans="1:18">
      <c r="A442" s="46"/>
      <c r="B442" s="44" t="s">
        <v>2702</v>
      </c>
      <c r="C442" s="44" t="s">
        <v>2198</v>
      </c>
      <c r="D442" s="45" t="s">
        <v>2198</v>
      </c>
      <c r="E442" s="44">
        <v>96</v>
      </c>
      <c r="F442" s="45">
        <v>96</v>
      </c>
      <c r="G442" s="39">
        <f t="shared" si="6"/>
        <v>0</v>
      </c>
      <c r="H442" s="46"/>
      <c r="R442" s="42"/>
    </row>
    <row r="443" spans="1:18">
      <c r="A443" s="46"/>
      <c r="B443" s="44" t="s">
        <v>2703</v>
      </c>
      <c r="C443" s="44" t="s">
        <v>2054</v>
      </c>
      <c r="D443" s="45" t="s">
        <v>2054</v>
      </c>
      <c r="E443" s="44">
        <v>36</v>
      </c>
      <c r="F443" s="45">
        <v>36</v>
      </c>
      <c r="G443" s="39">
        <f t="shared" si="6"/>
        <v>0</v>
      </c>
      <c r="H443" s="46"/>
      <c r="R443" s="42"/>
    </row>
    <row r="444" spans="1:18">
      <c r="A444" s="46"/>
      <c r="B444" s="44" t="s">
        <v>2704</v>
      </c>
      <c r="C444" s="44" t="s">
        <v>2056</v>
      </c>
      <c r="D444" s="45" t="s">
        <v>2056</v>
      </c>
      <c r="E444" s="44">
        <v>40</v>
      </c>
      <c r="F444" s="45">
        <v>40</v>
      </c>
      <c r="G444" s="39">
        <f t="shared" si="6"/>
        <v>0</v>
      </c>
      <c r="H444" s="46"/>
      <c r="R444" s="42"/>
    </row>
    <row r="445" spans="1:18">
      <c r="A445" s="46"/>
      <c r="B445" s="44" t="s">
        <v>2705</v>
      </c>
      <c r="C445" s="44" t="s">
        <v>2062</v>
      </c>
      <c r="D445" s="45" t="s">
        <v>2062</v>
      </c>
      <c r="E445" s="44">
        <v>56</v>
      </c>
      <c r="F445" s="45">
        <v>56</v>
      </c>
      <c r="G445" s="39">
        <f t="shared" si="6"/>
        <v>0</v>
      </c>
      <c r="H445" s="46"/>
      <c r="R445" s="42"/>
    </row>
    <row r="446" spans="1:18">
      <c r="A446" s="46"/>
      <c r="B446" s="44" t="s">
        <v>2706</v>
      </c>
      <c r="C446" s="44" t="s">
        <v>2302</v>
      </c>
      <c r="D446" s="45" t="s">
        <v>2302</v>
      </c>
      <c r="E446" s="44">
        <v>48</v>
      </c>
      <c r="F446" s="45">
        <v>48</v>
      </c>
      <c r="G446" s="39">
        <f t="shared" si="6"/>
        <v>0</v>
      </c>
      <c r="H446" s="46"/>
      <c r="R446" s="42"/>
    </row>
    <row r="447" spans="1:18">
      <c r="A447" s="46"/>
      <c r="B447" s="44" t="s">
        <v>2707</v>
      </c>
      <c r="C447" s="44" t="s">
        <v>2060</v>
      </c>
      <c r="D447" s="45" t="s">
        <v>2060</v>
      </c>
      <c r="E447" s="44">
        <v>52</v>
      </c>
      <c r="F447" s="45">
        <v>52</v>
      </c>
      <c r="G447" s="39">
        <f t="shared" si="6"/>
        <v>0</v>
      </c>
      <c r="H447" s="46"/>
      <c r="R447" s="42"/>
    </row>
    <row r="448" spans="1:18">
      <c r="A448" s="46"/>
      <c r="B448" s="44" t="s">
        <v>2708</v>
      </c>
      <c r="C448" s="44" t="s">
        <v>2663</v>
      </c>
      <c r="D448" s="45" t="s">
        <v>2663</v>
      </c>
      <c r="E448" s="44">
        <v>124</v>
      </c>
      <c r="F448" s="45">
        <v>124</v>
      </c>
      <c r="G448" s="39">
        <f t="shared" si="6"/>
        <v>0</v>
      </c>
      <c r="H448" s="46"/>
      <c r="R448" s="42"/>
    </row>
    <row r="449" spans="1:18">
      <c r="A449" s="46"/>
      <c r="B449" s="44" t="s">
        <v>2709</v>
      </c>
      <c r="C449" s="44" t="s">
        <v>2302</v>
      </c>
      <c r="D449" s="45" t="s">
        <v>2302</v>
      </c>
      <c r="E449" s="44">
        <v>48</v>
      </c>
      <c r="F449" s="45">
        <v>48</v>
      </c>
      <c r="G449" s="39">
        <f t="shared" si="6"/>
        <v>0</v>
      </c>
      <c r="H449" s="46"/>
      <c r="R449" s="42"/>
    </row>
    <row r="450" spans="1:18">
      <c r="A450" s="46"/>
      <c r="B450" s="44" t="s">
        <v>2710</v>
      </c>
      <c r="C450" s="44" t="s">
        <v>2060</v>
      </c>
      <c r="D450" s="45" t="s">
        <v>2060</v>
      </c>
      <c r="E450" s="44">
        <v>52</v>
      </c>
      <c r="F450" s="45">
        <v>52</v>
      </c>
      <c r="G450" s="39">
        <f t="shared" ref="G450:G498" si="7">(E450-F450)/F450</f>
        <v>0</v>
      </c>
      <c r="H450" s="46"/>
      <c r="R450" s="42"/>
    </row>
    <row r="451" spans="1:18">
      <c r="A451" s="46"/>
      <c r="B451" s="44" t="s">
        <v>2711</v>
      </c>
      <c r="C451" s="44" t="s">
        <v>2087</v>
      </c>
      <c r="D451" s="45" t="s">
        <v>2087</v>
      </c>
      <c r="E451" s="44">
        <v>72</v>
      </c>
      <c r="F451" s="45">
        <v>72</v>
      </c>
      <c r="G451" s="39">
        <f t="shared" si="7"/>
        <v>0</v>
      </c>
      <c r="H451" s="46"/>
      <c r="R451" s="42"/>
    </row>
    <row r="452" spans="1:18">
      <c r="A452" s="46"/>
      <c r="B452" s="44" t="s">
        <v>2712</v>
      </c>
      <c r="C452" s="44" t="s">
        <v>2500</v>
      </c>
      <c r="D452" s="45" t="s">
        <v>2500</v>
      </c>
      <c r="E452" s="44">
        <v>17</v>
      </c>
      <c r="F452" s="45">
        <v>17</v>
      </c>
      <c r="G452" s="39">
        <f t="shared" si="7"/>
        <v>0</v>
      </c>
      <c r="H452" s="46"/>
      <c r="R452" s="42"/>
    </row>
    <row r="453" spans="1:18">
      <c r="A453" s="46"/>
      <c r="B453" s="44" t="s">
        <v>2713</v>
      </c>
      <c r="C453" s="44" t="s">
        <v>2500</v>
      </c>
      <c r="D453" s="45" t="s">
        <v>2500</v>
      </c>
      <c r="E453" s="44">
        <v>17</v>
      </c>
      <c r="F453" s="45">
        <v>17</v>
      </c>
      <c r="G453" s="39">
        <f t="shared" si="7"/>
        <v>0</v>
      </c>
      <c r="H453" s="46"/>
      <c r="R453" s="42"/>
    </row>
    <row r="454" spans="1:18">
      <c r="A454" s="46"/>
      <c r="B454" s="44" t="s">
        <v>2714</v>
      </c>
      <c r="C454" s="44" t="s">
        <v>2623</v>
      </c>
      <c r="D454" s="45" t="s">
        <v>2623</v>
      </c>
      <c r="E454" s="44">
        <v>3.5</v>
      </c>
      <c r="F454" s="45">
        <v>3.5</v>
      </c>
      <c r="G454" s="39">
        <f t="shared" si="7"/>
        <v>0</v>
      </c>
      <c r="H454" s="46"/>
      <c r="R454" s="42"/>
    </row>
    <row r="455" spans="1:18">
      <c r="A455" s="46"/>
      <c r="B455" s="44" t="s">
        <v>2715</v>
      </c>
      <c r="C455" s="44" t="s">
        <v>2623</v>
      </c>
      <c r="D455" s="45" t="s">
        <v>2623</v>
      </c>
      <c r="E455" s="44">
        <v>3.5</v>
      </c>
      <c r="F455" s="45">
        <v>3.5</v>
      </c>
      <c r="G455" s="39">
        <f t="shared" si="7"/>
        <v>0</v>
      </c>
      <c r="H455" s="46"/>
      <c r="R455" s="42"/>
    </row>
    <row r="456" spans="1:18">
      <c r="A456" s="46"/>
      <c r="B456" s="44" t="s">
        <v>2716</v>
      </c>
      <c r="C456" s="44" t="s">
        <v>2717</v>
      </c>
      <c r="D456" s="45" t="s">
        <v>2717</v>
      </c>
      <c r="E456" s="44">
        <v>104</v>
      </c>
      <c r="F456" s="45">
        <v>104</v>
      </c>
      <c r="G456" s="39">
        <f t="shared" si="7"/>
        <v>0</v>
      </c>
      <c r="H456" s="46"/>
      <c r="R456" s="42"/>
    </row>
    <row r="457" spans="1:18">
      <c r="A457" s="46"/>
      <c r="B457" s="44" t="s">
        <v>2718</v>
      </c>
      <c r="C457" s="44" t="s">
        <v>2625</v>
      </c>
      <c r="D457" s="45" t="s">
        <v>2625</v>
      </c>
      <c r="E457" s="44">
        <v>3.9</v>
      </c>
      <c r="F457" s="45">
        <v>3.9</v>
      </c>
      <c r="G457" s="39">
        <f t="shared" si="7"/>
        <v>0</v>
      </c>
      <c r="H457" s="46"/>
      <c r="R457" s="42"/>
    </row>
    <row r="458" spans="1:18">
      <c r="A458" s="46"/>
      <c r="B458" s="44" t="s">
        <v>2719</v>
      </c>
      <c r="C458" s="44" t="s">
        <v>2625</v>
      </c>
      <c r="D458" s="45" t="s">
        <v>2625</v>
      </c>
      <c r="E458" s="44">
        <v>3.9</v>
      </c>
      <c r="F458" s="45">
        <v>3.9</v>
      </c>
      <c r="G458" s="39">
        <f t="shared" si="7"/>
        <v>0</v>
      </c>
      <c r="H458" s="46"/>
      <c r="R458" s="42"/>
    </row>
    <row r="459" spans="1:18">
      <c r="A459" s="46"/>
      <c r="B459" s="44" t="s">
        <v>2720</v>
      </c>
      <c r="C459" s="44" t="s">
        <v>2721</v>
      </c>
      <c r="D459" s="45" t="s">
        <v>2721</v>
      </c>
      <c r="E459" s="44">
        <v>12</v>
      </c>
      <c r="F459" s="45">
        <v>12</v>
      </c>
      <c r="G459" s="39">
        <f t="shared" si="7"/>
        <v>0</v>
      </c>
      <c r="H459" s="46"/>
      <c r="R459" s="42"/>
    </row>
    <row r="460" spans="1:18">
      <c r="A460" s="46"/>
      <c r="B460" s="44" t="s">
        <v>2722</v>
      </c>
      <c r="C460" s="44" t="s">
        <v>2723</v>
      </c>
      <c r="D460" s="45" t="s">
        <v>2396</v>
      </c>
      <c r="E460" s="44">
        <v>4.1</v>
      </c>
      <c r="F460" s="45">
        <v>4.7</v>
      </c>
      <c r="G460" s="39">
        <f t="shared" si="7"/>
        <v>-0.127659574468085</v>
      </c>
      <c r="H460" s="46"/>
      <c r="R460" s="42"/>
    </row>
    <row r="461" spans="1:18">
      <c r="A461" s="46"/>
      <c r="B461" s="44" t="s">
        <v>2724</v>
      </c>
      <c r="C461" s="44" t="s">
        <v>2723</v>
      </c>
      <c r="D461" s="45" t="s">
        <v>2396</v>
      </c>
      <c r="E461" s="44">
        <v>4.1</v>
      </c>
      <c r="F461" s="45">
        <v>4.7</v>
      </c>
      <c r="G461" s="39">
        <f t="shared" si="7"/>
        <v>-0.127659574468085</v>
      </c>
      <c r="H461" s="46"/>
      <c r="R461" s="42"/>
    </row>
    <row r="462" spans="1:18">
      <c r="A462" s="46"/>
      <c r="B462" s="44" t="s">
        <v>2725</v>
      </c>
      <c r="C462" s="44" t="s">
        <v>2726</v>
      </c>
      <c r="D462" s="45" t="s">
        <v>2271</v>
      </c>
      <c r="E462" s="44">
        <v>14</v>
      </c>
      <c r="F462" s="45">
        <v>15</v>
      </c>
      <c r="G462" s="39">
        <f t="shared" si="7"/>
        <v>-0.0666666666666667</v>
      </c>
      <c r="H462" s="46"/>
      <c r="R462" s="42"/>
    </row>
    <row r="463" spans="1:18">
      <c r="A463" s="46"/>
      <c r="B463" s="44" t="s">
        <v>2727</v>
      </c>
      <c r="C463" s="44" t="s">
        <v>2152</v>
      </c>
      <c r="D463" s="45" t="s">
        <v>2152</v>
      </c>
      <c r="E463" s="44">
        <v>84</v>
      </c>
      <c r="F463" s="45">
        <v>84</v>
      </c>
      <c r="G463" s="39">
        <f t="shared" si="7"/>
        <v>0</v>
      </c>
      <c r="H463" s="46"/>
      <c r="R463" s="42"/>
    </row>
    <row r="464" spans="1:18">
      <c r="A464" s="46"/>
      <c r="B464" s="44" t="s">
        <v>2728</v>
      </c>
      <c r="C464" s="44" t="s">
        <v>2162</v>
      </c>
      <c r="D464" s="45" t="s">
        <v>2162</v>
      </c>
      <c r="E464" s="44">
        <v>88</v>
      </c>
      <c r="F464" s="45">
        <v>88</v>
      </c>
      <c r="G464" s="39">
        <f t="shared" si="7"/>
        <v>0</v>
      </c>
      <c r="H464" s="46"/>
      <c r="R464" s="42"/>
    </row>
    <row r="465" spans="1:18">
      <c r="A465" s="46"/>
      <c r="B465" s="44" t="s">
        <v>2729</v>
      </c>
      <c r="C465" s="44" t="s">
        <v>2598</v>
      </c>
      <c r="D465" s="45" t="s">
        <v>2598</v>
      </c>
      <c r="E465" s="44">
        <v>120</v>
      </c>
      <c r="F465" s="45">
        <v>120</v>
      </c>
      <c r="G465" s="39">
        <f t="shared" si="7"/>
        <v>0</v>
      </c>
      <c r="H465" s="46"/>
      <c r="R465" s="42"/>
    </row>
    <row r="466" spans="1:18">
      <c r="A466" s="46"/>
      <c r="B466" s="44" t="s">
        <v>2730</v>
      </c>
      <c r="C466" s="44" t="s">
        <v>2150</v>
      </c>
      <c r="D466" s="45" t="s">
        <v>2150</v>
      </c>
      <c r="E466" s="44">
        <v>80</v>
      </c>
      <c r="F466" s="45">
        <v>80</v>
      </c>
      <c r="G466" s="39">
        <f t="shared" si="7"/>
        <v>0</v>
      </c>
      <c r="H466" s="46"/>
      <c r="R466" s="42"/>
    </row>
    <row r="467" spans="1:18">
      <c r="A467" s="46"/>
      <c r="B467" s="44" t="s">
        <v>2731</v>
      </c>
      <c r="C467" s="44" t="s">
        <v>2152</v>
      </c>
      <c r="D467" s="45" t="s">
        <v>2152</v>
      </c>
      <c r="E467" s="44">
        <v>84</v>
      </c>
      <c r="F467" s="45">
        <v>84</v>
      </c>
      <c r="G467" s="39">
        <f t="shared" si="7"/>
        <v>0</v>
      </c>
      <c r="H467" s="46"/>
      <c r="R467" s="42"/>
    </row>
    <row r="468" spans="1:18">
      <c r="A468" s="46"/>
      <c r="B468" s="44" t="s">
        <v>2732</v>
      </c>
      <c r="C468" s="44" t="s">
        <v>2733</v>
      </c>
      <c r="D468" s="45" t="s">
        <v>2733</v>
      </c>
      <c r="E468" s="44">
        <v>112</v>
      </c>
      <c r="F468" s="45">
        <v>112</v>
      </c>
      <c r="G468" s="39">
        <f t="shared" si="7"/>
        <v>0</v>
      </c>
      <c r="H468" s="46"/>
      <c r="R468" s="42"/>
    </row>
    <row r="469" spans="1:18">
      <c r="A469" s="46"/>
      <c r="B469" s="44" t="s">
        <v>2734</v>
      </c>
      <c r="C469" s="44" t="s">
        <v>2495</v>
      </c>
      <c r="D469" s="45" t="s">
        <v>2495</v>
      </c>
      <c r="E469" s="44">
        <v>2</v>
      </c>
      <c r="F469" s="45">
        <v>2</v>
      </c>
      <c r="G469" s="39">
        <f t="shared" si="7"/>
        <v>0</v>
      </c>
      <c r="H469" s="46"/>
      <c r="R469" s="42"/>
    </row>
    <row r="470" spans="1:18">
      <c r="A470" s="46"/>
      <c r="B470" s="44" t="s">
        <v>2735</v>
      </c>
      <c r="C470" s="44" t="s">
        <v>2495</v>
      </c>
      <c r="D470" s="45" t="s">
        <v>2495</v>
      </c>
      <c r="E470" s="44">
        <v>2</v>
      </c>
      <c r="F470" s="45">
        <v>2</v>
      </c>
      <c r="G470" s="39">
        <f t="shared" si="7"/>
        <v>0</v>
      </c>
      <c r="H470" s="46"/>
      <c r="R470" s="42"/>
    </row>
    <row r="471" spans="1:18">
      <c r="A471" s="46"/>
      <c r="B471" s="44" t="s">
        <v>2736</v>
      </c>
      <c r="C471" s="44" t="s">
        <v>2611</v>
      </c>
      <c r="D471" s="45" t="s">
        <v>2611</v>
      </c>
      <c r="E471" s="44">
        <v>4</v>
      </c>
      <c r="F471" s="45">
        <v>4</v>
      </c>
      <c r="G471" s="39">
        <f t="shared" si="7"/>
        <v>0</v>
      </c>
      <c r="H471" s="46"/>
      <c r="R471" s="42"/>
    </row>
    <row r="472" spans="1:18">
      <c r="A472" s="46"/>
      <c r="B472" s="44" t="s">
        <v>2737</v>
      </c>
      <c r="C472" s="44" t="s">
        <v>2738</v>
      </c>
      <c r="D472" s="45" t="s">
        <v>2738</v>
      </c>
      <c r="E472" s="44">
        <v>116</v>
      </c>
      <c r="F472" s="45">
        <v>116</v>
      </c>
      <c r="G472" s="39">
        <f t="shared" si="7"/>
        <v>0</v>
      </c>
      <c r="H472" s="46"/>
      <c r="R472" s="42"/>
    </row>
    <row r="473" ht="13" spans="1:18">
      <c r="A473" s="43" t="s">
        <v>2739</v>
      </c>
      <c r="B473" s="44" t="s">
        <v>2740</v>
      </c>
      <c r="C473" s="44" t="s">
        <v>2655</v>
      </c>
      <c r="D473" s="45" t="s">
        <v>2655</v>
      </c>
      <c r="E473" s="44">
        <v>840</v>
      </c>
      <c r="F473" s="45">
        <v>840</v>
      </c>
      <c r="G473" s="39">
        <f t="shared" si="7"/>
        <v>0</v>
      </c>
      <c r="H473" s="46"/>
      <c r="R473" s="42"/>
    </row>
    <row r="474" spans="1:18">
      <c r="A474" s="46"/>
      <c r="B474" s="44" t="s">
        <v>2741</v>
      </c>
      <c r="C474" s="44" t="s">
        <v>2742</v>
      </c>
      <c r="D474" s="45" t="s">
        <v>2742</v>
      </c>
      <c r="E474" s="44">
        <v>844</v>
      </c>
      <c r="F474" s="45">
        <v>844</v>
      </c>
      <c r="G474" s="39">
        <f t="shared" si="7"/>
        <v>0</v>
      </c>
      <c r="H474" s="46"/>
      <c r="R474" s="42"/>
    </row>
    <row r="475" spans="1:18">
      <c r="A475" s="52"/>
      <c r="B475" s="44" t="s">
        <v>2743</v>
      </c>
      <c r="C475" s="44" t="s">
        <v>2325</v>
      </c>
      <c r="D475" s="45" t="s">
        <v>2325</v>
      </c>
      <c r="E475" s="44">
        <v>1.1</v>
      </c>
      <c r="F475" s="45">
        <v>1.1</v>
      </c>
      <c r="G475" s="39">
        <f t="shared" si="7"/>
        <v>0</v>
      </c>
      <c r="H475" s="52"/>
      <c r="R475" s="42"/>
    </row>
    <row r="476" ht="13" spans="1:18">
      <c r="A476" s="43" t="s">
        <v>2739</v>
      </c>
      <c r="B476" s="44" t="s">
        <v>2744</v>
      </c>
      <c r="C476" s="44" t="s">
        <v>2085</v>
      </c>
      <c r="D476" s="45" t="s">
        <v>2085</v>
      </c>
      <c r="E476" s="44">
        <v>44</v>
      </c>
      <c r="F476" s="45">
        <v>44</v>
      </c>
      <c r="G476" s="39">
        <f t="shared" si="7"/>
        <v>0</v>
      </c>
      <c r="H476" s="46"/>
      <c r="R476" s="42"/>
    </row>
    <row r="477" spans="1:18">
      <c r="A477" s="46"/>
      <c r="B477" s="44" t="s">
        <v>2745</v>
      </c>
      <c r="C477" s="44" t="s">
        <v>2302</v>
      </c>
      <c r="D477" s="45" t="s">
        <v>2302</v>
      </c>
      <c r="E477" s="44">
        <v>48</v>
      </c>
      <c r="F477" s="45">
        <v>48</v>
      </c>
      <c r="G477" s="39">
        <f t="shared" si="7"/>
        <v>0</v>
      </c>
      <c r="H477" s="46"/>
      <c r="R477" s="42"/>
    </row>
    <row r="478" spans="1:18">
      <c r="A478" s="46"/>
      <c r="B478" s="44" t="s">
        <v>2746</v>
      </c>
      <c r="C478" s="44" t="s">
        <v>2201</v>
      </c>
      <c r="D478" s="45" t="s">
        <v>2201</v>
      </c>
      <c r="E478" s="44">
        <v>144</v>
      </c>
      <c r="F478" s="45">
        <v>144</v>
      </c>
      <c r="G478" s="39">
        <f t="shared" si="7"/>
        <v>0</v>
      </c>
      <c r="H478" s="46"/>
      <c r="R478" s="42"/>
    </row>
    <row r="479" spans="1:18">
      <c r="A479" s="46"/>
      <c r="B479" s="44" t="s">
        <v>2747</v>
      </c>
      <c r="C479" s="44" t="s">
        <v>2629</v>
      </c>
      <c r="D479" s="45" t="s">
        <v>2629</v>
      </c>
      <c r="E479" s="44">
        <v>5.4</v>
      </c>
      <c r="F479" s="45">
        <v>5.4</v>
      </c>
      <c r="G479" s="39">
        <f t="shared" si="7"/>
        <v>0</v>
      </c>
      <c r="H479" s="46"/>
      <c r="R479" s="42"/>
    </row>
    <row r="480" spans="1:18">
      <c r="A480" s="46"/>
      <c r="B480" s="44" t="s">
        <v>2748</v>
      </c>
      <c r="C480" s="44" t="s">
        <v>2629</v>
      </c>
      <c r="D480" s="45" t="s">
        <v>2629</v>
      </c>
      <c r="E480" s="44">
        <v>5.4</v>
      </c>
      <c r="F480" s="45">
        <v>5.4</v>
      </c>
      <c r="G480" s="39">
        <f t="shared" si="7"/>
        <v>0</v>
      </c>
      <c r="H480" s="46"/>
      <c r="R480" s="42"/>
    </row>
    <row r="481" spans="1:18">
      <c r="A481" s="46"/>
      <c r="B481" s="44" t="s">
        <v>2749</v>
      </c>
      <c r="C481" s="44" t="s">
        <v>2750</v>
      </c>
      <c r="D481" s="45" t="s">
        <v>2750</v>
      </c>
      <c r="E481" s="44">
        <v>8.9</v>
      </c>
      <c r="F481" s="45">
        <v>8.9</v>
      </c>
      <c r="G481" s="39">
        <f t="shared" si="7"/>
        <v>0</v>
      </c>
      <c r="H481" s="46"/>
      <c r="R481" s="42"/>
    </row>
    <row r="482" spans="1:18">
      <c r="A482" s="46"/>
      <c r="B482" s="44" t="s">
        <v>2751</v>
      </c>
      <c r="C482" s="44" t="s">
        <v>2244</v>
      </c>
      <c r="D482" s="45" t="s">
        <v>2244</v>
      </c>
      <c r="E482" s="44">
        <v>2.2</v>
      </c>
      <c r="F482" s="45">
        <v>2.2</v>
      </c>
      <c r="G482" s="39">
        <f t="shared" si="7"/>
        <v>0</v>
      </c>
      <c r="H482" s="46"/>
      <c r="R482" s="42"/>
    </row>
    <row r="483" spans="1:18">
      <c r="A483" s="46"/>
      <c r="B483" s="44" t="s">
        <v>2752</v>
      </c>
      <c r="C483" s="44" t="s">
        <v>2244</v>
      </c>
      <c r="D483" s="45" t="s">
        <v>2244</v>
      </c>
      <c r="E483" s="44">
        <v>2.2</v>
      </c>
      <c r="F483" s="45">
        <v>2.2</v>
      </c>
      <c r="G483" s="39">
        <f t="shared" si="7"/>
        <v>0</v>
      </c>
      <c r="H483" s="46"/>
      <c r="R483" s="42"/>
    </row>
    <row r="484" spans="1:18">
      <c r="A484" s="46"/>
      <c r="B484" s="44" t="s">
        <v>2753</v>
      </c>
      <c r="C484" s="44" t="s">
        <v>2723</v>
      </c>
      <c r="D484" s="45" t="s">
        <v>2723</v>
      </c>
      <c r="E484" s="44">
        <v>4.1</v>
      </c>
      <c r="F484" s="45">
        <v>4.1</v>
      </c>
      <c r="G484" s="39">
        <f t="shared" si="7"/>
        <v>0</v>
      </c>
      <c r="H484" s="46"/>
      <c r="R484" s="42"/>
    </row>
    <row r="485" spans="1:18">
      <c r="A485" s="46"/>
      <c r="B485" s="44" t="s">
        <v>2754</v>
      </c>
      <c r="C485" s="44" t="s">
        <v>2575</v>
      </c>
      <c r="D485" s="45" t="s">
        <v>2575</v>
      </c>
      <c r="E485" s="44">
        <v>92</v>
      </c>
      <c r="F485" s="45">
        <v>92</v>
      </c>
      <c r="G485" s="39">
        <f t="shared" si="7"/>
        <v>0</v>
      </c>
      <c r="H485" s="46"/>
      <c r="R485" s="42"/>
    </row>
    <row r="486" spans="1:18">
      <c r="A486" s="46"/>
      <c r="B486" s="44" t="s">
        <v>2755</v>
      </c>
      <c r="C486" s="44" t="s">
        <v>2198</v>
      </c>
      <c r="D486" s="45" t="s">
        <v>2198</v>
      </c>
      <c r="E486" s="44">
        <v>96</v>
      </c>
      <c r="F486" s="45">
        <v>96</v>
      </c>
      <c r="G486" s="39">
        <f t="shared" si="7"/>
        <v>0</v>
      </c>
      <c r="H486" s="46"/>
      <c r="R486" s="42"/>
    </row>
    <row r="487" spans="1:18">
      <c r="A487" s="46"/>
      <c r="B487" s="44" t="s">
        <v>2756</v>
      </c>
      <c r="C487" s="44" t="s">
        <v>2757</v>
      </c>
      <c r="D487" s="45" t="s">
        <v>2757</v>
      </c>
      <c r="E487" s="44">
        <v>168</v>
      </c>
      <c r="F487" s="45">
        <v>168</v>
      </c>
      <c r="G487" s="39">
        <f t="shared" si="7"/>
        <v>0</v>
      </c>
      <c r="H487" s="46"/>
      <c r="R487" s="42"/>
    </row>
    <row r="488" spans="1:18">
      <c r="A488" s="46"/>
      <c r="B488" s="44" t="s">
        <v>2758</v>
      </c>
      <c r="C488" s="44" t="s">
        <v>2064</v>
      </c>
      <c r="D488" s="45" t="s">
        <v>2064</v>
      </c>
      <c r="E488" s="44">
        <v>2.6</v>
      </c>
      <c r="F488" s="45">
        <v>2.6</v>
      </c>
      <c r="G488" s="39">
        <f t="shared" si="7"/>
        <v>0</v>
      </c>
      <c r="H488" s="46"/>
      <c r="R488" s="42"/>
    </row>
    <row r="489" spans="1:18">
      <c r="A489" s="46"/>
      <c r="B489" s="44" t="s">
        <v>2759</v>
      </c>
      <c r="C489" s="44" t="s">
        <v>2064</v>
      </c>
      <c r="D489" s="45" t="s">
        <v>2064</v>
      </c>
      <c r="E489" s="44">
        <v>2.6</v>
      </c>
      <c r="F489" s="45">
        <v>2.6</v>
      </c>
      <c r="G489" s="39">
        <f t="shared" si="7"/>
        <v>0</v>
      </c>
      <c r="H489" s="46"/>
      <c r="R489" s="42"/>
    </row>
    <row r="490" spans="1:18">
      <c r="A490" s="46"/>
      <c r="B490" s="44" t="s">
        <v>2760</v>
      </c>
      <c r="C490" s="44" t="s">
        <v>2387</v>
      </c>
      <c r="D490" s="45" t="s">
        <v>2387</v>
      </c>
      <c r="E490" s="44">
        <v>3.8</v>
      </c>
      <c r="F490" s="45">
        <v>3.8</v>
      </c>
      <c r="G490" s="39">
        <f t="shared" si="7"/>
        <v>0</v>
      </c>
      <c r="H490" s="46"/>
      <c r="R490" s="42"/>
    </row>
    <row r="491" spans="1:18">
      <c r="A491" s="46"/>
      <c r="B491" s="44" t="s">
        <v>2761</v>
      </c>
      <c r="C491" s="44" t="s">
        <v>2110</v>
      </c>
      <c r="D491" s="45" t="s">
        <v>2110</v>
      </c>
      <c r="E491" s="44">
        <v>4</v>
      </c>
      <c r="F491" s="45">
        <v>4</v>
      </c>
      <c r="G491" s="39">
        <f t="shared" si="7"/>
        <v>0</v>
      </c>
      <c r="H491" s="46"/>
      <c r="R491" s="42"/>
    </row>
    <row r="492" spans="1:18">
      <c r="A492" s="46"/>
      <c r="B492" s="44" t="s">
        <v>2762</v>
      </c>
      <c r="C492" s="44" t="s">
        <v>2112</v>
      </c>
      <c r="D492" s="45" t="s">
        <v>2112</v>
      </c>
      <c r="E492" s="44">
        <v>8</v>
      </c>
      <c r="F492" s="45">
        <v>8</v>
      </c>
      <c r="G492" s="39">
        <f t="shared" si="7"/>
        <v>0</v>
      </c>
      <c r="H492" s="46"/>
      <c r="R492" s="42"/>
    </row>
    <row r="493" spans="1:18">
      <c r="A493" s="46"/>
      <c r="B493" s="44" t="s">
        <v>2763</v>
      </c>
      <c r="C493" s="44" t="s">
        <v>2074</v>
      </c>
      <c r="D493" s="45" t="s">
        <v>2074</v>
      </c>
      <c r="E493" s="44">
        <v>412</v>
      </c>
      <c r="F493" s="45">
        <v>412</v>
      </c>
      <c r="G493" s="39">
        <f t="shared" si="7"/>
        <v>0</v>
      </c>
      <c r="H493" s="46"/>
      <c r="R493" s="42"/>
    </row>
    <row r="494" spans="1:18">
      <c r="A494" s="46"/>
      <c r="B494" s="44" t="s">
        <v>2764</v>
      </c>
      <c r="C494" s="44" t="s">
        <v>2765</v>
      </c>
      <c r="D494" s="45" t="s">
        <v>2765</v>
      </c>
      <c r="E494" s="44">
        <v>416</v>
      </c>
      <c r="F494" s="45">
        <v>416</v>
      </c>
      <c r="G494" s="39">
        <f t="shared" si="7"/>
        <v>0</v>
      </c>
      <c r="H494" s="46"/>
      <c r="R494" s="42"/>
    </row>
    <row r="495" spans="1:18">
      <c r="A495" s="46"/>
      <c r="B495" s="44" t="s">
        <v>2766</v>
      </c>
      <c r="C495" s="44" t="s">
        <v>2203</v>
      </c>
      <c r="D495" s="45" t="s">
        <v>2203</v>
      </c>
      <c r="E495" s="44">
        <v>1.8</v>
      </c>
      <c r="F495" s="45">
        <v>1.8</v>
      </c>
      <c r="G495" s="39">
        <f t="shared" si="7"/>
        <v>0</v>
      </c>
      <c r="H495" s="46"/>
      <c r="R495" s="42"/>
    </row>
    <row r="496" spans="1:18">
      <c r="A496" s="46"/>
      <c r="B496" s="44" t="s">
        <v>2767</v>
      </c>
      <c r="C496" s="44" t="s">
        <v>2162</v>
      </c>
      <c r="D496" s="45" t="s">
        <v>2150</v>
      </c>
      <c r="E496" s="44">
        <v>88</v>
      </c>
      <c r="F496" s="45">
        <v>80</v>
      </c>
      <c r="G496" s="47">
        <f t="shared" si="7"/>
        <v>0.1</v>
      </c>
      <c r="H496" s="46"/>
      <c r="R496" s="42"/>
    </row>
    <row r="497" spans="1:18">
      <c r="A497" s="46"/>
      <c r="B497" s="44" t="s">
        <v>2768</v>
      </c>
      <c r="C497" s="44" t="s">
        <v>2575</v>
      </c>
      <c r="D497" s="45" t="s">
        <v>2152</v>
      </c>
      <c r="E497" s="44">
        <v>92</v>
      </c>
      <c r="F497" s="45">
        <v>84</v>
      </c>
      <c r="G497" s="47">
        <f t="shared" si="7"/>
        <v>0.0952380952380952</v>
      </c>
      <c r="H497" s="46"/>
      <c r="R497" s="42"/>
    </row>
    <row r="498" spans="1:18">
      <c r="A498" s="46"/>
      <c r="B498" s="44" t="s">
        <v>2769</v>
      </c>
      <c r="C498" s="44" t="s">
        <v>2325</v>
      </c>
      <c r="D498" s="45" t="s">
        <v>2092</v>
      </c>
      <c r="E498" s="44">
        <v>1.1</v>
      </c>
      <c r="F498" s="45">
        <v>1.3</v>
      </c>
      <c r="G498" s="39">
        <f t="shared" si="7"/>
        <v>-0.153846153846154</v>
      </c>
      <c r="H498" s="46"/>
      <c r="R498" s="42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workbookViewId="0">
      <selection activeCell="D21" sqref="D21"/>
    </sheetView>
  </sheetViews>
  <sheetFormatPr defaultColWidth="8.66666666666667" defaultRowHeight="12.4"/>
  <cols>
    <col min="1" max="1" width="17.8333333333333" style="1" customWidth="1"/>
    <col min="2" max="2" width="20.5" style="1" customWidth="1"/>
    <col min="3" max="3" width="81.8333333333333" style="1" customWidth="1"/>
    <col min="4" max="4" width="16.5" style="2" customWidth="1"/>
    <col min="5" max="5" width="14.6666666666667" style="2" customWidth="1"/>
    <col min="6" max="6" width="25.5" style="2" customWidth="1"/>
    <col min="7" max="7" width="17.5" style="2" customWidth="1"/>
    <col min="8" max="8" width="18" style="2" customWidth="1"/>
    <col min="9" max="9" width="30.3333333333333" style="2" customWidth="1"/>
    <col min="10" max="10" width="35.1666666666667" style="2" customWidth="1"/>
    <col min="11" max="11" width="14.6666666666667" style="2" customWidth="1"/>
    <col min="12" max="12" width="11.8333333333333" style="1" customWidth="1"/>
    <col min="13" max="14" width="8.66666666666667" style="1"/>
    <col min="15" max="15" width="8.66666666666667" style="3"/>
    <col min="16" max="16" width="15" style="1" customWidth="1"/>
    <col min="17" max="17" width="12.1666666666667" style="4" customWidth="1"/>
    <col min="18" max="16384" width="8.66666666666667" style="1"/>
  </cols>
  <sheetData>
    <row r="1" ht="31" spans="1:17">
      <c r="A1" s="5" t="s">
        <v>2770</v>
      </c>
      <c r="B1" s="5" t="s">
        <v>2771</v>
      </c>
      <c r="C1" s="5" t="s">
        <v>2772</v>
      </c>
      <c r="D1" s="6" t="s">
        <v>2773</v>
      </c>
      <c r="E1" s="6" t="s">
        <v>2774</v>
      </c>
      <c r="F1" s="5" t="s">
        <v>2775</v>
      </c>
      <c r="G1" s="6" t="s">
        <v>2776</v>
      </c>
      <c r="H1" s="6" t="s">
        <v>2777</v>
      </c>
      <c r="I1" s="6" t="s">
        <v>2778</v>
      </c>
      <c r="J1" s="6" t="s">
        <v>2779</v>
      </c>
      <c r="K1" s="6" t="s">
        <v>1604</v>
      </c>
      <c r="L1" s="15" t="s">
        <v>1605</v>
      </c>
      <c r="M1" s="15" t="s">
        <v>1606</v>
      </c>
      <c r="N1" s="15" t="s">
        <v>1607</v>
      </c>
      <c r="O1" s="23" t="s">
        <v>1608</v>
      </c>
      <c r="P1" s="15" t="s">
        <v>1609</v>
      </c>
      <c r="Q1" s="30" t="s">
        <v>1502</v>
      </c>
    </row>
    <row r="2" ht="25" spans="1:17">
      <c r="A2" s="7" t="s">
        <v>97</v>
      </c>
      <c r="B2" s="7" t="s">
        <v>2780</v>
      </c>
      <c r="C2" s="8" t="s">
        <v>2781</v>
      </c>
      <c r="D2" s="9" t="s">
        <v>2782</v>
      </c>
      <c r="E2" s="9"/>
      <c r="F2" s="15"/>
      <c r="G2" s="9"/>
      <c r="H2" s="9"/>
      <c r="I2" s="17"/>
      <c r="J2" s="9"/>
      <c r="K2" s="9" t="s">
        <v>171</v>
      </c>
      <c r="L2" s="18">
        <v>117</v>
      </c>
      <c r="M2" s="18">
        <v>137</v>
      </c>
      <c r="N2" s="18">
        <v>233</v>
      </c>
      <c r="O2" s="23">
        <f t="shared" ref="O2:O66" si="0">AVERAGE(L2:N2)</f>
        <v>162.333333333333</v>
      </c>
      <c r="P2" s="21">
        <v>106.33</v>
      </c>
      <c r="Q2" s="31">
        <f t="shared" ref="Q2:Q66" si="1">(O2-P2)/P2</f>
        <v>0.52669362675946</v>
      </c>
    </row>
    <row r="3" ht="13" spans="1:17">
      <c r="A3" s="7"/>
      <c r="B3" s="7"/>
      <c r="C3" s="8" t="s">
        <v>2783</v>
      </c>
      <c r="D3" s="9"/>
      <c r="E3" s="9"/>
      <c r="F3" s="15"/>
      <c r="G3" s="9"/>
      <c r="H3" s="9"/>
      <c r="I3" s="17"/>
      <c r="J3" s="9"/>
      <c r="K3" s="9" t="s">
        <v>171</v>
      </c>
      <c r="L3" s="15">
        <v>9.05</v>
      </c>
      <c r="M3" s="15">
        <v>10.07</v>
      </c>
      <c r="N3" s="15">
        <v>10.32</v>
      </c>
      <c r="O3" s="23">
        <f t="shared" si="0"/>
        <v>9.81333333333333</v>
      </c>
      <c r="P3" s="18" t="s">
        <v>1626</v>
      </c>
      <c r="Q3" s="30" t="e">
        <f t="shared" si="1"/>
        <v>#VALUE!</v>
      </c>
    </row>
    <row r="4" ht="13" spans="1:17">
      <c r="A4" s="7"/>
      <c r="B4" s="7"/>
      <c r="C4" s="8" t="s">
        <v>2784</v>
      </c>
      <c r="D4" s="9"/>
      <c r="E4" s="9"/>
      <c r="F4" s="15"/>
      <c r="G4" s="9"/>
      <c r="H4" s="9"/>
      <c r="I4" s="17"/>
      <c r="J4" s="9"/>
      <c r="K4" s="9" t="s">
        <v>171</v>
      </c>
      <c r="L4" s="15">
        <v>12.74</v>
      </c>
      <c r="M4" s="15">
        <v>11.05</v>
      </c>
      <c r="N4" s="15">
        <v>11.28</v>
      </c>
      <c r="O4" s="23">
        <f t="shared" si="0"/>
        <v>11.69</v>
      </c>
      <c r="P4" s="18" t="s">
        <v>1626</v>
      </c>
      <c r="Q4" s="30" t="e">
        <f t="shared" si="1"/>
        <v>#VALUE!</v>
      </c>
    </row>
    <row r="5" ht="13" spans="1:17">
      <c r="A5" s="7"/>
      <c r="B5" s="7"/>
      <c r="C5" s="8" t="s">
        <v>2785</v>
      </c>
      <c r="D5" s="9"/>
      <c r="E5" s="9"/>
      <c r="F5" s="15"/>
      <c r="G5" s="9"/>
      <c r="H5" s="9"/>
      <c r="I5" s="17"/>
      <c r="J5" s="9"/>
      <c r="K5" s="9" t="s">
        <v>171</v>
      </c>
      <c r="L5" s="18">
        <v>539</v>
      </c>
      <c r="M5" s="18">
        <v>499</v>
      </c>
      <c r="N5" s="18">
        <v>497</v>
      </c>
      <c r="O5" s="23">
        <f t="shared" si="0"/>
        <v>511.666666666667</v>
      </c>
      <c r="P5" s="18" t="s">
        <v>1626</v>
      </c>
      <c r="Q5" s="30" t="e">
        <f t="shared" si="1"/>
        <v>#VALUE!</v>
      </c>
    </row>
    <row r="6" ht="13" spans="1:17">
      <c r="A6" s="7"/>
      <c r="B6" s="7"/>
      <c r="C6" s="8" t="s">
        <v>2786</v>
      </c>
      <c r="D6" s="9"/>
      <c r="E6" s="9"/>
      <c r="F6" s="15"/>
      <c r="G6" s="9"/>
      <c r="H6" s="9"/>
      <c r="I6" s="17"/>
      <c r="J6" s="9"/>
      <c r="K6" s="9" t="s">
        <v>171</v>
      </c>
      <c r="L6" s="19">
        <v>19.79</v>
      </c>
      <c r="M6" s="24"/>
      <c r="N6" s="25"/>
      <c r="O6" s="23">
        <f t="shared" si="0"/>
        <v>19.79</v>
      </c>
      <c r="P6" s="18" t="s">
        <v>1626</v>
      </c>
      <c r="Q6" s="30" t="e">
        <f t="shared" si="1"/>
        <v>#VALUE!</v>
      </c>
    </row>
    <row r="7" ht="13" spans="1:17">
      <c r="A7" s="7"/>
      <c r="B7" s="7"/>
      <c r="C7" s="8" t="s">
        <v>2787</v>
      </c>
      <c r="D7" s="9"/>
      <c r="E7" s="9"/>
      <c r="F7" s="15"/>
      <c r="G7" s="9"/>
      <c r="H7" s="9"/>
      <c r="I7" s="17"/>
      <c r="J7" s="9"/>
      <c r="K7" s="9" t="s">
        <v>171</v>
      </c>
      <c r="L7" s="15">
        <v>0.45</v>
      </c>
      <c r="M7" s="15">
        <v>0.67</v>
      </c>
      <c r="N7" s="15">
        <v>0.54</v>
      </c>
      <c r="O7" s="23">
        <f t="shared" si="0"/>
        <v>0.553333333333333</v>
      </c>
      <c r="P7" s="18" t="s">
        <v>1626</v>
      </c>
      <c r="Q7" s="30" t="e">
        <f t="shared" si="1"/>
        <v>#VALUE!</v>
      </c>
    </row>
    <row r="8" ht="13" spans="1:17">
      <c r="A8" s="7"/>
      <c r="B8" s="7"/>
      <c r="C8" s="8" t="s">
        <v>2788</v>
      </c>
      <c r="D8" s="9"/>
      <c r="E8" s="9"/>
      <c r="F8" s="15"/>
      <c r="G8" s="9"/>
      <c r="H8" s="9"/>
      <c r="I8" s="17"/>
      <c r="J8" s="9"/>
      <c r="K8" s="9" t="s">
        <v>171</v>
      </c>
      <c r="L8" s="15">
        <v>0.51</v>
      </c>
      <c r="M8" s="15">
        <v>0.31</v>
      </c>
      <c r="N8" s="15">
        <v>0.73</v>
      </c>
      <c r="O8" s="23">
        <f t="shared" si="0"/>
        <v>0.516666666666667</v>
      </c>
      <c r="P8" s="18" t="s">
        <v>1626</v>
      </c>
      <c r="Q8" s="30" t="e">
        <f t="shared" si="1"/>
        <v>#VALUE!</v>
      </c>
    </row>
    <row r="9" ht="14" spans="1:17">
      <c r="A9" s="7"/>
      <c r="B9" s="7"/>
      <c r="C9" s="10" t="s">
        <v>2789</v>
      </c>
      <c r="D9" s="9"/>
      <c r="E9" s="9"/>
      <c r="F9" s="15"/>
      <c r="G9" s="9"/>
      <c r="H9" s="9"/>
      <c r="I9" s="17"/>
      <c r="J9" s="9"/>
      <c r="K9" s="9" t="s">
        <v>171</v>
      </c>
      <c r="L9" s="15">
        <v>2.52</v>
      </c>
      <c r="M9" s="15">
        <v>2.53</v>
      </c>
      <c r="N9" s="15">
        <v>2.94</v>
      </c>
      <c r="O9" s="23">
        <f t="shared" si="0"/>
        <v>2.66333333333333</v>
      </c>
      <c r="P9" s="18" t="s">
        <v>1626</v>
      </c>
      <c r="Q9" s="30" t="e">
        <f t="shared" si="1"/>
        <v>#VALUE!</v>
      </c>
    </row>
    <row r="10" ht="14" spans="1:17">
      <c r="A10" s="7"/>
      <c r="B10" s="7"/>
      <c r="C10" s="10" t="s">
        <v>2790</v>
      </c>
      <c r="D10" s="9"/>
      <c r="E10" s="9"/>
      <c r="F10" s="15"/>
      <c r="G10" s="9"/>
      <c r="H10" s="9"/>
      <c r="I10" s="17"/>
      <c r="J10" s="9"/>
      <c r="K10" s="9" t="s">
        <v>171</v>
      </c>
      <c r="L10" s="15">
        <v>2.69</v>
      </c>
      <c r="M10" s="15">
        <v>3.05</v>
      </c>
      <c r="N10" s="15">
        <v>3.07</v>
      </c>
      <c r="O10" s="23">
        <f t="shared" si="0"/>
        <v>2.93666666666667</v>
      </c>
      <c r="P10" s="18" t="s">
        <v>1626</v>
      </c>
      <c r="Q10" s="30" t="e">
        <f t="shared" si="1"/>
        <v>#VALUE!</v>
      </c>
    </row>
    <row r="11" ht="14" spans="1:17">
      <c r="A11" s="7"/>
      <c r="B11" s="7"/>
      <c r="C11" s="10" t="s">
        <v>2791</v>
      </c>
      <c r="D11" s="9"/>
      <c r="E11" s="9"/>
      <c r="F11" s="15"/>
      <c r="G11" s="9"/>
      <c r="H11" s="9"/>
      <c r="I11" s="17"/>
      <c r="J11" s="9"/>
      <c r="K11" s="9" t="s">
        <v>171</v>
      </c>
      <c r="L11" s="15">
        <v>3.76</v>
      </c>
      <c r="M11" s="15">
        <v>2.36</v>
      </c>
      <c r="N11" s="15">
        <v>2.41</v>
      </c>
      <c r="O11" s="23">
        <f t="shared" si="0"/>
        <v>2.84333333333333</v>
      </c>
      <c r="P11" s="18" t="s">
        <v>1626</v>
      </c>
      <c r="Q11" s="30" t="e">
        <f t="shared" si="1"/>
        <v>#VALUE!</v>
      </c>
    </row>
    <row r="12" ht="14" spans="1:17">
      <c r="A12" s="7"/>
      <c r="B12" s="7"/>
      <c r="C12" s="10" t="s">
        <v>2792</v>
      </c>
      <c r="D12" s="9"/>
      <c r="E12" s="9"/>
      <c r="F12" s="15"/>
      <c r="G12" s="9"/>
      <c r="H12" s="9"/>
      <c r="I12" s="17"/>
      <c r="J12" s="9"/>
      <c r="K12" s="9" t="s">
        <v>171</v>
      </c>
      <c r="L12" s="15">
        <v>2.68</v>
      </c>
      <c r="M12" s="15">
        <v>3.11</v>
      </c>
      <c r="N12" s="15">
        <v>3.09</v>
      </c>
      <c r="O12" s="23">
        <f t="shared" si="0"/>
        <v>2.96</v>
      </c>
      <c r="P12" s="18" t="s">
        <v>1626</v>
      </c>
      <c r="Q12" s="30" t="e">
        <f t="shared" si="1"/>
        <v>#VALUE!</v>
      </c>
    </row>
    <row r="13" ht="13" spans="1:17">
      <c r="A13" s="7"/>
      <c r="B13" s="7"/>
      <c r="C13" s="8" t="s">
        <v>2793</v>
      </c>
      <c r="D13" s="9"/>
      <c r="E13" s="9"/>
      <c r="F13" s="15"/>
      <c r="G13" s="9"/>
      <c r="H13" s="9"/>
      <c r="I13" s="17"/>
      <c r="J13" s="9"/>
      <c r="K13" s="9" t="s">
        <v>171</v>
      </c>
      <c r="L13" s="15">
        <v>2.66</v>
      </c>
      <c r="M13" s="15">
        <v>2.41</v>
      </c>
      <c r="N13" s="15">
        <v>2.65</v>
      </c>
      <c r="O13" s="23">
        <f t="shared" si="0"/>
        <v>2.57333333333333</v>
      </c>
      <c r="P13" s="18" t="s">
        <v>1626</v>
      </c>
      <c r="Q13" s="30" t="e">
        <f t="shared" si="1"/>
        <v>#VALUE!</v>
      </c>
    </row>
    <row r="14" ht="13" spans="1:17">
      <c r="A14" s="7"/>
      <c r="B14" s="7"/>
      <c r="C14" s="8" t="s">
        <v>2794</v>
      </c>
      <c r="D14" s="9"/>
      <c r="E14" s="9"/>
      <c r="F14" s="15"/>
      <c r="G14" s="9"/>
      <c r="H14" s="9"/>
      <c r="I14" s="17"/>
      <c r="J14" s="9"/>
      <c r="K14" s="9" t="s">
        <v>171</v>
      </c>
      <c r="L14" s="15">
        <v>1.41</v>
      </c>
      <c r="M14" s="15">
        <v>1.95</v>
      </c>
      <c r="N14" s="15">
        <v>2.47</v>
      </c>
      <c r="O14" s="23">
        <f t="shared" si="0"/>
        <v>1.94333333333333</v>
      </c>
      <c r="P14" s="18" t="s">
        <v>1626</v>
      </c>
      <c r="Q14" s="30" t="e">
        <f t="shared" si="1"/>
        <v>#VALUE!</v>
      </c>
    </row>
    <row r="15" ht="13" spans="1:17">
      <c r="A15" s="7"/>
      <c r="B15" s="7"/>
      <c r="C15" s="8" t="s">
        <v>2795</v>
      </c>
      <c r="D15" s="9"/>
      <c r="E15" s="9"/>
      <c r="F15" s="15"/>
      <c r="G15" s="9"/>
      <c r="H15" s="9"/>
      <c r="I15" s="17"/>
      <c r="J15" s="9"/>
      <c r="K15" s="9" t="s">
        <v>171</v>
      </c>
      <c r="L15" s="15">
        <v>3.38</v>
      </c>
      <c r="M15" s="15">
        <v>2.31</v>
      </c>
      <c r="N15" s="15">
        <v>251</v>
      </c>
      <c r="O15" s="23">
        <f t="shared" si="0"/>
        <v>85.5633333333333</v>
      </c>
      <c r="P15" s="18" t="s">
        <v>1626</v>
      </c>
      <c r="Q15" s="30" t="e">
        <f t="shared" si="1"/>
        <v>#VALUE!</v>
      </c>
    </row>
    <row r="16" ht="13" spans="1:17">
      <c r="A16" s="7"/>
      <c r="B16" s="7"/>
      <c r="C16" s="8" t="s">
        <v>2796</v>
      </c>
      <c r="D16" s="9"/>
      <c r="E16" s="9"/>
      <c r="F16" s="15"/>
      <c r="G16" s="9"/>
      <c r="H16" s="9"/>
      <c r="I16" s="17"/>
      <c r="J16" s="9"/>
      <c r="K16" s="9" t="s">
        <v>171</v>
      </c>
      <c r="L16" s="15">
        <v>2.91</v>
      </c>
      <c r="M16" s="15">
        <v>3.32</v>
      </c>
      <c r="N16" s="15">
        <v>2.25</v>
      </c>
      <c r="O16" s="23">
        <f t="shared" si="0"/>
        <v>2.82666666666667</v>
      </c>
      <c r="P16" s="18" t="s">
        <v>1626</v>
      </c>
      <c r="Q16" s="30" t="e">
        <f t="shared" si="1"/>
        <v>#VALUE!</v>
      </c>
    </row>
    <row r="17" ht="13" spans="1:17">
      <c r="A17" s="7"/>
      <c r="B17" s="7"/>
      <c r="C17" s="8" t="s">
        <v>2797</v>
      </c>
      <c r="D17" s="9"/>
      <c r="E17" s="9"/>
      <c r="F17" s="15"/>
      <c r="G17" s="9"/>
      <c r="H17" s="9"/>
      <c r="I17" s="17"/>
      <c r="J17" s="9"/>
      <c r="K17" s="9" t="s">
        <v>171</v>
      </c>
      <c r="L17" s="15">
        <v>4.05</v>
      </c>
      <c r="M17" s="15">
        <v>3.21</v>
      </c>
      <c r="N17" s="15">
        <v>3.31</v>
      </c>
      <c r="O17" s="23">
        <f t="shared" si="0"/>
        <v>3.52333333333333</v>
      </c>
      <c r="P17" s="18" t="s">
        <v>1626</v>
      </c>
      <c r="Q17" s="30" t="e">
        <f t="shared" si="1"/>
        <v>#VALUE!</v>
      </c>
    </row>
    <row r="18" ht="13" spans="1:17">
      <c r="A18" s="7"/>
      <c r="B18" s="7"/>
      <c r="C18" s="8" t="s">
        <v>2798</v>
      </c>
      <c r="D18" s="9"/>
      <c r="E18" s="9"/>
      <c r="F18" s="15"/>
      <c r="G18" s="9"/>
      <c r="H18" s="9"/>
      <c r="I18" s="17"/>
      <c r="J18" s="9"/>
      <c r="K18" s="9" t="s">
        <v>171</v>
      </c>
      <c r="L18" s="15">
        <v>2.26</v>
      </c>
      <c r="M18" s="15">
        <v>1.98</v>
      </c>
      <c r="N18" s="15">
        <v>2.66</v>
      </c>
      <c r="O18" s="23">
        <f t="shared" si="0"/>
        <v>2.3</v>
      </c>
      <c r="P18" s="18" t="s">
        <v>1626</v>
      </c>
      <c r="Q18" s="30" t="e">
        <f t="shared" si="1"/>
        <v>#VALUE!</v>
      </c>
    </row>
    <row r="19" ht="13" spans="1:17">
      <c r="A19" s="7"/>
      <c r="B19" s="7"/>
      <c r="C19" s="8" t="s">
        <v>2799</v>
      </c>
      <c r="D19" s="9"/>
      <c r="E19" s="9"/>
      <c r="F19" s="15"/>
      <c r="G19" s="9"/>
      <c r="H19" s="9"/>
      <c r="I19" s="17"/>
      <c r="J19" s="9"/>
      <c r="K19" s="9" t="s">
        <v>171</v>
      </c>
      <c r="L19" s="15">
        <v>4.36</v>
      </c>
      <c r="M19" s="15">
        <v>3.91</v>
      </c>
      <c r="N19" s="15">
        <v>3.84</v>
      </c>
      <c r="O19" s="23">
        <f t="shared" si="0"/>
        <v>4.03666666666667</v>
      </c>
      <c r="P19" s="18" t="s">
        <v>1626</v>
      </c>
      <c r="Q19" s="30" t="e">
        <f t="shared" si="1"/>
        <v>#VALUE!</v>
      </c>
    </row>
    <row r="20" ht="13" spans="1:17">
      <c r="A20" s="7"/>
      <c r="B20" s="7"/>
      <c r="C20" s="8" t="s">
        <v>2800</v>
      </c>
      <c r="D20" s="9"/>
      <c r="E20" s="9"/>
      <c r="F20" s="15"/>
      <c r="G20" s="9"/>
      <c r="H20" s="9"/>
      <c r="I20" s="17"/>
      <c r="J20" s="9"/>
      <c r="K20" s="9" t="s">
        <v>171</v>
      </c>
      <c r="L20" s="15">
        <v>4.37</v>
      </c>
      <c r="M20" s="15">
        <v>3.41</v>
      </c>
      <c r="N20" s="15">
        <v>3.83</v>
      </c>
      <c r="O20" s="23">
        <f t="shared" si="0"/>
        <v>3.87</v>
      </c>
      <c r="P20" s="18" t="s">
        <v>1626</v>
      </c>
      <c r="Q20" s="30" t="e">
        <f t="shared" si="1"/>
        <v>#VALUE!</v>
      </c>
    </row>
    <row r="21" ht="13" spans="1:17">
      <c r="A21" s="7"/>
      <c r="B21" s="7"/>
      <c r="C21" s="8" t="s">
        <v>2801</v>
      </c>
      <c r="D21" s="9"/>
      <c r="E21" s="9"/>
      <c r="F21" s="15"/>
      <c r="G21" s="9"/>
      <c r="H21" s="9"/>
      <c r="I21" s="17"/>
      <c r="J21" s="9"/>
      <c r="K21" s="9" t="s">
        <v>171</v>
      </c>
      <c r="L21" s="15">
        <v>3.41</v>
      </c>
      <c r="M21" s="15">
        <v>3.21</v>
      </c>
      <c r="N21" s="15">
        <v>3.28</v>
      </c>
      <c r="O21" s="23">
        <f t="shared" si="0"/>
        <v>3.3</v>
      </c>
      <c r="P21" s="18" t="s">
        <v>1626</v>
      </c>
      <c r="Q21" s="30" t="e">
        <f t="shared" si="1"/>
        <v>#VALUE!</v>
      </c>
    </row>
    <row r="22" ht="13" spans="1:17">
      <c r="A22" s="7"/>
      <c r="B22" s="7"/>
      <c r="C22" s="8" t="s">
        <v>2802</v>
      </c>
      <c r="D22" s="9"/>
      <c r="E22" s="9"/>
      <c r="F22" s="15"/>
      <c r="G22" s="9"/>
      <c r="H22" s="9"/>
      <c r="I22" s="17"/>
      <c r="J22" s="9"/>
      <c r="K22" s="9" t="s">
        <v>171</v>
      </c>
      <c r="L22" s="15">
        <v>3.34</v>
      </c>
      <c r="M22" s="15">
        <v>3.42</v>
      </c>
      <c r="N22" s="15">
        <v>2.93</v>
      </c>
      <c r="O22" s="23">
        <f t="shared" si="0"/>
        <v>3.23</v>
      </c>
      <c r="P22" s="18" t="s">
        <v>1626</v>
      </c>
      <c r="Q22" s="30" t="e">
        <f t="shared" si="1"/>
        <v>#VALUE!</v>
      </c>
    </row>
    <row r="23" ht="13" spans="1:17">
      <c r="A23" s="7"/>
      <c r="B23" s="7"/>
      <c r="C23" s="8" t="s">
        <v>2803</v>
      </c>
      <c r="D23" s="9"/>
      <c r="E23" s="9"/>
      <c r="F23" s="15"/>
      <c r="G23" s="9"/>
      <c r="H23" s="9"/>
      <c r="I23" s="17"/>
      <c r="J23" s="9"/>
      <c r="K23" s="9" t="s">
        <v>171</v>
      </c>
      <c r="L23" s="15">
        <v>4.15</v>
      </c>
      <c r="M23" s="15">
        <v>2.96</v>
      </c>
      <c r="N23" s="15">
        <v>4.58</v>
      </c>
      <c r="O23" s="23">
        <f t="shared" si="0"/>
        <v>3.89666666666667</v>
      </c>
      <c r="P23" s="18" t="s">
        <v>1626</v>
      </c>
      <c r="Q23" s="30" t="e">
        <f t="shared" si="1"/>
        <v>#VALUE!</v>
      </c>
    </row>
    <row r="24" ht="13" spans="1:17">
      <c r="A24" s="7"/>
      <c r="B24" s="7"/>
      <c r="C24" s="8" t="s">
        <v>2804</v>
      </c>
      <c r="D24" s="9"/>
      <c r="E24" s="9"/>
      <c r="F24" s="15"/>
      <c r="G24" s="9"/>
      <c r="H24" s="9"/>
      <c r="I24" s="17"/>
      <c r="J24" s="9"/>
      <c r="K24" s="9" t="s">
        <v>171</v>
      </c>
      <c r="L24" s="15">
        <v>1.75</v>
      </c>
      <c r="M24" s="15">
        <v>1.95</v>
      </c>
      <c r="N24" s="15">
        <v>1.73</v>
      </c>
      <c r="O24" s="23">
        <f t="shared" si="0"/>
        <v>1.81</v>
      </c>
      <c r="P24" s="18" t="s">
        <v>1626</v>
      </c>
      <c r="Q24" s="30" t="e">
        <f t="shared" si="1"/>
        <v>#VALUE!</v>
      </c>
    </row>
    <row r="25" ht="13" spans="1:17">
      <c r="A25" s="7"/>
      <c r="B25" s="7"/>
      <c r="C25" s="8" t="s">
        <v>2805</v>
      </c>
      <c r="D25" s="9"/>
      <c r="E25" s="9"/>
      <c r="F25" s="15"/>
      <c r="G25" s="9"/>
      <c r="H25" s="9"/>
      <c r="I25" s="17"/>
      <c r="J25" s="9"/>
      <c r="K25" s="9" t="s">
        <v>171</v>
      </c>
      <c r="L25" s="15">
        <v>4.43</v>
      </c>
      <c r="M25" s="15">
        <v>4.91</v>
      </c>
      <c r="N25" s="15">
        <v>6.01</v>
      </c>
      <c r="O25" s="23">
        <f t="shared" si="0"/>
        <v>5.11666666666667</v>
      </c>
      <c r="P25" s="18" t="s">
        <v>1626</v>
      </c>
      <c r="Q25" s="30" t="e">
        <f t="shared" si="1"/>
        <v>#VALUE!</v>
      </c>
    </row>
    <row r="26" ht="13" spans="1:17">
      <c r="A26" s="7"/>
      <c r="B26" s="7"/>
      <c r="C26" s="8" t="s">
        <v>2806</v>
      </c>
      <c r="D26" s="9"/>
      <c r="E26" s="9"/>
      <c r="F26" s="15"/>
      <c r="G26" s="9"/>
      <c r="H26" s="9"/>
      <c r="I26" s="17"/>
      <c r="J26" s="9"/>
      <c r="K26" s="9" t="s">
        <v>171</v>
      </c>
      <c r="L26" s="15">
        <v>2.68</v>
      </c>
      <c r="M26" s="15">
        <v>4.55</v>
      </c>
      <c r="N26" s="15">
        <v>8.73</v>
      </c>
      <c r="O26" s="23">
        <f t="shared" si="0"/>
        <v>5.32</v>
      </c>
      <c r="P26" s="18" t="s">
        <v>1626</v>
      </c>
      <c r="Q26" s="30" t="e">
        <f t="shared" si="1"/>
        <v>#VALUE!</v>
      </c>
    </row>
    <row r="27" ht="13" spans="1:17">
      <c r="A27" s="7"/>
      <c r="B27" s="7"/>
      <c r="C27" s="8" t="s">
        <v>2807</v>
      </c>
      <c r="D27" s="9"/>
      <c r="E27" s="9"/>
      <c r="F27" s="15"/>
      <c r="G27" s="9"/>
      <c r="H27" s="9"/>
      <c r="I27" s="17"/>
      <c r="J27" s="9"/>
      <c r="K27" s="9" t="s">
        <v>171</v>
      </c>
      <c r="L27" s="15">
        <v>2.21</v>
      </c>
      <c r="M27" s="15">
        <v>2.78</v>
      </c>
      <c r="N27" s="15">
        <v>2.99</v>
      </c>
      <c r="O27" s="23">
        <f t="shared" si="0"/>
        <v>2.66</v>
      </c>
      <c r="P27" s="18" t="s">
        <v>1626</v>
      </c>
      <c r="Q27" s="30" t="e">
        <f t="shared" si="1"/>
        <v>#VALUE!</v>
      </c>
    </row>
    <row r="28" ht="13" spans="1:17">
      <c r="A28" s="7"/>
      <c r="B28" s="7"/>
      <c r="C28" s="8" t="s">
        <v>2808</v>
      </c>
      <c r="D28" s="9"/>
      <c r="E28" s="9"/>
      <c r="F28" s="15"/>
      <c r="G28" s="9"/>
      <c r="H28" s="9"/>
      <c r="I28" s="17"/>
      <c r="J28" s="9"/>
      <c r="K28" s="9" t="s">
        <v>171</v>
      </c>
      <c r="L28" s="15">
        <v>5.16</v>
      </c>
      <c r="M28" s="15">
        <v>5.55</v>
      </c>
      <c r="N28" s="15">
        <v>4.48</v>
      </c>
      <c r="O28" s="23">
        <f t="shared" si="0"/>
        <v>5.06333333333333</v>
      </c>
      <c r="P28" s="18" t="s">
        <v>1626</v>
      </c>
      <c r="Q28" s="30" t="e">
        <f t="shared" si="1"/>
        <v>#VALUE!</v>
      </c>
    </row>
    <row r="29" ht="13" spans="1:17">
      <c r="A29" s="7"/>
      <c r="B29" s="7"/>
      <c r="C29" s="8" t="s">
        <v>2809</v>
      </c>
      <c r="D29" s="9"/>
      <c r="E29" s="9"/>
      <c r="F29" s="15"/>
      <c r="G29" s="9"/>
      <c r="H29" s="9"/>
      <c r="I29" s="17"/>
      <c r="J29" s="9"/>
      <c r="K29" s="9" t="s">
        <v>171</v>
      </c>
      <c r="L29" s="20" t="s">
        <v>2810</v>
      </c>
      <c r="M29" s="20" t="s">
        <v>2810</v>
      </c>
      <c r="N29" s="20" t="s">
        <v>2810</v>
      </c>
      <c r="O29" s="20" t="s">
        <v>2810</v>
      </c>
      <c r="P29" s="18" t="s">
        <v>1626</v>
      </c>
      <c r="Q29" s="30" t="e">
        <f t="shared" si="1"/>
        <v>#VALUE!</v>
      </c>
    </row>
    <row r="30" ht="13" spans="1:17">
      <c r="A30" s="7"/>
      <c r="B30" s="7"/>
      <c r="C30" s="8" t="s">
        <v>2811</v>
      </c>
      <c r="D30" s="9"/>
      <c r="E30" s="9"/>
      <c r="F30" s="15"/>
      <c r="G30" s="9"/>
      <c r="H30" s="9"/>
      <c r="I30" s="17"/>
      <c r="J30" s="9"/>
      <c r="K30" s="9" t="s">
        <v>171</v>
      </c>
      <c r="L30" s="20" t="s">
        <v>2810</v>
      </c>
      <c r="M30" s="20" t="s">
        <v>2810</v>
      </c>
      <c r="N30" s="20" t="s">
        <v>2810</v>
      </c>
      <c r="O30" s="20" t="s">
        <v>2810</v>
      </c>
      <c r="P30" s="18" t="s">
        <v>1626</v>
      </c>
      <c r="Q30" s="30" t="e">
        <f t="shared" si="1"/>
        <v>#VALUE!</v>
      </c>
    </row>
    <row r="31" ht="13" spans="1:17">
      <c r="A31" s="7"/>
      <c r="B31" s="7"/>
      <c r="C31" s="8" t="s">
        <v>2812</v>
      </c>
      <c r="D31" s="9"/>
      <c r="E31" s="9"/>
      <c r="F31" s="15"/>
      <c r="G31" s="9"/>
      <c r="H31" s="9"/>
      <c r="I31" s="17"/>
      <c r="J31" s="9"/>
      <c r="K31" s="9" t="s">
        <v>171</v>
      </c>
      <c r="L31" s="20" t="s">
        <v>2810</v>
      </c>
      <c r="M31" s="20" t="s">
        <v>2810</v>
      </c>
      <c r="N31" s="20" t="s">
        <v>2810</v>
      </c>
      <c r="O31" s="20" t="s">
        <v>2810</v>
      </c>
      <c r="P31" s="18" t="s">
        <v>1626</v>
      </c>
      <c r="Q31" s="30" t="e">
        <f t="shared" si="1"/>
        <v>#VALUE!</v>
      </c>
    </row>
    <row r="32" ht="25" spans="1:17">
      <c r="A32" s="7"/>
      <c r="B32" s="7"/>
      <c r="C32" s="8" t="s">
        <v>2813</v>
      </c>
      <c r="D32" s="9" t="s">
        <v>2814</v>
      </c>
      <c r="E32" s="9"/>
      <c r="F32" s="15"/>
      <c r="G32" s="9"/>
      <c r="H32" s="9"/>
      <c r="I32" s="17"/>
      <c r="J32" s="9"/>
      <c r="K32" s="9" t="s">
        <v>171</v>
      </c>
      <c r="L32" s="18" t="s">
        <v>2815</v>
      </c>
      <c r="M32" s="18" t="s">
        <v>2815</v>
      </c>
      <c r="N32" s="18" t="s">
        <v>2815</v>
      </c>
      <c r="O32" s="26" t="s">
        <v>2815</v>
      </c>
      <c r="P32" s="18" t="s">
        <v>1626</v>
      </c>
      <c r="Q32" s="30" t="e">
        <f t="shared" si="1"/>
        <v>#VALUE!</v>
      </c>
    </row>
    <row r="33" ht="25" spans="1:17">
      <c r="A33" s="7"/>
      <c r="B33" s="7"/>
      <c r="C33" s="8" t="s">
        <v>2816</v>
      </c>
      <c r="D33" s="9" t="s">
        <v>2814</v>
      </c>
      <c r="E33" s="9"/>
      <c r="F33" s="15"/>
      <c r="G33" s="9"/>
      <c r="H33" s="9"/>
      <c r="I33" s="17"/>
      <c r="J33" s="9"/>
      <c r="K33" s="9" t="s">
        <v>171</v>
      </c>
      <c r="L33" s="18" t="s">
        <v>2815</v>
      </c>
      <c r="M33" s="18" t="s">
        <v>2815</v>
      </c>
      <c r="N33" s="18" t="s">
        <v>2815</v>
      </c>
      <c r="O33" s="26" t="s">
        <v>2815</v>
      </c>
      <c r="P33" s="18" t="s">
        <v>1626</v>
      </c>
      <c r="Q33" s="30" t="e">
        <f t="shared" si="1"/>
        <v>#VALUE!</v>
      </c>
    </row>
    <row r="34" ht="13" spans="1:17">
      <c r="A34" s="7"/>
      <c r="B34" s="7"/>
      <c r="C34" s="8" t="s">
        <v>2817</v>
      </c>
      <c r="D34" s="9" t="s">
        <v>2814</v>
      </c>
      <c r="E34" s="9"/>
      <c r="F34" s="15"/>
      <c r="G34" s="9"/>
      <c r="H34" s="9"/>
      <c r="I34" s="17"/>
      <c r="J34" s="9"/>
      <c r="K34" s="9" t="s">
        <v>171</v>
      </c>
      <c r="L34" s="18" t="s">
        <v>2815</v>
      </c>
      <c r="M34" s="18" t="s">
        <v>2815</v>
      </c>
      <c r="N34" s="18" t="s">
        <v>2815</v>
      </c>
      <c r="O34" s="26" t="s">
        <v>2815</v>
      </c>
      <c r="P34" s="21" t="s">
        <v>2815</v>
      </c>
      <c r="Q34" s="32" t="s">
        <v>2815</v>
      </c>
    </row>
    <row r="35" ht="13" spans="1:17">
      <c r="A35" s="7" t="s">
        <v>99</v>
      </c>
      <c r="B35" s="7" t="s">
        <v>2818</v>
      </c>
      <c r="C35" s="8" t="s">
        <v>2819</v>
      </c>
      <c r="D35" s="9" t="s">
        <v>2820</v>
      </c>
      <c r="E35" s="9"/>
      <c r="F35" s="15"/>
      <c r="G35" s="9"/>
      <c r="H35" s="9"/>
      <c r="I35" s="17"/>
      <c r="J35" s="9"/>
      <c r="K35" s="9" t="s">
        <v>171</v>
      </c>
      <c r="L35" s="21">
        <v>1.13</v>
      </c>
      <c r="M35" s="21">
        <v>1.21</v>
      </c>
      <c r="N35" s="21">
        <v>1.12</v>
      </c>
      <c r="O35" s="23">
        <f t="shared" si="0"/>
        <v>1.15333333333333</v>
      </c>
      <c r="P35" s="21">
        <v>1.15</v>
      </c>
      <c r="Q35" s="30">
        <f t="shared" si="1"/>
        <v>0.00289855072463775</v>
      </c>
    </row>
    <row r="36" ht="13" spans="1:17">
      <c r="A36" s="7"/>
      <c r="B36" s="7"/>
      <c r="C36" s="8" t="s">
        <v>2821</v>
      </c>
      <c r="D36" s="9" t="s">
        <v>2822</v>
      </c>
      <c r="E36" s="9"/>
      <c r="F36" s="15"/>
      <c r="G36" s="9"/>
      <c r="H36" s="9"/>
      <c r="I36" s="17"/>
      <c r="J36" s="9"/>
      <c r="K36" s="9" t="s">
        <v>171</v>
      </c>
      <c r="L36" s="21">
        <v>2.11</v>
      </c>
      <c r="M36" s="21">
        <v>2.06</v>
      </c>
      <c r="N36" s="21">
        <v>2.09</v>
      </c>
      <c r="O36" s="23">
        <f t="shared" si="0"/>
        <v>2.08666666666667</v>
      </c>
      <c r="P36" s="21">
        <v>2.09</v>
      </c>
      <c r="Q36" s="30">
        <f t="shared" si="1"/>
        <v>-0.00159489633173847</v>
      </c>
    </row>
    <row r="37" ht="13" spans="1:17">
      <c r="A37" s="7"/>
      <c r="B37" s="7"/>
      <c r="C37" s="8" t="s">
        <v>2823</v>
      </c>
      <c r="D37" s="9" t="s">
        <v>2824</v>
      </c>
      <c r="E37" s="9"/>
      <c r="F37" s="15"/>
      <c r="G37" s="9"/>
      <c r="H37" s="9"/>
      <c r="I37" s="17"/>
      <c r="J37" s="9"/>
      <c r="K37" s="9" t="s">
        <v>171</v>
      </c>
      <c r="L37" s="21">
        <v>0.65</v>
      </c>
      <c r="M37" s="21">
        <v>0.74</v>
      </c>
      <c r="N37" s="21">
        <v>0.69</v>
      </c>
      <c r="O37" s="23">
        <f t="shared" si="0"/>
        <v>0.693333333333333</v>
      </c>
      <c r="P37" s="21">
        <v>0.76</v>
      </c>
      <c r="Q37" s="30">
        <f t="shared" si="1"/>
        <v>-0.087719298245614</v>
      </c>
    </row>
    <row r="38" ht="13.2" spans="1:17">
      <c r="A38" s="7"/>
      <c r="B38" s="7"/>
      <c r="C38" s="11" t="s">
        <v>2825</v>
      </c>
      <c r="D38" s="9"/>
      <c r="E38" s="9"/>
      <c r="F38" s="15"/>
      <c r="G38" s="9"/>
      <c r="H38" s="9"/>
      <c r="I38" s="17"/>
      <c r="J38" s="9"/>
      <c r="K38" s="9" t="s">
        <v>171</v>
      </c>
      <c r="L38" s="15">
        <v>1.54</v>
      </c>
      <c r="M38" s="15">
        <v>1.39</v>
      </c>
      <c r="N38" s="15">
        <v>1.76</v>
      </c>
      <c r="O38" s="23">
        <f t="shared" si="0"/>
        <v>1.56333333333333</v>
      </c>
      <c r="P38" s="18" t="s">
        <v>1626</v>
      </c>
      <c r="Q38" s="30" t="e">
        <f t="shared" si="1"/>
        <v>#VALUE!</v>
      </c>
    </row>
    <row r="39" ht="13.2" spans="1:17">
      <c r="A39" s="7"/>
      <c r="B39" s="7"/>
      <c r="C39" s="11" t="s">
        <v>2826</v>
      </c>
      <c r="D39" s="9"/>
      <c r="E39" s="9"/>
      <c r="F39" s="15"/>
      <c r="G39" s="9"/>
      <c r="H39" s="9"/>
      <c r="I39" s="17"/>
      <c r="J39" s="9"/>
      <c r="K39" s="9" t="s">
        <v>171</v>
      </c>
      <c r="L39" s="15">
        <v>1.44</v>
      </c>
      <c r="M39" s="15">
        <v>1.56</v>
      </c>
      <c r="N39" s="15">
        <v>1.61</v>
      </c>
      <c r="O39" s="23">
        <f t="shared" si="0"/>
        <v>1.53666666666667</v>
      </c>
      <c r="P39" s="18" t="s">
        <v>1626</v>
      </c>
      <c r="Q39" s="30" t="e">
        <f t="shared" si="1"/>
        <v>#VALUE!</v>
      </c>
    </row>
    <row r="40" ht="13" spans="1:17">
      <c r="A40" s="7"/>
      <c r="B40" s="7"/>
      <c r="C40" s="8" t="s">
        <v>2827</v>
      </c>
      <c r="D40" s="9" t="s">
        <v>2820</v>
      </c>
      <c r="E40" s="9"/>
      <c r="F40" s="15"/>
      <c r="G40" s="9"/>
      <c r="H40" s="9"/>
      <c r="I40" s="17"/>
      <c r="J40" s="9"/>
      <c r="K40" s="9" t="s">
        <v>171</v>
      </c>
      <c r="L40" s="21">
        <v>0.66</v>
      </c>
      <c r="M40" s="21">
        <v>0.55</v>
      </c>
      <c r="N40" s="21">
        <v>0.61</v>
      </c>
      <c r="O40" s="23">
        <f t="shared" si="0"/>
        <v>0.606666666666667</v>
      </c>
      <c r="P40" s="21">
        <v>0.6</v>
      </c>
      <c r="Q40" s="30">
        <f t="shared" si="1"/>
        <v>0.011111111111111</v>
      </c>
    </row>
    <row r="41" ht="13" spans="1:17">
      <c r="A41" s="7"/>
      <c r="B41" s="7"/>
      <c r="C41" s="12" t="s">
        <v>2828</v>
      </c>
      <c r="D41" s="9" t="s">
        <v>2820</v>
      </c>
      <c r="E41" s="9"/>
      <c r="F41" s="15"/>
      <c r="G41" s="9"/>
      <c r="H41" s="9"/>
      <c r="I41" s="17"/>
      <c r="J41" s="9"/>
      <c r="K41" s="9" t="s">
        <v>171</v>
      </c>
      <c r="L41" s="21">
        <v>0.63</v>
      </c>
      <c r="M41" s="21">
        <v>0.61</v>
      </c>
      <c r="N41" s="21">
        <v>0.58</v>
      </c>
      <c r="O41" s="23">
        <f t="shared" si="0"/>
        <v>0.606666666666667</v>
      </c>
      <c r="P41" s="21">
        <v>0.6</v>
      </c>
      <c r="Q41" s="30">
        <f t="shared" si="1"/>
        <v>0.011111111111111</v>
      </c>
    </row>
    <row r="42" ht="13" spans="1:17">
      <c r="A42" s="7"/>
      <c r="B42" s="7"/>
      <c r="C42" s="12" t="s">
        <v>2829</v>
      </c>
      <c r="D42" s="9" t="s">
        <v>2820</v>
      </c>
      <c r="E42" s="9"/>
      <c r="F42" s="15"/>
      <c r="G42" s="9"/>
      <c r="H42" s="9"/>
      <c r="I42" s="17"/>
      <c r="J42" s="9"/>
      <c r="K42" s="9" t="s">
        <v>171</v>
      </c>
      <c r="L42" s="21">
        <v>0.31</v>
      </c>
      <c r="M42" s="21">
        <v>0.35</v>
      </c>
      <c r="N42" s="21">
        <v>0.36</v>
      </c>
      <c r="O42" s="23">
        <f t="shared" si="0"/>
        <v>0.34</v>
      </c>
      <c r="P42" s="21">
        <v>0.37</v>
      </c>
      <c r="Q42" s="30">
        <f t="shared" si="1"/>
        <v>-0.081081081081081</v>
      </c>
    </row>
    <row r="43" ht="13" spans="1:17">
      <c r="A43" s="7"/>
      <c r="B43" s="7"/>
      <c r="C43" s="12" t="s">
        <v>2830</v>
      </c>
      <c r="D43" s="9" t="s">
        <v>2820</v>
      </c>
      <c r="E43" s="9"/>
      <c r="F43" s="15"/>
      <c r="G43" s="9"/>
      <c r="H43" s="9"/>
      <c r="I43" s="17"/>
      <c r="J43" s="9"/>
      <c r="K43" s="9" t="s">
        <v>171</v>
      </c>
      <c r="L43" s="21">
        <v>0.71</v>
      </c>
      <c r="M43" s="21">
        <v>0.61</v>
      </c>
      <c r="N43" s="21">
        <v>0.6</v>
      </c>
      <c r="O43" s="23">
        <f t="shared" si="0"/>
        <v>0.64</v>
      </c>
      <c r="P43" s="21">
        <v>0.68</v>
      </c>
      <c r="Q43" s="30">
        <f t="shared" si="1"/>
        <v>-0.0588235294117648</v>
      </c>
    </row>
    <row r="44" ht="13.2" spans="1:17">
      <c r="A44" s="7"/>
      <c r="B44" s="7"/>
      <c r="C44" s="11" t="s">
        <v>2831</v>
      </c>
      <c r="D44" s="9"/>
      <c r="E44" s="9"/>
      <c r="F44" s="15"/>
      <c r="G44" s="9"/>
      <c r="H44" s="9"/>
      <c r="I44" s="17"/>
      <c r="J44" s="9"/>
      <c r="K44" s="9" t="s">
        <v>171</v>
      </c>
      <c r="L44" s="15">
        <v>1.38</v>
      </c>
      <c r="M44" s="15">
        <v>1.45</v>
      </c>
      <c r="N44" s="15">
        <v>1.55</v>
      </c>
      <c r="O44" s="23">
        <f t="shared" si="0"/>
        <v>1.46</v>
      </c>
      <c r="P44" s="18" t="s">
        <v>1626</v>
      </c>
      <c r="Q44" s="30" t="e">
        <f t="shared" si="1"/>
        <v>#VALUE!</v>
      </c>
    </row>
    <row r="45" ht="13.2" spans="1:17">
      <c r="A45" s="7"/>
      <c r="B45" s="7"/>
      <c r="C45" s="11" t="s">
        <v>2832</v>
      </c>
      <c r="D45" s="9"/>
      <c r="E45" s="9"/>
      <c r="F45" s="15"/>
      <c r="G45" s="9"/>
      <c r="H45" s="9"/>
      <c r="I45" s="17"/>
      <c r="J45" s="9"/>
      <c r="K45" s="9" t="s">
        <v>171</v>
      </c>
      <c r="L45" s="15">
        <v>3.11</v>
      </c>
      <c r="M45" s="15">
        <v>3.48</v>
      </c>
      <c r="N45" s="15">
        <v>3.21</v>
      </c>
      <c r="O45" s="23">
        <f t="shared" si="0"/>
        <v>3.26666666666667</v>
      </c>
      <c r="P45" s="18" t="s">
        <v>1626</v>
      </c>
      <c r="Q45" s="30" t="e">
        <f t="shared" si="1"/>
        <v>#VALUE!</v>
      </c>
    </row>
    <row r="46" ht="13.2" spans="1:17">
      <c r="A46" s="7"/>
      <c r="B46" s="7"/>
      <c r="C46" s="11" t="s">
        <v>2833</v>
      </c>
      <c r="D46" s="9"/>
      <c r="E46" s="9"/>
      <c r="F46" s="15"/>
      <c r="G46" s="9"/>
      <c r="H46" s="9"/>
      <c r="I46" s="17"/>
      <c r="J46" s="9"/>
      <c r="K46" s="9" t="s">
        <v>171</v>
      </c>
      <c r="L46" s="15">
        <v>1.42</v>
      </c>
      <c r="M46" s="15">
        <v>1.35</v>
      </c>
      <c r="N46" s="15">
        <v>1.49</v>
      </c>
      <c r="O46" s="23">
        <f t="shared" si="0"/>
        <v>1.42</v>
      </c>
      <c r="P46" s="18" t="s">
        <v>1626</v>
      </c>
      <c r="Q46" s="30" t="e">
        <f t="shared" si="1"/>
        <v>#VALUE!</v>
      </c>
    </row>
    <row r="47" ht="14" spans="1:17">
      <c r="A47" s="7"/>
      <c r="B47" s="7"/>
      <c r="C47" s="13" t="s">
        <v>2834</v>
      </c>
      <c r="D47" s="9"/>
      <c r="E47" s="9"/>
      <c r="F47" s="15"/>
      <c r="G47" s="9"/>
      <c r="H47" s="9"/>
      <c r="I47" s="17"/>
      <c r="J47" s="9"/>
      <c r="K47" s="9" t="s">
        <v>171</v>
      </c>
      <c r="L47" s="15">
        <v>1.77</v>
      </c>
      <c r="M47" s="18">
        <v>2.01</v>
      </c>
      <c r="N47" s="15">
        <v>1.87</v>
      </c>
      <c r="O47" s="23">
        <f t="shared" si="0"/>
        <v>1.88333333333333</v>
      </c>
      <c r="P47" s="18" t="s">
        <v>1626</v>
      </c>
      <c r="Q47" s="30" t="e">
        <f t="shared" si="1"/>
        <v>#VALUE!</v>
      </c>
    </row>
    <row r="48" ht="14" spans="1:17">
      <c r="A48" s="7"/>
      <c r="B48" s="7"/>
      <c r="C48" s="13" t="s">
        <v>2835</v>
      </c>
      <c r="D48" s="9"/>
      <c r="E48" s="9"/>
      <c r="F48" s="15"/>
      <c r="G48" s="9"/>
      <c r="H48" s="9"/>
      <c r="I48" s="17"/>
      <c r="J48" s="9"/>
      <c r="K48" s="9" t="s">
        <v>171</v>
      </c>
      <c r="L48" s="15">
        <v>1.33</v>
      </c>
      <c r="M48" s="15">
        <v>1.88</v>
      </c>
      <c r="N48" s="18">
        <v>1.79</v>
      </c>
      <c r="O48" s="23">
        <f t="shared" si="0"/>
        <v>1.66666666666667</v>
      </c>
      <c r="P48" s="18" t="s">
        <v>1626</v>
      </c>
      <c r="Q48" s="30" t="e">
        <f t="shared" si="1"/>
        <v>#VALUE!</v>
      </c>
    </row>
    <row r="49" ht="13" spans="1:17">
      <c r="A49" s="7"/>
      <c r="B49" s="7"/>
      <c r="C49" s="8" t="s">
        <v>2836</v>
      </c>
      <c r="D49" s="9"/>
      <c r="E49" s="9"/>
      <c r="F49" s="15"/>
      <c r="G49" s="9"/>
      <c r="H49" s="9"/>
      <c r="I49" s="17"/>
      <c r="J49" s="9"/>
      <c r="K49" s="9" t="s">
        <v>171</v>
      </c>
      <c r="L49" s="21">
        <v>1.2</v>
      </c>
      <c r="M49" s="21">
        <v>1.21</v>
      </c>
      <c r="N49" s="21">
        <v>1.2</v>
      </c>
      <c r="O49" s="23">
        <f t="shared" si="0"/>
        <v>1.20333333333333</v>
      </c>
      <c r="P49" s="21">
        <v>1.2</v>
      </c>
      <c r="Q49" s="30">
        <f t="shared" si="1"/>
        <v>0.00277777777777784</v>
      </c>
    </row>
    <row r="50" ht="13" spans="1:17">
      <c r="A50" s="7" t="s">
        <v>2837</v>
      </c>
      <c r="B50" s="7" t="s">
        <v>2838</v>
      </c>
      <c r="C50" s="8" t="s">
        <v>2839</v>
      </c>
      <c r="D50" s="14" t="s">
        <v>1874</v>
      </c>
      <c r="E50" s="16">
        <f>(9.52+8.86+8.55)/3</f>
        <v>8.97666666666667</v>
      </c>
      <c r="F50" s="16"/>
      <c r="G50" s="14"/>
      <c r="H50" s="14" t="s">
        <v>2840</v>
      </c>
      <c r="I50" s="17"/>
      <c r="J50" s="22" t="s">
        <v>2841</v>
      </c>
      <c r="K50" s="9" t="s">
        <v>2842</v>
      </c>
      <c r="L50" s="18">
        <v>9.08</v>
      </c>
      <c r="M50" s="18">
        <v>9.03</v>
      </c>
      <c r="N50" s="18">
        <v>9</v>
      </c>
      <c r="O50" s="23">
        <f t="shared" si="0"/>
        <v>9.03666666666667</v>
      </c>
      <c r="P50" s="18" t="s">
        <v>1626</v>
      </c>
      <c r="Q50" s="30" t="e">
        <f t="shared" si="1"/>
        <v>#VALUE!</v>
      </c>
    </row>
    <row r="51" ht="13" spans="1:17">
      <c r="A51" s="7"/>
      <c r="B51" s="7"/>
      <c r="C51" s="8" t="s">
        <v>2843</v>
      </c>
      <c r="D51" s="14" t="s">
        <v>2782</v>
      </c>
      <c r="E51" s="16">
        <f>(168+132+101+233+234+134)/6</f>
        <v>167</v>
      </c>
      <c r="F51" s="16"/>
      <c r="G51" s="14"/>
      <c r="H51" s="14" t="s">
        <v>2840</v>
      </c>
      <c r="I51" s="17"/>
      <c r="J51" s="22" t="s">
        <v>2841</v>
      </c>
      <c r="K51" s="9" t="s">
        <v>2842</v>
      </c>
      <c r="L51" s="18">
        <v>0.19</v>
      </c>
      <c r="M51" s="18">
        <v>0.17</v>
      </c>
      <c r="N51" s="18">
        <v>0.13</v>
      </c>
      <c r="O51" s="23">
        <f t="shared" si="0"/>
        <v>0.163333333333333</v>
      </c>
      <c r="P51" s="18" t="s">
        <v>1626</v>
      </c>
      <c r="Q51" s="30" t="e">
        <f t="shared" si="1"/>
        <v>#VALUE!</v>
      </c>
    </row>
    <row r="52" ht="13" spans="1:17">
      <c r="A52" s="7"/>
      <c r="B52" s="7"/>
      <c r="C52" s="8" t="s">
        <v>2844</v>
      </c>
      <c r="D52" s="14" t="s">
        <v>2845</v>
      </c>
      <c r="E52" s="16">
        <f>(1.99+1.83+1.6)/3</f>
        <v>1.80666666666667</v>
      </c>
      <c r="F52" s="16"/>
      <c r="G52" s="14"/>
      <c r="H52" s="14" t="s">
        <v>2840</v>
      </c>
      <c r="I52" s="17"/>
      <c r="J52" s="22" t="s">
        <v>2841</v>
      </c>
      <c r="K52" s="9" t="s">
        <v>2846</v>
      </c>
      <c r="L52" s="18">
        <v>1.32</v>
      </c>
      <c r="M52" s="18">
        <v>1.38</v>
      </c>
      <c r="N52" s="18">
        <v>0.93</v>
      </c>
      <c r="O52" s="23">
        <f t="shared" si="0"/>
        <v>1.21</v>
      </c>
      <c r="P52" s="21">
        <v>0.6</v>
      </c>
      <c r="Q52" s="31">
        <f t="shared" si="1"/>
        <v>1.01666666666667</v>
      </c>
    </row>
    <row r="53" ht="13.2" spans="1:17">
      <c r="A53" s="7" t="s">
        <v>2847</v>
      </c>
      <c r="B53" s="9" t="s">
        <v>2848</v>
      </c>
      <c r="C53" s="12" t="s">
        <v>2849</v>
      </c>
      <c r="D53" s="9" t="s">
        <v>2845</v>
      </c>
      <c r="E53" s="9"/>
      <c r="F53" s="15"/>
      <c r="G53" s="9"/>
      <c r="H53" s="9"/>
      <c r="I53" s="17"/>
      <c r="J53" s="9"/>
      <c r="K53" s="9" t="s">
        <v>171</v>
      </c>
      <c r="L53" s="18">
        <v>0.95</v>
      </c>
      <c r="M53" s="18">
        <v>0.98</v>
      </c>
      <c r="N53" s="18">
        <v>0.97</v>
      </c>
      <c r="O53" s="23">
        <f t="shared" si="0"/>
        <v>0.966666666666667</v>
      </c>
      <c r="P53" s="27">
        <v>1.59</v>
      </c>
      <c r="Q53" s="30">
        <f t="shared" si="1"/>
        <v>-0.392033542976939</v>
      </c>
    </row>
    <row r="54" ht="13.2" spans="1:17">
      <c r="A54" s="7"/>
      <c r="B54" s="9"/>
      <c r="C54" s="12" t="s">
        <v>2850</v>
      </c>
      <c r="D54" s="9" t="s">
        <v>2851</v>
      </c>
      <c r="E54" s="9"/>
      <c r="F54" s="15"/>
      <c r="G54" s="9"/>
      <c r="H54" s="9"/>
      <c r="I54" s="17"/>
      <c r="J54" s="9"/>
      <c r="K54" s="9" t="s">
        <v>171</v>
      </c>
      <c r="L54" s="18">
        <v>1.97</v>
      </c>
      <c r="M54" s="18">
        <v>1.57</v>
      </c>
      <c r="N54" s="18">
        <v>1.72</v>
      </c>
      <c r="O54" s="23">
        <f t="shared" si="0"/>
        <v>1.75333333333333</v>
      </c>
      <c r="P54" s="28">
        <v>1.56</v>
      </c>
      <c r="Q54" s="31">
        <f t="shared" si="1"/>
        <v>0.123931623931624</v>
      </c>
    </row>
    <row r="55" ht="13.2" spans="1:17">
      <c r="A55" s="9" t="s">
        <v>2852</v>
      </c>
      <c r="B55" s="7" t="s">
        <v>2848</v>
      </c>
      <c r="C55" s="12" t="s">
        <v>2853</v>
      </c>
      <c r="D55" s="9" t="s">
        <v>1628</v>
      </c>
      <c r="E55" s="9"/>
      <c r="F55" s="15"/>
      <c r="G55" s="9"/>
      <c r="H55" s="9"/>
      <c r="I55" s="17"/>
      <c r="J55" s="9"/>
      <c r="K55" s="9" t="s">
        <v>171</v>
      </c>
      <c r="L55" s="18">
        <v>0.92</v>
      </c>
      <c r="M55" s="18">
        <v>1</v>
      </c>
      <c r="N55" s="18">
        <v>0.82</v>
      </c>
      <c r="O55" s="23">
        <f t="shared" si="0"/>
        <v>0.913333333333333</v>
      </c>
      <c r="P55" s="27">
        <v>1.42</v>
      </c>
      <c r="Q55" s="30">
        <f t="shared" si="1"/>
        <v>-0.356807511737089</v>
      </c>
    </row>
    <row r="56" ht="13.2" spans="1:17">
      <c r="A56" s="9"/>
      <c r="B56" s="7"/>
      <c r="C56" s="12" t="s">
        <v>2854</v>
      </c>
      <c r="D56" s="9" t="s">
        <v>1628</v>
      </c>
      <c r="E56" s="9"/>
      <c r="F56" s="15"/>
      <c r="G56" s="9"/>
      <c r="H56" s="9"/>
      <c r="I56" s="17"/>
      <c r="J56" s="9"/>
      <c r="K56" s="9" t="s">
        <v>171</v>
      </c>
      <c r="L56" s="18">
        <v>0.92</v>
      </c>
      <c r="M56" s="18">
        <v>0.75</v>
      </c>
      <c r="N56" s="18">
        <v>0.73</v>
      </c>
      <c r="O56" s="23">
        <f t="shared" si="0"/>
        <v>0.8</v>
      </c>
      <c r="P56" s="28">
        <v>1.07</v>
      </c>
      <c r="Q56" s="30">
        <f t="shared" si="1"/>
        <v>-0.252336448598131</v>
      </c>
    </row>
    <row r="57" ht="13" spans="1:17">
      <c r="A57" s="9"/>
      <c r="B57" s="7"/>
      <c r="C57" s="12" t="s">
        <v>2855</v>
      </c>
      <c r="D57" s="9" t="s">
        <v>1628</v>
      </c>
      <c r="E57" s="9"/>
      <c r="F57" s="15"/>
      <c r="G57" s="9"/>
      <c r="H57" s="9"/>
      <c r="I57" s="17"/>
      <c r="J57" s="9"/>
      <c r="K57" s="9" t="s">
        <v>171</v>
      </c>
      <c r="L57" s="18">
        <v>2.1</v>
      </c>
      <c r="M57" s="18">
        <v>1.76</v>
      </c>
      <c r="N57" s="18">
        <v>1.7</v>
      </c>
      <c r="O57" s="23">
        <f t="shared" si="0"/>
        <v>1.85333333333333</v>
      </c>
      <c r="P57" s="29">
        <v>3.57</v>
      </c>
      <c r="Q57" s="30">
        <f t="shared" si="1"/>
        <v>-0.480859010270775</v>
      </c>
    </row>
    <row r="58" ht="13" spans="1:17">
      <c r="A58" s="9" t="s">
        <v>72</v>
      </c>
      <c r="B58" s="9" t="s">
        <v>2848</v>
      </c>
      <c r="C58" s="12" t="s">
        <v>2856</v>
      </c>
      <c r="D58" s="9" t="s">
        <v>1628</v>
      </c>
      <c r="E58" s="9"/>
      <c r="F58" s="15"/>
      <c r="G58" s="9"/>
      <c r="H58" s="9"/>
      <c r="I58" s="17"/>
      <c r="J58" s="9"/>
      <c r="K58" s="9" t="s">
        <v>171</v>
      </c>
      <c r="L58" s="18">
        <v>2.95</v>
      </c>
      <c r="M58" s="18">
        <v>2.65</v>
      </c>
      <c r="N58" s="18">
        <v>1.82</v>
      </c>
      <c r="O58" s="23">
        <f t="shared" si="0"/>
        <v>2.47333333333333</v>
      </c>
      <c r="P58" s="21">
        <v>2.88</v>
      </c>
      <c r="Q58" s="30">
        <f t="shared" si="1"/>
        <v>-0.141203703703704</v>
      </c>
    </row>
    <row r="59" ht="13" spans="1:17">
      <c r="A59" s="7" t="s">
        <v>71</v>
      </c>
      <c r="B59" s="9" t="s">
        <v>2848</v>
      </c>
      <c r="C59" s="12" t="s">
        <v>2857</v>
      </c>
      <c r="D59" s="9" t="s">
        <v>1628</v>
      </c>
      <c r="E59" s="9"/>
      <c r="F59" s="15"/>
      <c r="G59" s="9"/>
      <c r="H59" s="9"/>
      <c r="I59" s="17"/>
      <c r="J59" s="9"/>
      <c r="K59" s="9" t="s">
        <v>171</v>
      </c>
      <c r="L59" s="18">
        <v>3.34</v>
      </c>
      <c r="M59" s="18">
        <v>2.25</v>
      </c>
      <c r="N59" s="18">
        <v>2.1</v>
      </c>
      <c r="O59" s="23">
        <f t="shared" si="0"/>
        <v>2.56333333333333</v>
      </c>
      <c r="P59" s="29">
        <v>1.61</v>
      </c>
      <c r="Q59" s="31">
        <f t="shared" si="1"/>
        <v>0.592132505175983</v>
      </c>
    </row>
    <row r="60" ht="13" spans="1:17">
      <c r="A60" s="7"/>
      <c r="B60" s="9"/>
      <c r="C60" s="12" t="s">
        <v>2858</v>
      </c>
      <c r="D60" s="9" t="s">
        <v>1663</v>
      </c>
      <c r="E60" s="9"/>
      <c r="F60" s="15"/>
      <c r="G60" s="9"/>
      <c r="H60" s="9"/>
      <c r="I60" s="17"/>
      <c r="J60" s="9"/>
      <c r="K60" s="9" t="s">
        <v>171</v>
      </c>
      <c r="L60" s="18">
        <v>3.3</v>
      </c>
      <c r="M60" s="18">
        <v>3.04</v>
      </c>
      <c r="N60" s="18">
        <v>3.06</v>
      </c>
      <c r="O60" s="23">
        <f t="shared" si="0"/>
        <v>3.13333333333333</v>
      </c>
      <c r="P60" s="29">
        <v>3.18</v>
      </c>
      <c r="Q60" s="30">
        <f t="shared" si="1"/>
        <v>-0.0146750524109015</v>
      </c>
    </row>
    <row r="61" ht="13" spans="1:17">
      <c r="A61" s="9" t="s">
        <v>75</v>
      </c>
      <c r="B61" s="9" t="s">
        <v>2848</v>
      </c>
      <c r="C61" s="12" t="s">
        <v>2859</v>
      </c>
      <c r="D61" s="9" t="s">
        <v>1628</v>
      </c>
      <c r="E61" s="9"/>
      <c r="F61" s="15"/>
      <c r="G61" s="9"/>
      <c r="H61" s="9"/>
      <c r="I61" s="17"/>
      <c r="J61" s="9"/>
      <c r="K61" s="9" t="s">
        <v>171</v>
      </c>
      <c r="L61" s="15">
        <v>1.73</v>
      </c>
      <c r="M61" s="15">
        <v>1.57</v>
      </c>
      <c r="N61" s="15">
        <v>1.6</v>
      </c>
      <c r="O61" s="23">
        <f t="shared" si="0"/>
        <v>1.63333333333333</v>
      </c>
      <c r="P61" s="29">
        <v>2.27</v>
      </c>
      <c r="Q61" s="30">
        <f t="shared" si="1"/>
        <v>-0.280469897209985</v>
      </c>
    </row>
    <row r="62" ht="13" spans="1:17">
      <c r="A62" s="7" t="s">
        <v>74</v>
      </c>
      <c r="B62" s="9" t="s">
        <v>2848</v>
      </c>
      <c r="C62" s="12" t="s">
        <v>2860</v>
      </c>
      <c r="D62" s="9" t="s">
        <v>1628</v>
      </c>
      <c r="E62" s="9"/>
      <c r="F62" s="15"/>
      <c r="G62" s="9"/>
      <c r="H62" s="9"/>
      <c r="I62" s="17"/>
      <c r="J62" s="9"/>
      <c r="K62" s="9" t="s">
        <v>171</v>
      </c>
      <c r="L62" s="18">
        <v>1.79</v>
      </c>
      <c r="M62" s="18">
        <v>1.85</v>
      </c>
      <c r="N62" s="18">
        <v>1.84</v>
      </c>
      <c r="O62" s="23">
        <f t="shared" si="0"/>
        <v>1.82666666666667</v>
      </c>
      <c r="P62" s="29">
        <v>1.35</v>
      </c>
      <c r="Q62" s="31">
        <f t="shared" si="1"/>
        <v>0.353086419753086</v>
      </c>
    </row>
    <row r="63" ht="13" spans="1:17">
      <c r="A63" s="7"/>
      <c r="B63" s="9"/>
      <c r="C63" s="12" t="s">
        <v>2861</v>
      </c>
      <c r="D63" s="9" t="s">
        <v>2845</v>
      </c>
      <c r="E63" s="9"/>
      <c r="F63" s="15"/>
      <c r="G63" s="9"/>
      <c r="H63" s="9"/>
      <c r="I63" s="17"/>
      <c r="J63" s="9"/>
      <c r="K63" s="9" t="s">
        <v>171</v>
      </c>
      <c r="L63" s="18">
        <v>2.69</v>
      </c>
      <c r="M63" s="18">
        <v>2.27</v>
      </c>
      <c r="N63" s="18">
        <v>2.52</v>
      </c>
      <c r="O63" s="23">
        <f t="shared" si="0"/>
        <v>2.49333333333333</v>
      </c>
      <c r="P63" s="29">
        <v>2.07</v>
      </c>
      <c r="Q63" s="31">
        <f t="shared" si="1"/>
        <v>0.20450885668277</v>
      </c>
    </row>
    <row r="64" ht="13" spans="1:17">
      <c r="A64" s="7" t="s">
        <v>2862</v>
      </c>
      <c r="B64" s="9" t="s">
        <v>2848</v>
      </c>
      <c r="C64" s="12" t="s">
        <v>2863</v>
      </c>
      <c r="D64" s="9" t="s">
        <v>1683</v>
      </c>
      <c r="E64" s="9"/>
      <c r="F64" s="15"/>
      <c r="G64" s="9"/>
      <c r="H64" s="9"/>
      <c r="I64" s="17"/>
      <c r="J64" s="9"/>
      <c r="K64" s="9" t="s">
        <v>171</v>
      </c>
      <c r="L64" s="18">
        <v>2.56</v>
      </c>
      <c r="M64" s="18">
        <v>1.89</v>
      </c>
      <c r="N64" s="18">
        <v>2.23</v>
      </c>
      <c r="O64" s="23">
        <f t="shared" si="0"/>
        <v>2.22666666666667</v>
      </c>
      <c r="P64" s="21">
        <v>2.93</v>
      </c>
      <c r="Q64" s="30">
        <f t="shared" si="1"/>
        <v>-0.24004550625711</v>
      </c>
    </row>
    <row r="65" ht="13" spans="1:17">
      <c r="A65" s="7"/>
      <c r="B65" s="9"/>
      <c r="C65" s="12" t="s">
        <v>2864</v>
      </c>
      <c r="D65" s="9" t="s">
        <v>1683</v>
      </c>
      <c r="E65" s="9"/>
      <c r="F65" s="15"/>
      <c r="G65" s="9"/>
      <c r="H65" s="9"/>
      <c r="I65" s="17"/>
      <c r="J65" s="9"/>
      <c r="K65" s="9" t="s">
        <v>171</v>
      </c>
      <c r="L65" s="18">
        <v>7.33</v>
      </c>
      <c r="M65" s="18">
        <v>11.74</v>
      </c>
      <c r="N65" s="18">
        <v>7.37</v>
      </c>
      <c r="O65" s="23">
        <f t="shared" si="0"/>
        <v>8.81333333333333</v>
      </c>
      <c r="P65" s="21">
        <v>6.87</v>
      </c>
      <c r="Q65" s="31">
        <f t="shared" si="1"/>
        <v>0.282872392042698</v>
      </c>
    </row>
    <row r="66" ht="13" spans="1:17">
      <c r="A66" s="7"/>
      <c r="B66" s="9"/>
      <c r="C66" s="12" t="s">
        <v>2865</v>
      </c>
      <c r="D66" s="9" t="s">
        <v>1683</v>
      </c>
      <c r="E66" s="9"/>
      <c r="F66" s="15"/>
      <c r="G66" s="9"/>
      <c r="H66" s="9"/>
      <c r="I66" s="17"/>
      <c r="J66" s="9"/>
      <c r="K66" s="9" t="s">
        <v>171</v>
      </c>
      <c r="L66" s="18">
        <v>4.61</v>
      </c>
      <c r="M66" s="18">
        <v>4.35</v>
      </c>
      <c r="N66" s="18">
        <v>4.36</v>
      </c>
      <c r="O66" s="23">
        <f t="shared" si="0"/>
        <v>4.44</v>
      </c>
      <c r="P66" s="21">
        <v>4.78</v>
      </c>
      <c r="Q66" s="30">
        <f t="shared" si="1"/>
        <v>-0.0711297071129707</v>
      </c>
    </row>
  </sheetData>
  <autoFilter ref="A1:Q66">
    <extLst/>
  </autoFilter>
  <mergeCells count="17">
    <mergeCell ref="L6:N6"/>
    <mergeCell ref="A2:A34"/>
    <mergeCell ref="A35:A49"/>
    <mergeCell ref="A50:A52"/>
    <mergeCell ref="A53:A54"/>
    <mergeCell ref="A55:A57"/>
    <mergeCell ref="A59:A60"/>
    <mergeCell ref="A62:A63"/>
    <mergeCell ref="A64:A66"/>
    <mergeCell ref="B2:B34"/>
    <mergeCell ref="B35:B49"/>
    <mergeCell ref="B50:B52"/>
    <mergeCell ref="B53:B54"/>
    <mergeCell ref="B55:B57"/>
    <mergeCell ref="B59:B60"/>
    <mergeCell ref="B62:B63"/>
    <mergeCell ref="B64:B66"/>
  </mergeCells>
  <conditionalFormatting sqref="G50">
    <cfRule type="cellIs" dxfId="1" priority="3" operator="equal">
      <formula>"Fail"</formula>
    </cfRule>
    <cfRule type="cellIs" dxfId="2" priority="4" operator="equal">
      <formula>"Pass"</formula>
    </cfRule>
  </conditionalFormatting>
  <conditionalFormatting sqref="G51">
    <cfRule type="cellIs" dxfId="1" priority="5" operator="equal">
      <formula>"Fail"</formula>
    </cfRule>
    <cfRule type="cellIs" dxfId="2" priority="6" operator="equal">
      <formula>"Pass"</formula>
    </cfRule>
  </conditionalFormatting>
  <conditionalFormatting sqref="G52">
    <cfRule type="cellIs" dxfId="1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G50:G52">
      <formula1>"Pass,Fail"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CDX706H R07</vt:lpstr>
      <vt:lpstr>遗留bug list</vt:lpstr>
      <vt:lpstr>Jira状态汇总</vt:lpstr>
      <vt:lpstr>语音专项测试</vt:lpstr>
      <vt:lpstr>埋点测试</vt:lpstr>
      <vt:lpstr>综合评分</vt:lpstr>
      <vt:lpstr>APP source</vt:lpstr>
      <vt:lpstr>BaiduAPP</vt:lpstr>
      <vt:lpstr>响应时间</vt:lpstr>
      <vt:lpstr>monkey内存走势图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2022-09-21T19:06:00Z</dcterms:created>
  <dcterms:modified xsi:type="dcterms:W3CDTF">2022-09-28T21:33:01Z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DAAD151D31588E625B04346308EDA83F</vt:lpwstr>
  </property>
</Properties>
</file>