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2"/>
  <workbookPr/>
  <mc:AlternateContent xmlns:mc="http://schemas.openxmlformats.org/markup-compatibility/2006">
    <mc:Choice Requires="x15">
      <x15ac:absPath xmlns:x15ac="http://schemas.microsoft.com/office/spreadsheetml/2010/11/ac" url="/Users/zhangbin42/Documents/BD/项目/CD764/R11/测试报告/0221/"/>
    </mc:Choice>
  </mc:AlternateContent>
  <xr:revisionPtr revIDLastSave="0" documentId="13_ncr:1_{EB7299E9-AB59-AC42-9766-CA52E58E9A09}" xr6:coauthVersionLast="47" xr6:coauthVersionMax="47" xr10:uidLastSave="{00000000-0000-0000-0000-000000000000}"/>
  <bookViews>
    <workbookView xWindow="0" yWindow="500" windowWidth="28800" windowHeight="15740" tabRatio="1000" activeTab="2" xr2:uid="{00000000-000D-0000-FFFF-FFFF00000000}"/>
  </bookViews>
  <sheets>
    <sheet name="Key-Items" sheetId="5" r:id="rId1"/>
    <sheet name="Scenes Sources" sheetId="13" r:id="rId2"/>
    <sheet name="综合打分" sheetId="1" r:id="rId3"/>
    <sheet name="地图性能测试报告" sheetId="15" r:id="rId4"/>
    <sheet name="Response Time " sheetId="7" r:id="rId5"/>
    <sheet name="App Sources" sheetId="8" r:id="rId6"/>
    <sheet name="Baidu App" sheetId="11" r:id="rId7"/>
    <sheet name="Partition Status" sheetId="9" r:id="rId8"/>
    <sheet name="内存泄漏" sheetId="14" r:id="rId9"/>
  </sheets>
  <externalReferences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</externalReferences>
  <definedNames>
    <definedName name="_xlnm._FilterDatabase" localSheetId="5" hidden="1">'App Sources'!$A$1:$CD$143</definedName>
    <definedName name="_xlnm._FilterDatabase" localSheetId="4" hidden="1">'Response Time '!$A$1:$S$87</definedName>
    <definedName name="_xlnm._FilterDatabase" localSheetId="2" hidden="1">综合打分!$A$1:$AU$157</definedName>
    <definedName name="Z_0EA55DCA_7FF2_4F36_8A7E_F0EACCC29DBE_.wvu.FilterData" localSheetId="4" hidden="1">'Response Time '!$A$1:$K$87</definedName>
    <definedName name="Z_16A41CC9_C03A_4F0A_B03A_44E212E13660_.wvu.FilterData" localSheetId="4" hidden="1">'Response Time '!$A$1:$K$87</definedName>
    <definedName name="Z_16DC14A2_7903_4025_B903_380A1366D4B8_.wvu.FilterData" localSheetId="4" hidden="1">'Response Time '!$A$1:$K$87</definedName>
    <definedName name="Z_2A4FABCB_C3B4_4B1C_B5DB_0968E349E3E5_.wvu.Cols" localSheetId="4" hidden="1">'Response Time '!#REF!</definedName>
    <definedName name="Z_2A4FABCB_C3B4_4B1C_B5DB_0968E349E3E5_.wvu.FilterData" localSheetId="4" hidden="1">'Response Time '!$A$1:$K$87</definedName>
    <definedName name="Z_2F5A4DEB_972B_44A6_8415_B3AF8AAB8DD1_.wvu.FilterData" localSheetId="4" hidden="1">'Response Time '!$A$1:$K$87</definedName>
    <definedName name="Z_4E56EFD8_82B0_433B_87B4_FAE95366C90A_.wvu.FilterData" localSheetId="4" hidden="1">'Response Time '!$A$1:$K$87</definedName>
    <definedName name="Z_50D2B5B7_80D0_4780_BB59_F4E52620A863_.wvu.FilterData" localSheetId="4" hidden="1">'Response Time '!$H$1:$H$87</definedName>
    <definedName name="Z_5DF7DF2B_59CB_4835_ACC6_BFF42CC29E31_.wvu.Cols" localSheetId="4" hidden="1">'Response Time '!#REF!</definedName>
    <definedName name="Z_5DF7DF2B_59CB_4835_ACC6_BFF42CC29E31_.wvu.FilterData" localSheetId="4" hidden="1">'Response Time '!$A$1:$K$87</definedName>
    <definedName name="Z_64728F9F_AAFE_4C17_A15F_C96F3AE04D0C_.wvu.FilterData" localSheetId="4" hidden="1">'Response Time '!$A$1:$K$87</definedName>
    <definedName name="Z_67627A8C_5C40_462C_B63D_E064A913FD1B_.wvu.FilterData" localSheetId="4" hidden="1">'Response Time '!$A$1:$K$87</definedName>
    <definedName name="Z_6A1708EE_78D5_4730_9EC1_32494DD84064_.wvu.FilterData" localSheetId="4" hidden="1">'Response Time '!$A$1:$K$87</definedName>
    <definedName name="Z_75A5D5D5_3DF6_4DF0_A35D_F3AEF19FA0C8_.wvu.FilterData" localSheetId="4" hidden="1">'Response Time '!$H$1:$H$87</definedName>
    <definedName name="Z_81868EC3_D2C9_49E1_A7C4_56AD2CFDD907_.wvu.FilterData" localSheetId="4" hidden="1">'Response Time '!$A$1:$K$87</definedName>
    <definedName name="Z_82B7589E_14AC_4428_B990_D113B4B9C8B2_.wvu.FilterData" localSheetId="4" hidden="1">'Response Time '!$A$1:$K$87</definedName>
    <definedName name="Z_9905B039_5D9C_4BC1_BCAD_85093189CE48_.wvu.FilterData" localSheetId="4" hidden="1">'Response Time '!$A$1:$K$87</definedName>
    <definedName name="Z_A17A2F87_19DB_4AF8_AC37_28F784855FD7_.wvu.FilterData" localSheetId="4" hidden="1">'Response Time '!$A$1:$K$87</definedName>
    <definedName name="Z_A1C2E0EA_0798_4EE9_BA53_3DA16A20F391_.wvu.FilterData" localSheetId="4" hidden="1">'Response Time '!$A$1:$K$87</definedName>
    <definedName name="Z_B0B1D487_08B5_4EE3_B1A5_0E537BA44F6F_.wvu.FilterData" localSheetId="4" hidden="1">'Response Time '!$H$1:$H$87</definedName>
    <definedName name="Z_B5D2B878_5867_45CF_B11F_45A1564167C2_.wvu.Cols" localSheetId="4" hidden="1">'Response Time '!#REF!</definedName>
    <definedName name="Z_B5D2B878_5867_45CF_B11F_45A1564167C2_.wvu.FilterData" localSheetId="4" hidden="1">'Response Time '!$A$1:$K$87</definedName>
    <definedName name="Z_BFE5DC58_F040_475A_8F39_87308C22B1B1_.wvu.FilterData" localSheetId="4" hidden="1">'Response Time '!$A$1:$K$87</definedName>
    <definedName name="Z_C88AFADA_BEE4_42DA_8940_4B736B9F39D4_.wvu.Cols" localSheetId="4" hidden="1">'Response Time '!#REF!</definedName>
    <definedName name="Z_C88AFADA_BEE4_42DA_8940_4B736B9F39D4_.wvu.FilterData" localSheetId="4" hidden="1">'Response Time '!$A$1:$K$87</definedName>
    <definedName name="Z_CB05707F_24A9_4357_8065_43BE4DD90B2D_.wvu.FilterData" localSheetId="4" hidden="1">'Response Time '!$A$1:$K$87</definedName>
    <definedName name="Z_CCD93499_75F8_45A7_B5CB_5B9935727470_.wvu.Cols" localSheetId="4" hidden="1">'Response Time '!#REF!</definedName>
    <definedName name="Z_CCD93499_75F8_45A7_B5CB_5B9935727470_.wvu.FilterData" localSheetId="4" hidden="1">'Response Time '!$A$1:$K$87</definedName>
    <definedName name="Z_CE1C8A90_39F2_40DB_9797_BE22406C3947_.wvu.Cols" localSheetId="4" hidden="1">'Response Time '!#REF!</definedName>
    <definedName name="Z_CE1C8A90_39F2_40DB_9797_BE22406C3947_.wvu.FilterData" localSheetId="4" hidden="1">'Response Time '!$A$1:$K$87</definedName>
    <definedName name="Z_E3F0DD2F_B4B7_440E_B6E2_120742CBE6C3_.wvu.FilterData" localSheetId="4" hidden="1">'Response Time '!$A$1:$K$87</definedName>
    <definedName name="Z_F2292B89_B249_407C_9F60_58BD83C5901D_.wvu.FilterData" localSheetId="4" hidden="1">'Response Time '!$A$1:$K$87</definedName>
    <definedName name="Z_F5DE3CB0_C52E_433A_B531_B98B1F605089_.wvu.FilterData" localSheetId="4" hidden="1">'Response Time '!$A$1:$K$87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U68" i="1" l="1"/>
  <c r="J78" i="8"/>
  <c r="H78" i="8"/>
  <c r="J77" i="8"/>
  <c r="H77" i="8"/>
  <c r="J76" i="8"/>
  <c r="H76" i="8"/>
  <c r="P72" i="7"/>
  <c r="P71" i="7"/>
  <c r="P70" i="7"/>
  <c r="P68" i="7"/>
  <c r="P67" i="7"/>
  <c r="P65" i="7"/>
  <c r="P64" i="7"/>
  <c r="P62" i="7"/>
  <c r="P61" i="7"/>
  <c r="P60" i="7"/>
  <c r="P59" i="7"/>
  <c r="F58" i="7"/>
  <c r="F57" i="7"/>
  <c r="F56" i="7"/>
  <c r="F55" i="7"/>
  <c r="P50" i="7"/>
  <c r="P49" i="7"/>
  <c r="P48" i="7"/>
  <c r="P47" i="7"/>
  <c r="P46" i="7"/>
  <c r="P45" i="7"/>
  <c r="P44" i="7"/>
  <c r="P43" i="7"/>
  <c r="P42" i="7"/>
  <c r="P41" i="7"/>
  <c r="P40" i="7"/>
  <c r="P39" i="7"/>
  <c r="P38" i="7"/>
  <c r="P37" i="7"/>
  <c r="P36" i="7"/>
  <c r="J45" i="15"/>
  <c r="J44" i="15"/>
  <c r="J36" i="15"/>
  <c r="J35" i="15"/>
  <c r="J34" i="15"/>
  <c r="J33" i="15"/>
  <c r="L32" i="15"/>
  <c r="J32" i="15"/>
  <c r="L31" i="15"/>
  <c r="J31" i="15"/>
  <c r="L30" i="15"/>
  <c r="J30" i="15"/>
  <c r="L29" i="15"/>
  <c r="J29" i="15"/>
  <c r="L28" i="15"/>
  <c r="J28" i="15"/>
  <c r="L27" i="15"/>
  <c r="J27" i="15"/>
  <c r="L26" i="15"/>
  <c r="J26" i="15"/>
  <c r="L25" i="15"/>
  <c r="J25" i="15"/>
  <c r="L24" i="15"/>
  <c r="J24" i="15"/>
  <c r="L23" i="15"/>
  <c r="J23" i="15"/>
  <c r="L22" i="15"/>
  <c r="J22" i="15"/>
  <c r="L21" i="15"/>
  <c r="J21" i="15"/>
  <c r="L20" i="15"/>
  <c r="J20" i="15"/>
  <c r="L19" i="15"/>
  <c r="J19" i="15"/>
  <c r="L18" i="15"/>
  <c r="J18" i="15"/>
  <c r="L17" i="15"/>
  <c r="J17" i="15"/>
  <c r="L16" i="15"/>
  <c r="J16" i="15"/>
  <c r="L15" i="15"/>
  <c r="J15" i="15"/>
  <c r="L14" i="15"/>
  <c r="J14" i="15"/>
  <c r="L13" i="15"/>
  <c r="J13" i="15"/>
  <c r="L12" i="15"/>
  <c r="J12" i="15"/>
  <c r="L11" i="15"/>
  <c r="J11" i="15"/>
  <c r="L10" i="15"/>
  <c r="J10" i="15"/>
  <c r="L9" i="15"/>
  <c r="J9" i="15"/>
  <c r="L8" i="15"/>
  <c r="J8" i="15"/>
  <c r="L7" i="15"/>
  <c r="J7" i="15"/>
  <c r="L6" i="15"/>
  <c r="J6" i="15"/>
  <c r="L5" i="15"/>
  <c r="J5" i="15"/>
  <c r="L4" i="15"/>
  <c r="J4" i="15"/>
  <c r="L3" i="15"/>
  <c r="J3" i="15"/>
  <c r="J46" i="15" s="1"/>
  <c r="L2" i="15"/>
  <c r="J2" i="15"/>
  <c r="AT152" i="1"/>
  <c r="R152" i="1"/>
  <c r="P152" i="1"/>
  <c r="O152" i="1"/>
  <c r="N152" i="1"/>
  <c r="AT151" i="1"/>
  <c r="R151" i="1"/>
  <c r="P151" i="1"/>
  <c r="O151" i="1"/>
  <c r="N151" i="1"/>
  <c r="AT150" i="1"/>
  <c r="R150" i="1"/>
  <c r="P150" i="1"/>
  <c r="O150" i="1"/>
  <c r="N150" i="1"/>
  <c r="AT149" i="1"/>
  <c r="R149" i="1"/>
  <c r="P149" i="1"/>
  <c r="O149" i="1"/>
  <c r="N149" i="1"/>
  <c r="AT148" i="1"/>
  <c r="R148" i="1"/>
  <c r="P148" i="1"/>
  <c r="O148" i="1"/>
  <c r="N148" i="1"/>
  <c r="AT147" i="1"/>
  <c r="R147" i="1"/>
  <c r="P147" i="1"/>
  <c r="O147" i="1"/>
  <c r="N147" i="1"/>
  <c r="AT146" i="1"/>
  <c r="R146" i="1"/>
  <c r="P146" i="1"/>
  <c r="O146" i="1"/>
  <c r="N146" i="1"/>
  <c r="AT145" i="1"/>
  <c r="R145" i="1"/>
  <c r="P145" i="1"/>
  <c r="O145" i="1"/>
  <c r="N145" i="1"/>
  <c r="AT144" i="1"/>
  <c r="R144" i="1"/>
  <c r="P144" i="1"/>
  <c r="O144" i="1"/>
  <c r="N144" i="1"/>
  <c r="AT143" i="1"/>
  <c r="R143" i="1"/>
  <c r="P143" i="1"/>
  <c r="O143" i="1"/>
  <c r="N143" i="1"/>
  <c r="AT142" i="1"/>
  <c r="R142" i="1"/>
  <c r="P142" i="1"/>
  <c r="O142" i="1"/>
  <c r="N142" i="1"/>
  <c r="AT141" i="1"/>
  <c r="R141" i="1"/>
  <c r="P141" i="1"/>
  <c r="O141" i="1"/>
  <c r="N141" i="1"/>
  <c r="AT135" i="1"/>
  <c r="AU135" i="1" s="1"/>
  <c r="AR135" i="1"/>
  <c r="AQ135" i="1"/>
  <c r="R135" i="1"/>
  <c r="P135" i="1"/>
  <c r="O135" i="1"/>
  <c r="N135" i="1"/>
  <c r="AT134" i="1"/>
  <c r="AU134" i="1" s="1"/>
  <c r="AR134" i="1"/>
  <c r="AQ134" i="1"/>
  <c r="R134" i="1"/>
  <c r="P134" i="1"/>
  <c r="O134" i="1"/>
  <c r="N134" i="1"/>
  <c r="AT133" i="1"/>
  <c r="AU133" i="1" s="1"/>
  <c r="AR133" i="1"/>
  <c r="AQ133" i="1"/>
  <c r="R133" i="1"/>
  <c r="P133" i="1"/>
  <c r="O133" i="1"/>
  <c r="N133" i="1"/>
  <c r="AT132" i="1"/>
  <c r="AU132" i="1" s="1"/>
  <c r="AR132" i="1"/>
  <c r="AQ132" i="1"/>
  <c r="R132" i="1"/>
  <c r="P132" i="1"/>
  <c r="O132" i="1"/>
  <c r="N132" i="1"/>
  <c r="AT131" i="1"/>
  <c r="AU131" i="1" s="1"/>
  <c r="AR131" i="1"/>
  <c r="AQ131" i="1"/>
  <c r="R131" i="1"/>
  <c r="P131" i="1"/>
  <c r="O131" i="1"/>
  <c r="N131" i="1"/>
  <c r="AT130" i="1"/>
  <c r="AU130" i="1" s="1"/>
  <c r="AR130" i="1"/>
  <c r="AQ130" i="1"/>
  <c r="R130" i="1"/>
  <c r="P130" i="1"/>
  <c r="O130" i="1"/>
  <c r="N130" i="1"/>
  <c r="AT129" i="1"/>
  <c r="AU129" i="1" s="1"/>
  <c r="AR129" i="1"/>
  <c r="AQ129" i="1"/>
  <c r="R129" i="1"/>
  <c r="P129" i="1"/>
  <c r="O129" i="1"/>
  <c r="N129" i="1"/>
  <c r="AT128" i="1"/>
  <c r="AU128" i="1" s="1"/>
  <c r="AR128" i="1"/>
  <c r="AQ128" i="1"/>
  <c r="R128" i="1"/>
  <c r="P128" i="1"/>
  <c r="O128" i="1"/>
  <c r="N128" i="1"/>
  <c r="AT127" i="1"/>
  <c r="AU127" i="1" s="1"/>
  <c r="AR127" i="1"/>
  <c r="AQ127" i="1"/>
  <c r="R127" i="1"/>
  <c r="P127" i="1"/>
  <c r="O127" i="1"/>
  <c r="N127" i="1"/>
  <c r="AT126" i="1"/>
  <c r="AU126" i="1" s="1"/>
  <c r="AR126" i="1"/>
  <c r="AQ126" i="1"/>
  <c r="R126" i="1"/>
  <c r="P126" i="1"/>
  <c r="O126" i="1"/>
  <c r="N126" i="1"/>
  <c r="AT125" i="1"/>
  <c r="AU125" i="1" s="1"/>
  <c r="AR125" i="1"/>
  <c r="AQ125" i="1"/>
  <c r="R125" i="1"/>
  <c r="P125" i="1"/>
  <c r="O125" i="1"/>
  <c r="N125" i="1"/>
  <c r="AT124" i="1"/>
  <c r="AU124" i="1" s="1"/>
  <c r="AR124" i="1"/>
  <c r="AQ124" i="1"/>
  <c r="R124" i="1"/>
  <c r="P124" i="1"/>
  <c r="O124" i="1"/>
  <c r="N124" i="1"/>
  <c r="R123" i="1"/>
  <c r="P123" i="1"/>
  <c r="O123" i="1"/>
  <c r="N123" i="1"/>
  <c r="R122" i="1"/>
  <c r="P122" i="1"/>
  <c r="O122" i="1"/>
  <c r="N122" i="1"/>
  <c r="R121" i="1"/>
  <c r="P121" i="1"/>
  <c r="O121" i="1"/>
  <c r="N121" i="1"/>
  <c r="R120" i="1"/>
  <c r="P120" i="1"/>
  <c r="O120" i="1"/>
  <c r="N120" i="1"/>
  <c r="AT119" i="1"/>
  <c r="R119" i="1"/>
  <c r="P119" i="1"/>
  <c r="O119" i="1"/>
  <c r="N119" i="1"/>
  <c r="AT118" i="1"/>
  <c r="R118" i="1"/>
  <c r="P118" i="1"/>
  <c r="O118" i="1"/>
  <c r="N118" i="1"/>
  <c r="AT117" i="1"/>
  <c r="R117" i="1"/>
  <c r="P117" i="1"/>
  <c r="O117" i="1"/>
  <c r="N117" i="1"/>
  <c r="AT116" i="1"/>
  <c r="AR116" i="1"/>
  <c r="AQ116" i="1"/>
  <c r="R116" i="1"/>
  <c r="P116" i="1"/>
  <c r="O116" i="1"/>
  <c r="N116" i="1"/>
  <c r="AT115" i="1"/>
  <c r="AR115" i="1"/>
  <c r="AQ115" i="1"/>
  <c r="R115" i="1"/>
  <c r="P115" i="1"/>
  <c r="O115" i="1"/>
  <c r="N115" i="1"/>
  <c r="AT114" i="1"/>
  <c r="AR114" i="1"/>
  <c r="AQ114" i="1"/>
  <c r="R114" i="1"/>
  <c r="P114" i="1"/>
  <c r="O114" i="1"/>
  <c r="N114" i="1"/>
  <c r="AT113" i="1"/>
  <c r="AR113" i="1"/>
  <c r="AQ113" i="1"/>
  <c r="R113" i="1"/>
  <c r="P113" i="1"/>
  <c r="O113" i="1"/>
  <c r="N113" i="1"/>
  <c r="AT112" i="1"/>
  <c r="AR112" i="1"/>
  <c r="AQ112" i="1"/>
  <c r="R112" i="1"/>
  <c r="P112" i="1"/>
  <c r="O112" i="1"/>
  <c r="N112" i="1"/>
  <c r="AT111" i="1"/>
  <c r="AR111" i="1"/>
  <c r="AQ111" i="1"/>
  <c r="R111" i="1"/>
  <c r="P111" i="1"/>
  <c r="O111" i="1"/>
  <c r="N111" i="1"/>
  <c r="AT110" i="1"/>
  <c r="AR110" i="1"/>
  <c r="AQ110" i="1"/>
  <c r="R110" i="1"/>
  <c r="P110" i="1"/>
  <c r="O110" i="1"/>
  <c r="N110" i="1"/>
  <c r="AT109" i="1"/>
  <c r="AR109" i="1"/>
  <c r="AQ109" i="1"/>
  <c r="R109" i="1"/>
  <c r="P109" i="1"/>
  <c r="O109" i="1"/>
  <c r="N109" i="1"/>
  <c r="AT108" i="1"/>
  <c r="AR108" i="1"/>
  <c r="AQ108" i="1"/>
  <c r="R108" i="1"/>
  <c r="P108" i="1"/>
  <c r="O108" i="1"/>
  <c r="N108" i="1"/>
  <c r="AT107" i="1"/>
  <c r="AR107" i="1"/>
  <c r="AQ107" i="1"/>
  <c r="R107" i="1"/>
  <c r="P107" i="1"/>
  <c r="O107" i="1"/>
  <c r="N107" i="1"/>
  <c r="AT106" i="1"/>
  <c r="AR106" i="1"/>
  <c r="AQ106" i="1"/>
  <c r="R106" i="1"/>
  <c r="P106" i="1"/>
  <c r="O106" i="1"/>
  <c r="N106" i="1"/>
  <c r="AT105" i="1"/>
  <c r="AU105" i="1" s="1"/>
  <c r="R105" i="1"/>
  <c r="P105" i="1"/>
  <c r="O105" i="1"/>
  <c r="N105" i="1"/>
  <c r="AT104" i="1"/>
  <c r="AU104" i="1" s="1"/>
  <c r="R104" i="1"/>
  <c r="P104" i="1"/>
  <c r="O104" i="1"/>
  <c r="N104" i="1"/>
  <c r="AT103" i="1"/>
  <c r="AR103" i="1"/>
  <c r="AQ103" i="1"/>
  <c r="R103" i="1"/>
  <c r="P103" i="1"/>
  <c r="O103" i="1"/>
  <c r="N103" i="1"/>
  <c r="AT102" i="1"/>
  <c r="AR102" i="1"/>
  <c r="AQ102" i="1"/>
  <c r="R102" i="1"/>
  <c r="P102" i="1"/>
  <c r="O102" i="1"/>
  <c r="N102" i="1"/>
  <c r="AT101" i="1"/>
  <c r="AU101" i="1" s="1"/>
  <c r="AQ101" i="1"/>
  <c r="R101" i="1"/>
  <c r="P101" i="1"/>
  <c r="O101" i="1"/>
  <c r="N101" i="1"/>
  <c r="AT96" i="1"/>
  <c r="R96" i="1"/>
  <c r="P96" i="1"/>
  <c r="O96" i="1"/>
  <c r="N96" i="1"/>
  <c r="AT95" i="1"/>
  <c r="R95" i="1"/>
  <c r="P95" i="1"/>
  <c r="O95" i="1"/>
  <c r="N95" i="1"/>
  <c r="AT94" i="1"/>
  <c r="R94" i="1"/>
  <c r="P94" i="1"/>
  <c r="O94" i="1"/>
  <c r="N94" i="1"/>
  <c r="AT93" i="1"/>
  <c r="R93" i="1"/>
  <c r="P93" i="1"/>
  <c r="O93" i="1"/>
  <c r="N93" i="1"/>
  <c r="AT92" i="1"/>
  <c r="R92" i="1"/>
  <c r="P92" i="1"/>
  <c r="O92" i="1"/>
  <c r="N92" i="1"/>
  <c r="AT91" i="1"/>
  <c r="R91" i="1"/>
  <c r="P91" i="1"/>
  <c r="O91" i="1"/>
  <c r="N91" i="1"/>
  <c r="AT90" i="1"/>
  <c r="R90" i="1"/>
  <c r="P90" i="1"/>
  <c r="O90" i="1"/>
  <c r="N90" i="1"/>
  <c r="AT89" i="1"/>
  <c r="R89" i="1"/>
  <c r="P89" i="1"/>
  <c r="O89" i="1"/>
  <c r="N89" i="1"/>
  <c r="AT88" i="1"/>
  <c r="R88" i="1"/>
  <c r="P88" i="1"/>
  <c r="O88" i="1"/>
  <c r="N88" i="1"/>
  <c r="AT87" i="1"/>
  <c r="R87" i="1"/>
  <c r="P87" i="1"/>
  <c r="O87" i="1"/>
  <c r="N87" i="1"/>
  <c r="AT86" i="1"/>
  <c r="AR86" i="1"/>
  <c r="AQ86" i="1"/>
  <c r="R86" i="1"/>
  <c r="P86" i="1"/>
  <c r="O86" i="1"/>
  <c r="N86" i="1"/>
  <c r="AT85" i="1"/>
  <c r="AR85" i="1"/>
  <c r="AQ85" i="1"/>
  <c r="R85" i="1"/>
  <c r="P85" i="1"/>
  <c r="O85" i="1"/>
  <c r="N85" i="1"/>
  <c r="AT84" i="1"/>
  <c r="AR84" i="1"/>
  <c r="AQ84" i="1"/>
  <c r="R84" i="1"/>
  <c r="P84" i="1"/>
  <c r="O84" i="1"/>
  <c r="N84" i="1"/>
  <c r="AT83" i="1"/>
  <c r="R83" i="1"/>
  <c r="P83" i="1"/>
  <c r="O83" i="1"/>
  <c r="N83" i="1"/>
  <c r="AT82" i="1"/>
  <c r="R82" i="1"/>
  <c r="P82" i="1"/>
  <c r="O82" i="1"/>
  <c r="N82" i="1"/>
  <c r="AT81" i="1"/>
  <c r="R81" i="1"/>
  <c r="P81" i="1"/>
  <c r="O81" i="1"/>
  <c r="N81" i="1"/>
  <c r="AT80" i="1"/>
  <c r="R80" i="1"/>
  <c r="P80" i="1"/>
  <c r="O80" i="1"/>
  <c r="N80" i="1"/>
  <c r="AT79" i="1"/>
  <c r="AR79" i="1"/>
  <c r="AQ79" i="1"/>
  <c r="R79" i="1"/>
  <c r="P79" i="1"/>
  <c r="O79" i="1"/>
  <c r="N79" i="1"/>
  <c r="AT78" i="1"/>
  <c r="AR78" i="1"/>
  <c r="AQ78" i="1"/>
  <c r="R78" i="1"/>
  <c r="P78" i="1"/>
  <c r="O78" i="1"/>
  <c r="N78" i="1"/>
  <c r="AT77" i="1"/>
  <c r="R77" i="1"/>
  <c r="P77" i="1"/>
  <c r="O77" i="1"/>
  <c r="N77" i="1"/>
  <c r="AT76" i="1"/>
  <c r="R76" i="1"/>
  <c r="P76" i="1"/>
  <c r="O76" i="1"/>
  <c r="N76" i="1"/>
  <c r="AT75" i="1"/>
  <c r="AU75" i="1" s="1"/>
  <c r="AQ75" i="1"/>
  <c r="AU74" i="1"/>
  <c r="AU73" i="1"/>
  <c r="AU72" i="1"/>
  <c r="AU71" i="1"/>
  <c r="AU70" i="1"/>
  <c r="AU69" i="1"/>
  <c r="AQ69" i="1"/>
  <c r="AQ68" i="1"/>
  <c r="AU67" i="1"/>
  <c r="AQ67" i="1"/>
  <c r="AT66" i="1"/>
  <c r="R66" i="1"/>
  <c r="P66" i="1"/>
  <c r="O66" i="1"/>
  <c r="N66" i="1"/>
  <c r="AT65" i="1"/>
  <c r="AR65" i="1"/>
  <c r="R65" i="1"/>
  <c r="P65" i="1"/>
  <c r="O65" i="1"/>
  <c r="N65" i="1"/>
  <c r="AT64" i="1"/>
  <c r="R64" i="1"/>
  <c r="P64" i="1"/>
  <c r="O64" i="1"/>
  <c r="N64" i="1"/>
  <c r="AT63" i="1"/>
  <c r="R63" i="1"/>
  <c r="P63" i="1"/>
  <c r="O63" i="1"/>
  <c r="N63" i="1"/>
  <c r="AT62" i="1"/>
  <c r="AR62" i="1"/>
  <c r="R62" i="1"/>
  <c r="P62" i="1"/>
  <c r="O62" i="1"/>
  <c r="N62" i="1"/>
  <c r="AT61" i="1"/>
  <c r="AR61" i="1"/>
  <c r="R61" i="1"/>
  <c r="P61" i="1"/>
  <c r="O61" i="1"/>
  <c r="N61" i="1"/>
  <c r="AT60" i="1"/>
  <c r="AR60" i="1"/>
  <c r="R60" i="1"/>
  <c r="P60" i="1"/>
  <c r="O60" i="1"/>
  <c r="N60" i="1"/>
  <c r="AT59" i="1"/>
  <c r="AU59" i="1" s="1"/>
  <c r="AR59" i="1"/>
  <c r="R59" i="1"/>
  <c r="P59" i="1"/>
  <c r="O59" i="1"/>
  <c r="N59" i="1"/>
  <c r="AT58" i="1"/>
  <c r="R58" i="1"/>
  <c r="P58" i="1"/>
  <c r="O58" i="1"/>
  <c r="N58" i="1"/>
  <c r="AT57" i="1"/>
  <c r="AU57" i="1" s="1"/>
  <c r="AR57" i="1"/>
  <c r="P57" i="1"/>
  <c r="O57" i="1"/>
  <c r="N57" i="1"/>
  <c r="AT56" i="1"/>
  <c r="AR56" i="1"/>
  <c r="P56" i="1"/>
  <c r="O56" i="1"/>
  <c r="N56" i="1"/>
  <c r="AT55" i="1"/>
  <c r="P55" i="1"/>
  <c r="O55" i="1"/>
  <c r="N55" i="1"/>
  <c r="AT54" i="1"/>
  <c r="P54" i="1"/>
  <c r="O54" i="1"/>
  <c r="N54" i="1"/>
  <c r="AT53" i="1"/>
  <c r="P53" i="1"/>
  <c r="O53" i="1"/>
  <c r="N53" i="1"/>
  <c r="AT52" i="1"/>
  <c r="R52" i="1"/>
  <c r="P52" i="1"/>
  <c r="O52" i="1"/>
  <c r="N52" i="1"/>
  <c r="AT51" i="1"/>
  <c r="R51" i="1"/>
  <c r="P51" i="1"/>
  <c r="O51" i="1"/>
  <c r="N51" i="1"/>
  <c r="AT50" i="1"/>
  <c r="AU50" i="1" s="1"/>
  <c r="R50" i="1"/>
  <c r="P50" i="1"/>
  <c r="O50" i="1"/>
  <c r="N50" i="1"/>
  <c r="AT49" i="1"/>
  <c r="AU49" i="1" s="1"/>
  <c r="AQ49" i="1"/>
  <c r="R49" i="1"/>
  <c r="P49" i="1"/>
  <c r="O49" i="1"/>
  <c r="N49" i="1"/>
  <c r="AT48" i="1"/>
  <c r="AU48" i="1" s="1"/>
  <c r="R48" i="1"/>
  <c r="P48" i="1"/>
  <c r="O48" i="1"/>
  <c r="N48" i="1"/>
  <c r="AT47" i="1"/>
  <c r="R47" i="1"/>
  <c r="P47" i="1"/>
  <c r="O47" i="1"/>
  <c r="N47" i="1"/>
  <c r="AT46" i="1"/>
  <c r="R46" i="1"/>
  <c r="P46" i="1"/>
  <c r="O46" i="1"/>
  <c r="N46" i="1"/>
  <c r="AT45" i="1"/>
  <c r="AU45" i="1" s="1"/>
  <c r="AR45" i="1"/>
  <c r="R45" i="1"/>
  <c r="P45" i="1"/>
  <c r="O45" i="1"/>
  <c r="N45" i="1"/>
  <c r="AT44" i="1"/>
  <c r="AU44" i="1" s="1"/>
  <c r="AR44" i="1"/>
  <c r="R44" i="1"/>
  <c r="P44" i="1"/>
  <c r="O44" i="1"/>
  <c r="N44" i="1"/>
  <c r="AT43" i="1"/>
  <c r="AR43" i="1"/>
  <c r="R43" i="1"/>
  <c r="P43" i="1"/>
  <c r="O43" i="1"/>
  <c r="N43" i="1"/>
  <c r="AT42" i="1"/>
  <c r="AR42" i="1"/>
  <c r="R42" i="1"/>
  <c r="P42" i="1"/>
  <c r="O42" i="1"/>
  <c r="N42" i="1"/>
  <c r="AR41" i="1"/>
  <c r="R41" i="1"/>
  <c r="P41" i="1"/>
  <c r="O41" i="1"/>
  <c r="N41" i="1"/>
  <c r="AT40" i="1"/>
  <c r="R40" i="1"/>
  <c r="P40" i="1"/>
  <c r="O40" i="1"/>
  <c r="N40" i="1"/>
  <c r="AT39" i="1"/>
  <c r="AU39" i="1" s="1"/>
  <c r="AR39" i="1"/>
  <c r="AQ39" i="1"/>
  <c r="R39" i="1"/>
  <c r="P39" i="1"/>
  <c r="O39" i="1"/>
  <c r="N39" i="1"/>
  <c r="AT38" i="1"/>
  <c r="AU38" i="1" s="1"/>
  <c r="AR38" i="1"/>
  <c r="AQ38" i="1"/>
  <c r="R38" i="1"/>
  <c r="P38" i="1"/>
  <c r="O38" i="1"/>
  <c r="N38" i="1"/>
  <c r="AT37" i="1"/>
  <c r="AU37" i="1" s="1"/>
  <c r="AR37" i="1"/>
  <c r="AQ37" i="1"/>
  <c r="R37" i="1"/>
  <c r="P37" i="1"/>
  <c r="O37" i="1"/>
  <c r="N37" i="1"/>
  <c r="AT36" i="1"/>
  <c r="AU36" i="1" s="1"/>
  <c r="AR36" i="1"/>
  <c r="AQ36" i="1"/>
  <c r="R36" i="1"/>
  <c r="P36" i="1"/>
  <c r="O36" i="1"/>
  <c r="N36" i="1"/>
  <c r="R35" i="1"/>
  <c r="P35" i="1"/>
  <c r="O35" i="1"/>
  <c r="N35" i="1"/>
  <c r="AT34" i="1"/>
  <c r="AT33" i="1"/>
  <c r="R33" i="1"/>
  <c r="P33" i="1"/>
  <c r="O33" i="1"/>
  <c r="N33" i="1"/>
  <c r="AT32" i="1"/>
  <c r="R32" i="1"/>
  <c r="P32" i="1"/>
  <c r="O32" i="1"/>
  <c r="N32" i="1"/>
  <c r="AT31" i="1"/>
  <c r="R31" i="1"/>
  <c r="P31" i="1"/>
  <c r="O31" i="1"/>
  <c r="N31" i="1"/>
  <c r="AT30" i="1"/>
  <c r="R30" i="1"/>
  <c r="P30" i="1"/>
  <c r="O30" i="1"/>
  <c r="N30" i="1"/>
  <c r="AT29" i="1"/>
  <c r="AU29" i="1" s="1"/>
  <c r="AR29" i="1"/>
  <c r="AQ29" i="1"/>
  <c r="R29" i="1"/>
  <c r="P29" i="1"/>
  <c r="O29" i="1"/>
  <c r="N29" i="1"/>
  <c r="AT28" i="1"/>
  <c r="AU28" i="1" s="1"/>
  <c r="AR28" i="1"/>
  <c r="AQ28" i="1"/>
  <c r="R28" i="1"/>
  <c r="P28" i="1"/>
  <c r="O28" i="1"/>
  <c r="N28" i="1"/>
  <c r="AT27" i="1"/>
  <c r="AU27" i="1" s="1"/>
  <c r="AR27" i="1"/>
  <c r="AQ27" i="1"/>
  <c r="R27" i="1"/>
  <c r="P27" i="1"/>
  <c r="O27" i="1"/>
  <c r="N27" i="1"/>
  <c r="AT26" i="1"/>
  <c r="R26" i="1"/>
  <c r="P26" i="1"/>
  <c r="O26" i="1"/>
  <c r="N26" i="1"/>
  <c r="AT25" i="1"/>
  <c r="R25" i="1"/>
  <c r="P25" i="1"/>
  <c r="O25" i="1"/>
  <c r="N25" i="1"/>
  <c r="AT24" i="1"/>
  <c r="R24" i="1"/>
  <c r="P24" i="1"/>
  <c r="O24" i="1"/>
  <c r="N24" i="1"/>
  <c r="AT23" i="1"/>
  <c r="R23" i="1"/>
  <c r="P23" i="1"/>
  <c r="O23" i="1"/>
  <c r="N23" i="1"/>
  <c r="AT22" i="1"/>
  <c r="R22" i="1"/>
  <c r="P22" i="1"/>
  <c r="O22" i="1"/>
  <c r="N22" i="1"/>
  <c r="AT21" i="1"/>
  <c r="AR21" i="1"/>
  <c r="AQ21" i="1"/>
  <c r="R21" i="1"/>
  <c r="P21" i="1"/>
  <c r="O21" i="1"/>
  <c r="N21" i="1"/>
  <c r="AT20" i="1"/>
  <c r="AR20" i="1"/>
  <c r="AQ20" i="1"/>
  <c r="R20" i="1"/>
  <c r="P20" i="1"/>
  <c r="O20" i="1"/>
  <c r="N20" i="1"/>
  <c r="AT19" i="1"/>
  <c r="AR19" i="1"/>
  <c r="AQ19" i="1"/>
  <c r="R19" i="1"/>
  <c r="P19" i="1"/>
  <c r="O19" i="1"/>
  <c r="N19" i="1"/>
  <c r="AT18" i="1"/>
  <c r="R18" i="1"/>
  <c r="P18" i="1"/>
  <c r="O18" i="1"/>
  <c r="N18" i="1"/>
  <c r="AT17" i="1"/>
  <c r="R17" i="1"/>
  <c r="P17" i="1"/>
  <c r="O17" i="1"/>
  <c r="N17" i="1"/>
  <c r="AT16" i="1"/>
  <c r="R16" i="1"/>
  <c r="P16" i="1"/>
  <c r="O16" i="1"/>
  <c r="N16" i="1"/>
  <c r="AT15" i="1"/>
  <c r="R15" i="1"/>
  <c r="P15" i="1"/>
  <c r="O15" i="1"/>
  <c r="N15" i="1"/>
  <c r="AT14" i="1"/>
  <c r="AT13" i="1"/>
  <c r="R13" i="1"/>
  <c r="P13" i="1"/>
  <c r="O13" i="1"/>
  <c r="N13" i="1"/>
  <c r="AT12" i="1"/>
  <c r="AR12" i="1"/>
  <c r="R12" i="1"/>
  <c r="P12" i="1"/>
  <c r="O12" i="1"/>
  <c r="N12" i="1"/>
  <c r="AT11" i="1"/>
  <c r="R11" i="1"/>
  <c r="P11" i="1"/>
  <c r="O11" i="1"/>
  <c r="N11" i="1"/>
  <c r="AT10" i="1"/>
  <c r="R10" i="1"/>
  <c r="O10" i="1"/>
  <c r="N10" i="1"/>
  <c r="AT9" i="1"/>
  <c r="AR9" i="1"/>
  <c r="AQ9" i="1"/>
  <c r="R9" i="1"/>
  <c r="P9" i="1"/>
  <c r="O9" i="1"/>
  <c r="N9" i="1"/>
  <c r="AT8" i="1"/>
  <c r="AR8" i="1"/>
  <c r="AQ8" i="1"/>
  <c r="R8" i="1"/>
  <c r="P8" i="1"/>
  <c r="O8" i="1"/>
  <c r="N8" i="1"/>
  <c r="AT7" i="1"/>
  <c r="AR7" i="1"/>
  <c r="AQ7" i="1"/>
  <c r="R7" i="1"/>
  <c r="P7" i="1"/>
  <c r="O7" i="1"/>
  <c r="N7" i="1"/>
  <c r="AR6" i="1"/>
  <c r="AU6" i="1" s="1"/>
  <c r="R6" i="1"/>
  <c r="P6" i="1"/>
  <c r="O6" i="1"/>
  <c r="N6" i="1"/>
  <c r="AT5" i="1"/>
  <c r="R5" i="1"/>
  <c r="P5" i="1"/>
  <c r="O5" i="1"/>
  <c r="N5" i="1"/>
  <c r="AT4" i="1"/>
  <c r="R4" i="1"/>
  <c r="P4" i="1"/>
  <c r="O4" i="1"/>
  <c r="N4" i="1"/>
  <c r="AT3" i="1"/>
  <c r="R3" i="1"/>
  <c r="P3" i="1"/>
  <c r="O3" i="1"/>
  <c r="N3" i="1"/>
  <c r="AT2" i="1"/>
  <c r="R2" i="1"/>
  <c r="O2" i="1"/>
  <c r="N2" i="1"/>
  <c r="AA8" i="13"/>
  <c r="Y8" i="13"/>
  <c r="W8" i="13"/>
  <c r="AA7" i="13"/>
  <c r="Y7" i="13"/>
  <c r="W7" i="13"/>
  <c r="AA6" i="13"/>
  <c r="Y6" i="13"/>
  <c r="W6" i="13"/>
  <c r="AA5" i="13"/>
  <c r="Y5" i="13"/>
  <c r="W5" i="13"/>
  <c r="AA4" i="13"/>
  <c r="Y4" i="13"/>
  <c r="W4" i="13"/>
  <c r="AA3" i="13"/>
  <c r="Y3" i="13"/>
  <c r="W3" i="13"/>
  <c r="D12" i="5"/>
  <c r="D11" i="5"/>
  <c r="D9" i="5"/>
  <c r="D8" i="5"/>
  <c r="D5" i="5"/>
  <c r="D4" i="5"/>
  <c r="AU103" i="1" l="1"/>
  <c r="AU107" i="1"/>
  <c r="AU85" i="1"/>
  <c r="AU112" i="1"/>
  <c r="AU115" i="1"/>
  <c r="AU60" i="1"/>
  <c r="AU7" i="1"/>
  <c r="AU62" i="1"/>
  <c r="AU65" i="1"/>
  <c r="AU108" i="1"/>
  <c r="AU116" i="1"/>
  <c r="AU12" i="1"/>
  <c r="AU110" i="1"/>
  <c r="AU42" i="1"/>
  <c r="AU9" i="1"/>
  <c r="AU19" i="1"/>
  <c r="AU21" i="1"/>
  <c r="AU43" i="1"/>
  <c r="AU109" i="1"/>
  <c r="AU61" i="1"/>
  <c r="AU79" i="1"/>
  <c r="AU102" i="1"/>
  <c r="AU106" i="1"/>
  <c r="AU114" i="1"/>
  <c r="AU78" i="1"/>
  <c r="AU8" i="1"/>
  <c r="AU20" i="1"/>
  <c r="AU56" i="1"/>
  <c r="AU86" i="1"/>
  <c r="AU113" i="1"/>
  <c r="AU84" i="1"/>
  <c r="AU11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tc={27494863-EBC7-452A-9C0F-356C4EA0AF9B}</author>
    <author>tc={7322FF62-DE96-4E8F-89F2-D4F09D58087E}</author>
    <author>tc={D66C620B-3210-4E69-BBC5-91A52986EFC5}</author>
    <author>tc={06DEE4D5-4B07-450F-8E3A-2A1DBB34F59D}</author>
    <author>tc={C398A42D-3E10-4ECF-818E-43A41F5D56BC}</author>
    <author>tc={3E9C0DE3-1E61-4B3A-9260-0ED57BF37874}</author>
  </authors>
  <commentList>
    <comment ref="U1" authorId="0" shapeId="0" xr:uid="{00000000-0006-0000-0200-000001000000}">
      <text>
        <r>
          <rPr>
            <sz val="10"/>
            <rFont val="宋体"/>
            <family val="3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1-1用户体验核心用例-自启动功能
1-2用户体验核心用例-点击启动功能
1-3用户体验核心用例-响应时间
1-4用户体验核心用例-其他
*-1-1领导重点关注指标
*-1性能优化的重中之重的指标
2-用户体验次要用例
3-性能技术指标</t>
        </r>
      </text>
    </comment>
    <comment ref="AA1" authorId="1" shapeId="0" xr:uid="{00000000-0006-0000-0200-000002000000}">
      <text>
        <r>
          <rPr>
            <sz val="10"/>
            <rFont val="宋体"/>
            <family val="3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所有测试项优先选择实车，这里要求的实车的项，如果没有使用实车，需要特别说明。</t>
        </r>
      </text>
    </comment>
    <comment ref="AT1" authorId="2" shapeId="0" xr:uid="{00000000-0006-0000-0200-000003000000}">
      <text>
        <r>
          <rPr>
            <sz val="10"/>
            <color rgb="FF000000"/>
            <rFont val="宋体"/>
            <family val="3"/>
            <charset val="134"/>
          </rPr>
          <t xml:space="preserve">[Threaded comment]
</t>
        </r>
        <r>
          <rPr>
            <sz val="10"/>
            <color rgb="FF000000"/>
            <rFont val="宋体"/>
            <family val="3"/>
            <charset val="134"/>
          </rPr>
          <t xml:space="preserve">
</t>
        </r>
        <r>
          <rPr>
            <sz val="10"/>
            <color rgb="FF000000"/>
            <rFont val="宋体"/>
            <family val="3"/>
            <charset val="134"/>
          </rPr>
          <t xml:space="preserve">Your version of Excel allows you to read this threaded comment; however, any edits to it will get removed if the file is opened in a newer version of Excel. Learn more: https://go.microsoft.com/fwlink/?linkid=870924
</t>
        </r>
        <r>
          <rPr>
            <sz val="10"/>
            <color rgb="FF000000"/>
            <rFont val="宋体"/>
            <family val="3"/>
            <charset val="134"/>
          </rPr>
          <t xml:space="preserve">
</t>
        </r>
        <r>
          <rPr>
            <sz val="10"/>
            <color rgb="FF000000"/>
            <rFont val="宋体"/>
            <family val="3"/>
            <charset val="134"/>
          </rPr>
          <t xml:space="preserve">Comment:
</t>
        </r>
        <r>
          <rPr>
            <sz val="10"/>
            <color rgb="FF000000"/>
            <rFont val="宋体"/>
            <family val="3"/>
            <charset val="134"/>
          </rPr>
          <t xml:space="preserve">    </t>
        </r>
        <r>
          <rPr>
            <sz val="10"/>
            <color rgb="FF000000"/>
            <rFont val="宋体"/>
            <family val="3"/>
            <charset val="134"/>
          </rPr>
          <t>跟</t>
        </r>
        <r>
          <rPr>
            <sz val="10"/>
            <color rgb="FF000000"/>
            <rFont val="宋体"/>
            <family val="3"/>
            <charset val="134"/>
          </rPr>
          <t>Target</t>
        </r>
        <r>
          <rPr>
            <sz val="10"/>
            <color rgb="FF000000"/>
            <rFont val="宋体"/>
            <family val="3"/>
            <charset val="134"/>
          </rPr>
          <t>比较</t>
        </r>
      </text>
    </comment>
    <comment ref="Q23" authorId="3" shapeId="0" xr:uid="{00000000-0006-0000-0200-000004000000}">
      <text>
        <r>
          <rPr>
            <sz val="10"/>
            <rFont val="宋体"/>
            <family val="3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先积累一些数据后定义标准，以下没有定义的都是相同处理</t>
        </r>
      </text>
    </comment>
    <comment ref="T23" authorId="4" shapeId="0" xr:uid="{00000000-0006-0000-0200-000005000000}">
      <text>
        <r>
          <rPr>
            <sz val="10"/>
            <rFont val="宋体"/>
            <family val="3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先积累一些数据后定义标准，以下没有定义的都是相同处理</t>
        </r>
      </text>
    </comment>
    <comment ref="Q24" authorId="5" shapeId="0" xr:uid="{00000000-0006-0000-0200-000006000000}">
      <text>
        <r>
          <rPr>
            <sz val="10"/>
            <rFont val="宋体"/>
            <family val="3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先积累一些数据后定义标准，以下没有定义的都是相同处理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Hong Jinchao</author>
  </authors>
  <commentList>
    <comment ref="L1" authorId="0" shapeId="0" xr:uid="{00000000-0006-0000-0500-000001000000}">
      <text>
        <r>
          <rPr>
            <b/>
            <sz val="9"/>
            <rFont val="宋体"/>
            <family val="3"/>
            <charset val="134"/>
          </rPr>
          <t>Hong Jinchao:</t>
        </r>
        <r>
          <rPr>
            <sz val="9"/>
            <rFont val="宋体"/>
            <family val="3"/>
            <charset val="134"/>
          </rPr>
          <t xml:space="preserve">
输入adb shell logcat -b events -s liblog，该命令会打印出各进程因Log打印超量而被丢弃的Log数量，对应的PID和丢弃数量
</t>
        </r>
      </text>
    </comment>
    <comment ref="W1" authorId="0" shapeId="0" xr:uid="{00000000-0006-0000-0500-000002000000}">
      <text>
        <r>
          <rPr>
            <b/>
            <sz val="9"/>
            <rFont val="宋体"/>
            <family val="3"/>
            <charset val="134"/>
          </rPr>
          <t>Hong Jinchao:</t>
        </r>
        <r>
          <rPr>
            <sz val="9"/>
            <rFont val="宋体"/>
            <family val="3"/>
            <charset val="134"/>
          </rPr>
          <t xml:space="preserve">
输入adb shell logcat -b events -s liblog，该命令会打印出各进程因Log打印超量而被丢弃的Log数量，对应的PID和丢弃数量
</t>
        </r>
      </text>
    </comment>
    <comment ref="AH1" authorId="0" shapeId="0" xr:uid="{00000000-0006-0000-0500-000003000000}">
      <text>
        <r>
          <rPr>
            <b/>
            <sz val="9"/>
            <rFont val="宋体"/>
            <family val="3"/>
            <charset val="134"/>
          </rPr>
          <t>Hong Jinchao:</t>
        </r>
        <r>
          <rPr>
            <sz val="9"/>
            <rFont val="宋体"/>
            <family val="3"/>
            <charset val="134"/>
          </rPr>
          <t xml:space="preserve">
输入adb shell logcat -b events -s liblog，该命令会打印出各进程因Log打印超量而被丢弃的Log数量，对应的PID和丢弃数量
</t>
        </r>
      </text>
    </comment>
    <comment ref="AS1" authorId="0" shapeId="0" xr:uid="{00000000-0006-0000-0500-000004000000}">
      <text>
        <r>
          <rPr>
            <b/>
            <sz val="9"/>
            <rFont val="宋体"/>
            <family val="3"/>
            <charset val="134"/>
          </rPr>
          <t>Hong Jinchao:</t>
        </r>
        <r>
          <rPr>
            <sz val="9"/>
            <rFont val="宋体"/>
            <family val="3"/>
            <charset val="134"/>
          </rPr>
          <t xml:space="preserve">
输入adb shell logcat -b events -s liblog，该命令会打印出各进程因Log打印超量而被丢弃的Log数量，对应的PID和丢弃数量
</t>
        </r>
      </text>
    </comment>
    <comment ref="BD1" authorId="0" shapeId="0" xr:uid="{00000000-0006-0000-0500-000005000000}">
      <text>
        <r>
          <rPr>
            <b/>
            <sz val="9"/>
            <rFont val="宋体"/>
            <family val="3"/>
            <charset val="134"/>
          </rPr>
          <t>Hong Jinchao:</t>
        </r>
        <r>
          <rPr>
            <sz val="9"/>
            <rFont val="宋体"/>
            <family val="3"/>
            <charset val="134"/>
          </rPr>
          <t xml:space="preserve">
输入adb shell logcat -b events -s liblog，该命令会打印出各进程因Log打印超量而被丢弃的Log数量，对应的PID和丢弃数量
</t>
        </r>
      </text>
    </comment>
    <comment ref="BO1" authorId="0" shapeId="0" xr:uid="{00000000-0006-0000-0500-000006000000}">
      <text>
        <r>
          <rPr>
            <b/>
            <sz val="9"/>
            <rFont val="宋体"/>
            <family val="3"/>
            <charset val="134"/>
          </rPr>
          <t>Hong Jinchao:</t>
        </r>
        <r>
          <rPr>
            <sz val="9"/>
            <rFont val="宋体"/>
            <family val="3"/>
            <charset val="134"/>
          </rPr>
          <t xml:space="preserve">
输入adb shell logcat -b events -s liblog，该命令会打印出各进程因Log打印超量而被丢弃的Log数量，对应的PID和丢弃数量
</t>
        </r>
      </text>
    </comment>
    <comment ref="BZ1" authorId="0" shapeId="0" xr:uid="{00000000-0006-0000-0500-000007000000}">
      <text>
        <r>
          <rPr>
            <b/>
            <sz val="9"/>
            <rFont val="宋体"/>
            <family val="3"/>
            <charset val="134"/>
          </rPr>
          <t>Hong Jinchao:</t>
        </r>
        <r>
          <rPr>
            <sz val="9"/>
            <rFont val="宋体"/>
            <family val="3"/>
            <charset val="134"/>
          </rPr>
          <t xml:space="preserve">
输入adb shell logcat -b events -s liblog，该命令会打印出各进程因Log打印超量而被丢弃的Log数量，对应的PID和丢弃数量
</t>
        </r>
      </text>
    </comment>
  </commentList>
</comments>
</file>

<file path=xl/sharedStrings.xml><?xml version="1.0" encoding="utf-8"?>
<sst xmlns="http://schemas.openxmlformats.org/spreadsheetml/2006/main" count="4521" uniqueCount="1765">
  <si>
    <t>重点汇报项</t>
  </si>
  <si>
    <t>R06 Test Result/s</t>
  </si>
  <si>
    <t>R06.1 Test Result/s</t>
  </si>
  <si>
    <t>R11 Test Result/s</t>
  </si>
  <si>
    <t>R08 Test Result/s</t>
  </si>
  <si>
    <t>R09 Test Result/s</t>
  </si>
  <si>
    <t>R10 Test Result/s</t>
  </si>
  <si>
    <t>Comments</t>
  </si>
  <si>
    <t>Power on到Fast RVC显示</t>
  </si>
  <si>
    <t>NA</t>
  </si>
  <si>
    <t>非百度侧</t>
  </si>
  <si>
    <t>Power on到第一帧动画播放</t>
  </si>
  <si>
    <t>Power on Launcher界面可见</t>
  </si>
  <si>
    <t>Launcher显示到QQ音乐首次启动</t>
  </si>
  <si>
    <t>Launcher显示到导航启动时间</t>
  </si>
  <si>
    <t>百度地图</t>
  </si>
  <si>
    <t>Launcher显示到导航界面点击输入框下拉框</t>
  </si>
  <si>
    <t>Launcher显示到语音可用</t>
  </si>
  <si>
    <t>Launcher显示到语音播放音乐</t>
  </si>
  <si>
    <t>Launcher显示到优先设备BT音源恢复</t>
  </si>
  <si>
    <t>Launhcer显示到QQ音乐恢复</t>
  </si>
  <si>
    <t>Launcher显示到账号自动登录</t>
  </si>
  <si>
    <t>Launcher显示到空调设置界面打开</t>
  </si>
  <si>
    <t>Launcher显示到语音导航</t>
  </si>
  <si>
    <t>系统稳定状态下导航首次启动</t>
  </si>
  <si>
    <t>系统稳定状态下导航界面点击输入框下拉框</t>
  </si>
  <si>
    <t>系统稳定状态下，语音导航搜索时间</t>
  </si>
  <si>
    <t>R04</t>
  </si>
  <si>
    <t>R05</t>
  </si>
  <si>
    <t>R06</t>
  </si>
  <si>
    <t>R11</t>
  </si>
  <si>
    <t>R08</t>
  </si>
  <si>
    <t>R09</t>
  </si>
  <si>
    <t>EE/CVPP</t>
  </si>
  <si>
    <t>屏幕&amp;Feature</t>
  </si>
  <si>
    <t>场景</t>
  </si>
  <si>
    <t>Owner</t>
  </si>
  <si>
    <t>CPU idle Avg</t>
  </si>
  <si>
    <t>CPU idle Min</t>
  </si>
  <si>
    <t>RAM Free Avg</t>
  </si>
  <si>
    <t>RAM Free Min</t>
  </si>
  <si>
    <t>GPU idle Avg</t>
  </si>
  <si>
    <t>GPU idle Min</t>
  </si>
  <si>
    <t>27寸大屏（无AR）</t>
  </si>
  <si>
    <t xml:space="preserve"> 开机3分钟后IDLE（全屏状态，打开系统设置应用，不要停留在Launcher界面）</t>
  </si>
  <si>
    <t>Desay/Baidu</t>
  </si>
  <si>
    <t>主驾导航+主驾QQ Music+副驾爱奇艺+副驾BT耳机+VR+V2I</t>
  </si>
  <si>
    <t>主驾导航+主驾BT Music+副驾QQ Music+副驾BT耳机+VR+V2I</t>
  </si>
  <si>
    <t>主驾导航+主驾QQ Music+副驾切换主题20次+V2I</t>
  </si>
  <si>
    <t>主驾导航+主驾QQ Music+副驾轮流操作空调/氛围灯/按钮等动效+V2I</t>
  </si>
  <si>
    <t>主驾导航+主驾QQ Music+副驾QQ Music+副驾BT耳机+副驾把所有应用启动一次+V2I</t>
  </si>
  <si>
    <t>单屏</t>
  </si>
  <si>
    <t xml:space="preserve"> 开机3分钟后IDLE+V2I</t>
  </si>
  <si>
    <t>导航+QQ Music+VR+V2I</t>
  </si>
  <si>
    <t>导航+BT Music+VR+V2I</t>
  </si>
  <si>
    <t>爱奇艺+后台导航+VR+V2I</t>
  </si>
  <si>
    <t>导航+QQ Music+切换主题20次+V2I</t>
  </si>
  <si>
    <t>导航+把所有应用启动一次+V2I</t>
  </si>
  <si>
    <t>27寸大屏+AR</t>
  </si>
  <si>
    <r>
      <rPr>
        <sz val="7"/>
        <color theme="1"/>
        <rFont val="Times New Roman"/>
        <family val="1"/>
      </rPr>
      <t xml:space="preserve"> </t>
    </r>
    <r>
      <rPr>
        <sz val="10.5"/>
        <color theme="1"/>
        <rFont val="等线"/>
        <family val="4"/>
        <charset val="134"/>
        <scheme val="minor"/>
      </rPr>
      <t>开机</t>
    </r>
    <r>
      <rPr>
        <sz val="10.5"/>
        <color theme="1"/>
        <rFont val="Times New Roman"/>
        <family val="1"/>
      </rPr>
      <t>3</t>
    </r>
    <r>
      <rPr>
        <sz val="10.5"/>
        <color theme="1"/>
        <rFont val="宋体"/>
        <family val="3"/>
        <charset val="134"/>
      </rPr>
      <t>分钟</t>
    </r>
    <r>
      <rPr>
        <sz val="10.5"/>
        <color theme="1"/>
        <rFont val="等线"/>
        <family val="4"/>
        <charset val="134"/>
        <scheme val="minor"/>
      </rPr>
      <t>后IDLE（全屏状态，打开系统设置应用，不要停留在Launcher界面）</t>
    </r>
    <r>
      <rPr>
        <sz val="11"/>
        <color theme="1"/>
        <rFont val="Abadi"/>
        <charset val="1"/>
      </rPr>
      <t>+V2I</t>
    </r>
  </si>
  <si>
    <r>
      <rPr>
        <sz val="11"/>
        <rFont val="宋体"/>
        <family val="3"/>
        <charset val="134"/>
      </rPr>
      <t>主驾</t>
    </r>
    <r>
      <rPr>
        <sz val="11"/>
        <rFont val="Abadi"/>
        <charset val="1"/>
      </rPr>
      <t>AR</t>
    </r>
    <r>
      <rPr>
        <sz val="11"/>
        <rFont val="宋体"/>
        <family val="3"/>
        <charset val="134"/>
      </rPr>
      <t>导航</t>
    </r>
    <r>
      <rPr>
        <sz val="11"/>
        <rFont val="Abadi"/>
        <charset val="1"/>
      </rPr>
      <t>+</t>
    </r>
    <r>
      <rPr>
        <sz val="11"/>
        <rFont val="宋体"/>
        <family val="3"/>
        <charset val="134"/>
      </rPr>
      <t>主驾</t>
    </r>
    <r>
      <rPr>
        <sz val="11"/>
        <rFont val="Abadi"/>
        <charset val="1"/>
      </rPr>
      <t>QQ Music+</t>
    </r>
    <r>
      <rPr>
        <sz val="11"/>
        <rFont val="宋体"/>
        <family val="3"/>
        <charset val="134"/>
      </rPr>
      <t>副驾爱奇艺</t>
    </r>
    <r>
      <rPr>
        <sz val="11"/>
        <rFont val="Abadi"/>
        <charset val="1"/>
      </rPr>
      <t>+</t>
    </r>
    <r>
      <rPr>
        <sz val="11"/>
        <rFont val="宋体"/>
        <family val="3"/>
        <charset val="134"/>
      </rPr>
      <t>副驾</t>
    </r>
    <r>
      <rPr>
        <sz val="11"/>
        <rFont val="Abadi"/>
        <charset val="1"/>
      </rPr>
      <t>BT</t>
    </r>
    <r>
      <rPr>
        <sz val="11"/>
        <rFont val="宋体"/>
        <family val="3"/>
        <charset val="134"/>
      </rPr>
      <t>耳机</t>
    </r>
    <r>
      <rPr>
        <sz val="11"/>
        <rFont val="Abadi"/>
        <charset val="1"/>
      </rPr>
      <t>+VR+V2I</t>
    </r>
  </si>
  <si>
    <r>
      <rPr>
        <sz val="11"/>
        <rFont val="宋体"/>
        <family val="3"/>
        <charset val="134"/>
      </rPr>
      <t>主驾导航</t>
    </r>
    <r>
      <rPr>
        <sz val="11"/>
        <rFont val="Abadi"/>
        <charset val="1"/>
      </rPr>
      <t>+</t>
    </r>
    <r>
      <rPr>
        <sz val="11"/>
        <rFont val="宋体"/>
        <family val="3"/>
        <charset val="134"/>
      </rPr>
      <t>主驾</t>
    </r>
    <r>
      <rPr>
        <sz val="11"/>
        <rFont val="Abadi"/>
        <charset val="1"/>
      </rPr>
      <t>BT Music+</t>
    </r>
    <r>
      <rPr>
        <sz val="11"/>
        <rFont val="宋体"/>
        <family val="3"/>
        <charset val="134"/>
      </rPr>
      <t>副驾</t>
    </r>
    <r>
      <rPr>
        <sz val="11"/>
        <rFont val="Abadi"/>
        <charset val="1"/>
      </rPr>
      <t>QQ Music</t>
    </r>
    <r>
      <rPr>
        <sz val="11"/>
        <rFont val="Abadi"/>
        <charset val="1"/>
      </rPr>
      <t>+</t>
    </r>
    <r>
      <rPr>
        <sz val="11"/>
        <rFont val="宋体"/>
        <family val="3"/>
        <charset val="134"/>
      </rPr>
      <t>副驾</t>
    </r>
    <r>
      <rPr>
        <sz val="11"/>
        <rFont val="Abadi"/>
        <charset val="1"/>
      </rPr>
      <t>BT</t>
    </r>
    <r>
      <rPr>
        <sz val="11"/>
        <rFont val="宋体"/>
        <family val="3"/>
        <charset val="134"/>
      </rPr>
      <t>耳机</t>
    </r>
    <r>
      <rPr>
        <sz val="11"/>
        <rFont val="Abadi"/>
        <charset val="1"/>
      </rPr>
      <t>+VR+V2I</t>
    </r>
  </si>
  <si>
    <r>
      <rPr>
        <sz val="11"/>
        <rFont val="宋体"/>
        <family val="3"/>
        <charset val="134"/>
      </rPr>
      <t>主驾</t>
    </r>
    <r>
      <rPr>
        <sz val="11"/>
        <rFont val="Abadi"/>
        <charset val="1"/>
      </rPr>
      <t>AR</t>
    </r>
    <r>
      <rPr>
        <sz val="11"/>
        <rFont val="宋体"/>
        <family val="3"/>
        <charset val="134"/>
      </rPr>
      <t>导航</t>
    </r>
    <r>
      <rPr>
        <sz val="11"/>
        <rFont val="Abadi"/>
        <charset val="1"/>
      </rPr>
      <t>+</t>
    </r>
    <r>
      <rPr>
        <sz val="11"/>
        <rFont val="宋体"/>
        <family val="3"/>
        <charset val="134"/>
      </rPr>
      <t>主驾</t>
    </r>
    <r>
      <rPr>
        <sz val="11"/>
        <rFont val="Abadi"/>
        <charset val="1"/>
      </rPr>
      <t>QQ Music+</t>
    </r>
    <r>
      <rPr>
        <sz val="11"/>
        <rFont val="宋体"/>
        <family val="3"/>
        <charset val="134"/>
      </rPr>
      <t>副驾切换主题</t>
    </r>
    <r>
      <rPr>
        <sz val="11"/>
        <rFont val="Abadi"/>
        <charset val="1"/>
      </rPr>
      <t>20</t>
    </r>
    <r>
      <rPr>
        <sz val="11"/>
        <rFont val="宋体"/>
        <family val="3"/>
        <charset val="134"/>
      </rPr>
      <t>次</t>
    </r>
    <r>
      <rPr>
        <sz val="11"/>
        <rFont val="Abadi"/>
        <charset val="1"/>
      </rPr>
      <t>+V2I</t>
    </r>
  </si>
  <si>
    <r>
      <rPr>
        <sz val="11"/>
        <rFont val="宋体"/>
        <family val="3"/>
        <charset val="134"/>
      </rPr>
      <t>主驾导航</t>
    </r>
    <r>
      <rPr>
        <sz val="11"/>
        <rFont val="Abadi"/>
        <charset val="1"/>
      </rPr>
      <t>+</t>
    </r>
    <r>
      <rPr>
        <sz val="11"/>
        <rFont val="宋体"/>
        <family val="3"/>
        <charset val="134"/>
      </rPr>
      <t>主驾</t>
    </r>
    <r>
      <rPr>
        <sz val="11"/>
        <rFont val="Abadi"/>
        <charset val="1"/>
      </rPr>
      <t>QQ Music+</t>
    </r>
    <r>
      <rPr>
        <sz val="11"/>
        <rFont val="宋体"/>
        <family val="3"/>
        <charset val="134"/>
      </rPr>
      <t>副驾</t>
    </r>
    <r>
      <rPr>
        <sz val="11"/>
        <rFont val="Abadi"/>
        <charset val="1"/>
      </rPr>
      <t>QQ Music</t>
    </r>
    <r>
      <rPr>
        <sz val="11"/>
        <rFont val="Abadi"/>
        <charset val="1"/>
      </rPr>
      <t>+</t>
    </r>
    <r>
      <rPr>
        <sz val="11"/>
        <rFont val="宋体"/>
        <family val="3"/>
        <charset val="134"/>
      </rPr>
      <t>副驾</t>
    </r>
    <r>
      <rPr>
        <sz val="11"/>
        <rFont val="Abadi"/>
        <charset val="1"/>
      </rPr>
      <t>BT</t>
    </r>
    <r>
      <rPr>
        <sz val="11"/>
        <rFont val="宋体"/>
        <family val="3"/>
        <charset val="134"/>
      </rPr>
      <t>耳机</t>
    </r>
    <r>
      <rPr>
        <sz val="11"/>
        <rFont val="Abadi"/>
        <charset val="1"/>
      </rPr>
      <t>+</t>
    </r>
    <r>
      <rPr>
        <sz val="11"/>
        <rFont val="宋体"/>
        <family val="3"/>
        <charset val="134"/>
      </rPr>
      <t>副驾把所有应用启动一次</t>
    </r>
    <r>
      <rPr>
        <sz val="11"/>
        <rFont val="Abadi"/>
        <charset val="1"/>
      </rPr>
      <t>+V2I</t>
    </r>
  </si>
  <si>
    <t>类别</t>
  </si>
  <si>
    <t>序号</t>
  </si>
  <si>
    <t>影响因素</t>
  </si>
  <si>
    <t>影响因素（新）</t>
  </si>
  <si>
    <t>Zhangzhichao-706H/R07</t>
  </si>
  <si>
    <t>Supplier-706H/R07</t>
  </si>
  <si>
    <t>Zhangzhichao-706L/R07</t>
  </si>
  <si>
    <t>Supplier-706L/R07</t>
  </si>
  <si>
    <t>权重</t>
  </si>
  <si>
    <t>Happy path</t>
  </si>
  <si>
    <t>Full</t>
  </si>
  <si>
    <t>1分</t>
  </si>
  <si>
    <t>2分</t>
  </si>
  <si>
    <t>3分</t>
  </si>
  <si>
    <t>4分</t>
  </si>
  <si>
    <t>5分</t>
  </si>
  <si>
    <t>SPEC</t>
  </si>
  <si>
    <t>Reference</t>
  </si>
  <si>
    <t>用例类型</t>
  </si>
  <si>
    <t>Bencmark用例</t>
  </si>
  <si>
    <t>Block版本的关键项</t>
  </si>
  <si>
    <t>CX727-Block门限值</t>
  </si>
  <si>
    <t>CD764-Block门限值</t>
  </si>
  <si>
    <t>CD542H-Block门限值</t>
  </si>
  <si>
    <r>
      <rPr>
        <b/>
        <sz val="16"/>
        <color theme="1"/>
        <rFont val="宋体"/>
        <family val="3"/>
        <charset val="134"/>
      </rPr>
      <t xml:space="preserve">台架 </t>
    </r>
    <r>
      <rPr>
        <b/>
        <sz val="16"/>
        <color theme="1"/>
        <rFont val="Verdana Pro"/>
        <charset val="1"/>
      </rPr>
      <t>or</t>
    </r>
    <r>
      <rPr>
        <b/>
        <sz val="16"/>
        <color theme="1"/>
        <rFont val="宋体"/>
        <family val="3"/>
        <charset val="134"/>
      </rPr>
      <t>实车</t>
    </r>
  </si>
  <si>
    <t>网络状态</t>
  </si>
  <si>
    <t>727ica 8155</t>
  </si>
  <si>
    <t>网络依赖</t>
  </si>
  <si>
    <t>测试状态</t>
  </si>
  <si>
    <t>测试前提条件</t>
  </si>
  <si>
    <t>测试步骤</t>
  </si>
  <si>
    <t>性能数据计算细则</t>
  </si>
  <si>
    <t>R00</t>
  </si>
  <si>
    <t>R10</t>
  </si>
  <si>
    <t>Target</t>
  </si>
  <si>
    <t>允许偏差上限</t>
  </si>
  <si>
    <t>结果</t>
  </si>
  <si>
    <t>响应时间</t>
  </si>
  <si>
    <t>EE</t>
  </si>
  <si>
    <t>Power on第一帧动画播放</t>
  </si>
  <si>
    <t>Y</t>
  </si>
  <si>
    <t>5s</t>
  </si>
  <si>
    <t>7s</t>
  </si>
  <si>
    <t>1-1-1-1</t>
  </si>
  <si>
    <t>√</t>
  </si>
  <si>
    <t>Key Item</t>
  </si>
  <si>
    <t>冷启动</t>
  </si>
  <si>
    <r>
      <rPr>
        <sz val="16"/>
        <color theme="1"/>
        <rFont val="Verdana Pro"/>
        <charset val="1"/>
      </rPr>
      <t>IVI开机，发送</t>
    </r>
    <r>
      <rPr>
        <sz val="16"/>
        <color theme="1"/>
        <rFont val="Verdana Pro"/>
        <charset val="1"/>
      </rPr>
      <t>adb reboot消息，整个测试过程中录屏</t>
    </r>
  </si>
  <si>
    <t>计算输入adb reboot命令后，屏幕黑屏开始计时到第一帧动画时间</t>
  </si>
  <si>
    <t>Desay</t>
  </si>
  <si>
    <t>6s</t>
  </si>
  <si>
    <t>1.IVI开机，挂R挡
2.发送adb reboot的消息
3.整个测试过程中录频</t>
  </si>
  <si>
    <t>计算输入adb reboot命令后，屏幕黑屏开始计时到界面稳定展示倒车界面</t>
  </si>
  <si>
    <t>12s</t>
  </si>
  <si>
    <t>15.8s</t>
  </si>
  <si>
    <t xml:space="preserve">
计算输入adb reboot命令后，屏幕黑屏开始计时到launcher 第一帧稳定展示显示的时间</t>
  </si>
  <si>
    <t>Power on优先蓝牙重连完成</t>
  </si>
  <si>
    <t>Launcher显示到优先蓝牙重连完成</t>
  </si>
  <si>
    <t>14.2s</t>
  </si>
  <si>
    <t>1-1-1</t>
  </si>
  <si>
    <t>关机前处于USB音乐界面</t>
  </si>
  <si>
    <r>
      <rPr>
        <sz val="16"/>
        <color theme="1"/>
        <rFont val="微软雅黑"/>
        <family val="2"/>
        <charset val="134"/>
      </rPr>
      <t>计算从</t>
    </r>
    <r>
      <rPr>
        <sz val="16"/>
        <color theme="1"/>
        <rFont val="Verdana Pro"/>
        <charset val="1"/>
      </rPr>
      <t>launcher</t>
    </r>
    <r>
      <rPr>
        <sz val="16"/>
        <color theme="1"/>
        <rFont val="微软雅黑"/>
        <family val="2"/>
        <charset val="134"/>
      </rPr>
      <t>界面启动第一帧到</t>
    </r>
    <r>
      <rPr>
        <sz val="16"/>
        <color theme="1"/>
        <rFont val="Verdana Pro"/>
        <charset val="1"/>
      </rPr>
      <t>homepage</t>
    </r>
    <r>
      <rPr>
        <sz val="16"/>
        <color theme="1"/>
        <rFont val="微软雅黑"/>
        <family val="2"/>
        <charset val="134"/>
      </rPr>
      <t>蓝牙图标展示完成</t>
    </r>
  </si>
  <si>
    <t>Power on QQ音乐首次启动（默认未播放）</t>
  </si>
  <si>
    <t>Launcher显示到QQ音乐首次启动（默认未播放）</t>
  </si>
  <si>
    <t>1-2-1-1</t>
  </si>
  <si>
    <t>网络强依赖</t>
  </si>
  <si>
    <t>关机前QQ音乐是暂停状态</t>
  </si>
  <si>
    <r>
      <rPr>
        <sz val="16"/>
        <color theme="1"/>
        <rFont val="Verdana Pro"/>
        <charset val="1"/>
      </rPr>
      <t>1.IVI开机，发送</t>
    </r>
    <r>
      <rPr>
        <sz val="16"/>
        <color theme="1"/>
        <rFont val="Verdana Pro"/>
        <charset val="1"/>
      </rPr>
      <t>adb reboot消息
2.Launcher显示后1s内，点击随心听卡片</t>
    </r>
  </si>
  <si>
    <t>计算从手部离开点击到QQ音乐界面稳定展示</t>
  </si>
  <si>
    <t>Baidu</t>
  </si>
  <si>
    <t>/</t>
  </si>
  <si>
    <t>Power on QQ音乐首次启动（默认播放）</t>
  </si>
  <si>
    <t>Launcher显示到QQ音乐首次启动（默认播放）</t>
  </si>
  <si>
    <t>4s</t>
  </si>
  <si>
    <r>
      <rPr>
        <sz val="16"/>
        <color theme="1"/>
        <rFont val="微软雅黑"/>
        <family val="2"/>
        <charset val="134"/>
      </rPr>
      <t>默认关机前是播放</t>
    </r>
    <r>
      <rPr>
        <sz val="16"/>
        <color theme="1"/>
        <rFont val="Verdana Pro"/>
        <charset val="1"/>
      </rPr>
      <t>QQ</t>
    </r>
    <r>
      <rPr>
        <sz val="16"/>
        <color theme="1"/>
        <rFont val="微软雅黑"/>
        <family val="2"/>
        <charset val="134"/>
      </rPr>
      <t>音乐</t>
    </r>
  </si>
  <si>
    <t>计算从手部离开点击到QQ音乐从暂停到播放状态</t>
  </si>
  <si>
    <t>Power onQQ音乐选择歌单</t>
  </si>
  <si>
    <t>Launcher显示到QQ音乐选择歌单</t>
  </si>
  <si>
    <t>1s</t>
  </si>
  <si>
    <t>1-3-1</t>
  </si>
  <si>
    <r>
      <rPr>
        <sz val="16"/>
        <color theme="1"/>
        <rFont val="Verdana Pro"/>
        <charset val="1"/>
      </rPr>
      <t>1.IVI开机，发送</t>
    </r>
    <r>
      <rPr>
        <sz val="16"/>
        <color theme="1"/>
        <rFont val="Verdana Pro"/>
        <charset val="1"/>
      </rPr>
      <t>adb reboot消息
2.Launcher显示后1s内，点击随心听图标
3.在QQ音乐界面显示1s内选择一个歌单</t>
    </r>
  </si>
  <si>
    <t>计算从手部离开点击到歌单界面稳定展示（只要整体界面加载就可以，不需要图片加载完）</t>
  </si>
  <si>
    <t>Power onQQ音乐选择歌曲</t>
  </si>
  <si>
    <t>Launcher显示到QQ音乐选择歌曲</t>
  </si>
  <si>
    <r>
      <rPr>
        <sz val="16"/>
        <color theme="1"/>
        <rFont val="Verdana Pro"/>
        <charset val="1"/>
      </rPr>
      <t>1.IVI开机，发送</t>
    </r>
    <r>
      <rPr>
        <sz val="16"/>
        <color theme="1"/>
        <rFont val="Verdana Pro"/>
        <charset val="1"/>
      </rPr>
      <t>adb reboot消息
2.Launcher显示后1s内，点击随心听图标
3.在QQ音乐界面显示1s内选择一个歌单
4.在QQ音乐歌单界面显示1s内选择一首歌</t>
    </r>
  </si>
  <si>
    <t>计算从手部离开点击到歌曲播放（播放按钮从暂停到播放状态）</t>
  </si>
  <si>
    <t>Power on 蓝牙音乐首次启动</t>
  </si>
  <si>
    <t>Launcher显示到蓝牙音乐首次启动</t>
  </si>
  <si>
    <t>1-2-1</t>
  </si>
  <si>
    <t>关机前是USB音乐</t>
  </si>
  <si>
    <t>1.IVI开机，发送adb reboot消息
2.Launcher显示后1s内，点击随心听卡片
3.切换到蓝牙音乐</t>
  </si>
  <si>
    <t>计算从手部离开点击到蓝牙音乐连接界面稳定展示</t>
  </si>
  <si>
    <t>Power on FM首次启动</t>
  </si>
  <si>
    <t>Launcher显示到FM首次启动</t>
  </si>
  <si>
    <t>1-2</t>
  </si>
  <si>
    <t>1.IVI开机，发送adb reboot消息
2.Launcher显示后1s内，点击随心听卡片
3.切换到FM</t>
  </si>
  <si>
    <t>计算从手部离开点击到FM界面稳定展示</t>
  </si>
  <si>
    <t>Power on在线电台首次启动</t>
  </si>
  <si>
    <t>Launcher显示到在线电台首次启动</t>
  </si>
  <si>
    <t>1.IVI开机，发送adb reboot消息
2.Launcher显示后1s内，点击随心听卡片
3.切换到在线电台</t>
  </si>
  <si>
    <t>计算从手部离开点击到在线电台界面稳定展示</t>
  </si>
  <si>
    <t>Power on到语音导航</t>
  </si>
  <si>
    <t>1.IVI开机，发送adb reboot消息
2.Launcher显示后1s内，尝试福特定制唤醒词唤醒
3.语音"导航到xxx"</t>
  </si>
  <si>
    <t>计算从语音指令最后一个字到搜索结果稳定展示</t>
  </si>
  <si>
    <t>Power on到语音导航规划完成</t>
  </si>
  <si>
    <t>Launcher显示到语音导航规划完成</t>
  </si>
  <si>
    <t>1.IVI开机，发送adb reboot消息
2.Launcher显示后1s内，尝试福特定制唤醒词唤醒
3.语音"导航到xxx"
4.语音“第一条”</t>
  </si>
  <si>
    <t>计算从语音指令最后一个字到规划路径结果稳定展示</t>
  </si>
  <si>
    <t>Power on导航启动时间</t>
  </si>
  <si>
    <t>12.2s</t>
  </si>
  <si>
    <r>
      <rPr>
        <sz val="16"/>
        <color theme="1"/>
        <rFont val="Verdana Pro"/>
        <charset val="1"/>
      </rPr>
      <t>1.IVI开机，发送</t>
    </r>
    <r>
      <rPr>
        <sz val="16"/>
        <color theme="1"/>
        <rFont val="Verdana Pro"/>
        <charset val="1"/>
      </rPr>
      <t>adb reboot消息
2.Launcher显示后1s内，点击导航图标
3.整个测试过程中录屏</t>
    </r>
  </si>
  <si>
    <t xml:space="preserve">
计算从手部离开点击开始第一帧到导航地图搜索框显示（并且此时地图概览已经显示，路况等细节不考虑）。</t>
  </si>
  <si>
    <t>power on导航界面点击输入框出现下拉框</t>
  </si>
  <si>
    <t>Launcher显示到导航界面点击输入框出现下拉框</t>
  </si>
  <si>
    <t>1-3-1-1</t>
  </si>
  <si>
    <r>
      <rPr>
        <sz val="16"/>
        <color theme="1"/>
        <rFont val="Verdana Pro"/>
        <charset val="1"/>
      </rPr>
      <t>1.IVI开机，发送</t>
    </r>
    <r>
      <rPr>
        <sz val="16"/>
        <color theme="1"/>
        <rFont val="Verdana Pro"/>
        <charset val="1"/>
      </rPr>
      <t>adb reboot消息
2.Launcher显示后1s内，点击导航图标
3.点击导航中的地址输入框</t>
    </r>
  </si>
  <si>
    <t>计算从手部离开点击到下拉框（历史记录）稳定展示</t>
  </si>
  <si>
    <t>power on导航搜索地址完成</t>
  </si>
  <si>
    <t>Launcher显示到导航搜索地址完成</t>
  </si>
  <si>
    <t>1.5s</t>
  </si>
  <si>
    <r>
      <rPr>
        <sz val="16"/>
        <color theme="1"/>
        <rFont val="Verdana Pro"/>
        <charset val="1"/>
      </rPr>
      <t>1.IVI开机，发送</t>
    </r>
    <r>
      <rPr>
        <sz val="16"/>
        <color theme="1"/>
        <rFont val="Verdana Pro"/>
        <charset val="1"/>
      </rPr>
      <t>adb reboot消息
2.Launcher显示后1s内，点击导航图标
3.点击导航中的地址输入框，输入一个地址
4.点击搜索按钮</t>
    </r>
  </si>
  <si>
    <t>计算从手部离开点击到搜索结果稳定展示</t>
  </si>
  <si>
    <r>
      <rPr>
        <sz val="16"/>
        <color theme="1"/>
        <rFont val="Verdana Pro"/>
        <charset val="1"/>
      </rPr>
      <t>power on</t>
    </r>
    <r>
      <rPr>
        <sz val="16"/>
        <color theme="1"/>
        <rFont val="微软雅黑"/>
        <family val="2"/>
        <charset val="134"/>
      </rPr>
      <t>选择目的地后路线规划完成</t>
    </r>
  </si>
  <si>
    <t>Launcher显示到选择目的地后路线规划完成</t>
  </si>
  <si>
    <t>2s</t>
  </si>
  <si>
    <r>
      <rPr>
        <sz val="16"/>
        <color theme="1"/>
        <rFont val="Verdana Pro"/>
        <charset val="1"/>
      </rPr>
      <t>1.IVI开机，发送</t>
    </r>
    <r>
      <rPr>
        <sz val="16"/>
        <color theme="1"/>
        <rFont val="Verdana Pro"/>
        <charset val="1"/>
      </rPr>
      <t>adb reboot消息
2.Launcher显示后1s内，点击导航图标
3.点击导航中的地址输入框，输入一个地址
4.点击搜索按钮
5.选择一个地址</t>
    </r>
  </si>
  <si>
    <t>计算从手部离开点击到路线规划结果稳定展示</t>
  </si>
  <si>
    <t>Power onPTT可用</t>
  </si>
  <si>
    <t>Launcher显示到PTT可用</t>
  </si>
  <si>
    <t>15.2s</t>
  </si>
  <si>
    <t>1-4</t>
  </si>
  <si>
    <t>1.IVI开机，发送adb reboot消息
2.Launcher显示后1s内，按下方向盘语音硬按键
3.若第一次无响应，间隔1再次尝试
4.语音唤醒后，发送语音指令“打开空调”，若无法响应则继续唤醒</t>
  </si>
  <si>
    <t>计算从launcher界面启动第一帧到语音唤醒弹窗第一帧</t>
  </si>
  <si>
    <t>Power on语音可用</t>
  </si>
  <si>
    <r>
      <rPr>
        <sz val="16"/>
        <color theme="1"/>
        <rFont val="Verdana Pro"/>
        <charset val="1"/>
      </rPr>
      <t>1.IVI开机，发送</t>
    </r>
    <r>
      <rPr>
        <sz val="16"/>
        <color theme="1"/>
        <rFont val="Verdana Pro"/>
        <charset val="1"/>
      </rPr>
      <t>adb reboot消息
2.Launcher显示后1s内，尝试福特定制唤醒词唤醒
3.若第一次无响应，间隔1s再次尝试
4.语音唤醒后，发送语音指令“打开空调”，若无法响应则继续唤醒</t>
    </r>
  </si>
  <si>
    <t>Power on语音播放音乐</t>
  </si>
  <si>
    <r>
      <rPr>
        <sz val="16"/>
        <color theme="1"/>
        <rFont val="Verdana Pro"/>
        <charset val="1"/>
      </rPr>
      <t>1.IVI开机，发送</t>
    </r>
    <r>
      <rPr>
        <sz val="16"/>
        <color theme="1"/>
        <rFont val="Verdana Pro"/>
        <charset val="1"/>
      </rPr>
      <t>adb reboot消息
2.Launcher显示后1s内，尝试福特定制唤醒词唤醒
3.语音"播放xxx"</t>
    </r>
  </si>
  <si>
    <t>计算从语音最后一个字上屏到播报第一帧</t>
  </si>
  <si>
    <t>CVPP</t>
  </si>
  <si>
    <t>Power on车机网络时间同步完成</t>
  </si>
  <si>
    <t>Launcher显示到车机网络时间同步完成</t>
  </si>
  <si>
    <t>9.2s</t>
  </si>
  <si>
    <t xml:space="preserve">
1.IVI开机，发送adb reboot消息</t>
  </si>
  <si>
    <t>输入adb reboot命令后，屏幕黑屏至车机网络连接，通过ifconfig查看网卡建立情况</t>
  </si>
  <si>
    <t>Power on开机动画过程中到Fast RVC显示</t>
  </si>
  <si>
    <t>开机动画过程中到Fast RVC显示</t>
  </si>
  <si>
    <t>1-3</t>
  </si>
  <si>
    <r>
      <rPr>
        <sz val="16"/>
        <color theme="1"/>
        <rFont val="Verdana Pro"/>
        <charset val="1"/>
      </rPr>
      <t>1.IVI开机，发送</t>
    </r>
    <r>
      <rPr>
        <sz val="16"/>
        <color theme="1"/>
        <rFont val="Verdana Pro"/>
        <charset val="1"/>
      </rPr>
      <t>adb reboot消息
2.开机动画播放过程中，挂R挡
3.整个测试过程中录屏</t>
    </r>
  </si>
  <si>
    <t>计算从挂R档的消息灯亮至界面稳定显示倒车界面</t>
  </si>
  <si>
    <t>Power on Launcher启动后Fast RVC显示</t>
  </si>
  <si>
    <t>Launcher显示到Fast RVC显示</t>
  </si>
  <si>
    <r>
      <rPr>
        <sz val="16"/>
        <color theme="1"/>
        <rFont val="Verdana Pro"/>
        <charset val="1"/>
      </rPr>
      <t>1.IVI开机，发送</t>
    </r>
    <r>
      <rPr>
        <sz val="16"/>
        <color theme="1"/>
        <rFont val="Verdana Pro"/>
        <charset val="1"/>
      </rPr>
      <t>adb reboot消息
2.Launcher显示后1s内，挂R挡
3.整个测试过程中录屏</t>
    </r>
  </si>
  <si>
    <t>Power on优先设备BT音源恢复</t>
  </si>
  <si>
    <t>18.2s</t>
  </si>
  <si>
    <t>1.车机播放BT音乐
2.蓝牙音乐选择没有空白音，单曲循环</t>
  </si>
  <si>
    <r>
      <rPr>
        <sz val="16"/>
        <color theme="1"/>
        <rFont val="Verdana Pro"/>
        <charset val="1"/>
      </rPr>
      <t>1.IVI开机，发送</t>
    </r>
    <r>
      <rPr>
        <sz val="16"/>
        <color theme="1"/>
        <rFont val="Verdana Pro"/>
        <charset val="1"/>
      </rPr>
      <t>adb reboot消息
2.整个测试过程中录屏</t>
    </r>
  </si>
  <si>
    <t>计算从Launcher第一帧至蓝牙音乐播放（声音出来）</t>
  </si>
  <si>
    <t>Power onFM音源恢复</t>
  </si>
  <si>
    <t>Launcher显示到FM音源恢复</t>
  </si>
  <si>
    <t>6.2s</t>
  </si>
  <si>
    <t>1-1</t>
  </si>
  <si>
    <t>车机播放Fm</t>
  </si>
  <si>
    <t>计算从Launcher第一帧至FM播放（声音出来）</t>
  </si>
  <si>
    <t>Power on在线电台音源恢复</t>
  </si>
  <si>
    <t>Launcher显示到在线电台音源恢复</t>
  </si>
  <si>
    <t>车机播放在线电台</t>
  </si>
  <si>
    <t>1.IVI开机，发送adb reboot消息
2.整个测试过程中录屏</t>
  </si>
  <si>
    <t>计算从Launcher第一帧至在线电台播放（声音出来）</t>
  </si>
  <si>
    <t>Power on到根目录两首歌的USB音源恢复</t>
  </si>
  <si>
    <t>Launcher显示到根目录两首歌的USB音源恢复</t>
  </si>
  <si>
    <t>1.1.U盘根目录存放两首歌曲
2.车机播放U盘音乐</t>
  </si>
  <si>
    <t>IVI开机，发送adb reboot消息，整个测试过程中录屏</t>
  </si>
  <si>
    <t>计算从Launcher第一帧至U盘音乐播放（声音出来）</t>
  </si>
  <si>
    <t>Power onQQ音源恢复</t>
  </si>
  <si>
    <t>Launcher显示到QQ音源恢复</t>
  </si>
  <si>
    <t>1.强网
2.车机播放QQ音乐</t>
  </si>
  <si>
    <t>计算从Launcher第一帧至QQ音乐播放（声音出来）</t>
  </si>
  <si>
    <t>Power on车辆设置界面打开</t>
  </si>
  <si>
    <t>Launcher显示到车辆设置界面打开</t>
  </si>
  <si>
    <t>3.5s</t>
  </si>
  <si>
    <t>7.2s</t>
  </si>
  <si>
    <r>
      <rPr>
        <sz val="16"/>
        <color theme="1"/>
        <rFont val="Verdana Pro"/>
        <charset val="1"/>
      </rPr>
      <t>1.IVI开机，发送</t>
    </r>
    <r>
      <rPr>
        <sz val="16"/>
        <color theme="1"/>
        <rFont val="Verdana Pro"/>
        <charset val="1"/>
      </rPr>
      <t>adb reboot消息
2.Launcher显示1s内，点击设置图标
3.整个测试过程中录屏</t>
    </r>
  </si>
  <si>
    <t>点击设置至设置页面稳定展示</t>
  </si>
  <si>
    <t>Power on空调设置界面打开</t>
  </si>
  <si>
    <r>
      <rPr>
        <sz val="16"/>
        <color theme="1"/>
        <rFont val="Verdana Pro"/>
        <charset val="1"/>
      </rPr>
      <t>1.IVI开机，发送</t>
    </r>
    <r>
      <rPr>
        <sz val="16"/>
        <color theme="1"/>
        <rFont val="Verdana Pro"/>
        <charset val="1"/>
      </rPr>
      <t>adb reboot消息
2.Launcher显示后1s内，点击空调快捷菜单按钮</t>
    </r>
  </si>
  <si>
    <t>计算从手指抬起到快捷菜单界面稳定展示</t>
  </si>
  <si>
    <t>Power on快捷菜单上点击空调按钮可用</t>
  </si>
  <si>
    <t>Launcher显示到快捷菜单上点击空调按钮可用</t>
  </si>
  <si>
    <t>1.IVI开机，发送adb reboot消息
2.Launcher显示后1s内，点击空调设置菜单
3.开/关空调按钮</t>
  </si>
  <si>
    <t>计算从手指抬起动作到空调按钮生效</t>
  </si>
  <si>
    <t>Power on SDM可用</t>
  </si>
  <si>
    <t>Launcher显示到SDM可用</t>
  </si>
  <si>
    <r>
      <rPr>
        <sz val="16"/>
        <color theme="1"/>
        <rFont val="Verdana Pro"/>
        <charset val="1"/>
      </rPr>
      <t>1. IVI开机，发送</t>
    </r>
    <r>
      <rPr>
        <sz val="16"/>
        <color theme="1"/>
        <rFont val="Verdana Pro"/>
        <charset val="1"/>
      </rPr>
      <t>adb reboot消息
2.Launcher显示1s内，点击设置按钮，进入驾驶模式界面
3.整个测试过程中录屏</t>
    </r>
  </si>
  <si>
    <t>计算从手指抬起动作到驾驶模式从置灰到可点击状态的第一帧</t>
  </si>
  <si>
    <t>SDM硬按键切换成功</t>
  </si>
  <si>
    <r>
      <rPr>
        <sz val="16"/>
        <color theme="1"/>
        <rFont val="Verdana Pro"/>
        <charset val="1"/>
      </rPr>
      <t>1. IVI开机，发送</t>
    </r>
    <r>
      <rPr>
        <sz val="16"/>
        <color theme="1"/>
        <rFont val="Verdana Pro"/>
        <charset val="1"/>
      </rPr>
      <t>adb reboot消息
2.进入设置
3.按下切换主题硬按键</t>
    </r>
  </si>
  <si>
    <t>计算从手部抬起动作到设置界面主题成功切换</t>
  </si>
  <si>
    <t>Launcher显示到进入稳定运行阶段经过的时间</t>
  </si>
  <si>
    <t>60s</t>
  </si>
  <si>
    <t>开机后一直抓top数据，一直等到top降下来到200%（nice -n -10 top -d 5）</t>
  </si>
  <si>
    <t>计算从Launcher第一帧至cpu稳定到200%</t>
  </si>
  <si>
    <r>
      <rPr>
        <sz val="16"/>
        <color theme="1"/>
        <rFont val="Verdana Pro"/>
        <charset val="1"/>
      </rPr>
      <t xml:space="preserve">Power on </t>
    </r>
    <r>
      <rPr>
        <sz val="16"/>
        <color theme="1"/>
        <rFont val="微软雅黑"/>
        <family val="2"/>
        <charset val="134"/>
      </rPr>
      <t>到账号自动登录时间</t>
    </r>
  </si>
  <si>
    <t>Launcher显示到账号自动登录时间</t>
  </si>
  <si>
    <t>强网，账号已登录，未开启人脸识别</t>
  </si>
  <si>
    <r>
      <rPr>
        <sz val="16"/>
        <color theme="1"/>
        <rFont val="宋体"/>
        <family val="3"/>
        <charset val="134"/>
      </rPr>
      <t>计算从</t>
    </r>
    <r>
      <rPr>
        <sz val="16"/>
        <color theme="1"/>
        <rFont val="Verdana Pro"/>
        <charset val="1"/>
      </rPr>
      <t>launcher</t>
    </r>
    <r>
      <rPr>
        <sz val="16"/>
        <color theme="1"/>
        <rFont val="宋体"/>
        <family val="3"/>
        <charset val="134"/>
      </rPr>
      <t>界面启动第一帧到</t>
    </r>
    <r>
      <rPr>
        <sz val="16"/>
        <color theme="1"/>
        <rFont val="宋体"/>
        <family val="3"/>
        <charset val="134"/>
      </rPr>
      <t>账号登录完成</t>
    </r>
  </si>
  <si>
    <r>
      <rPr>
        <sz val="16"/>
        <color theme="1"/>
        <rFont val="Verdana Pro"/>
        <charset val="1"/>
      </rPr>
      <t xml:space="preserve">Power on </t>
    </r>
    <r>
      <rPr>
        <sz val="16"/>
        <color theme="1"/>
        <rFont val="微软雅黑"/>
        <family val="2"/>
        <charset val="134"/>
      </rPr>
      <t>到账号二维码出现时间</t>
    </r>
  </si>
  <si>
    <t>Launcher显示到账号二维码出现时间</t>
  </si>
  <si>
    <t>强网，账号未登录，未开启人脸识别</t>
  </si>
  <si>
    <r>
      <rPr>
        <sz val="16"/>
        <color theme="1"/>
        <rFont val="宋体"/>
        <family val="3"/>
        <charset val="134"/>
      </rPr>
      <t>计算从</t>
    </r>
    <r>
      <rPr>
        <sz val="16"/>
        <color theme="1"/>
        <rFont val="Verdana Pro"/>
        <charset val="1"/>
      </rPr>
      <t>launcher</t>
    </r>
    <r>
      <rPr>
        <sz val="16"/>
        <color theme="1"/>
        <rFont val="宋体"/>
        <family val="3"/>
        <charset val="134"/>
      </rPr>
      <t>界面启动第一帧到显示账号二维码稳定展示</t>
    </r>
  </si>
  <si>
    <r>
      <rPr>
        <sz val="16"/>
        <color theme="1"/>
        <rFont val="Verdana Pro"/>
        <charset val="1"/>
      </rPr>
      <t xml:space="preserve">Power on </t>
    </r>
    <r>
      <rPr>
        <sz val="16"/>
        <color theme="1"/>
        <rFont val="微软雅黑"/>
        <family val="2"/>
        <charset val="134"/>
      </rPr>
      <t>到人脸识别时间</t>
    </r>
  </si>
  <si>
    <t>Launcher显示到人脸识别时间</t>
  </si>
  <si>
    <t>Block</t>
  </si>
  <si>
    <r>
      <rPr>
        <sz val="16"/>
        <color theme="1"/>
        <rFont val="微软雅黑"/>
        <family val="2"/>
        <charset val="134"/>
      </rPr>
      <t>强网</t>
    </r>
    <r>
      <rPr>
        <sz val="16"/>
        <color theme="1"/>
        <rFont val="宋体"/>
        <family val="3"/>
        <charset val="134"/>
      </rPr>
      <t>，账号已登录，已开启人脸识别</t>
    </r>
  </si>
  <si>
    <r>
      <rPr>
        <sz val="16"/>
        <color theme="1"/>
        <rFont val="宋体"/>
        <family val="3"/>
        <charset val="134"/>
      </rPr>
      <t>计算从</t>
    </r>
    <r>
      <rPr>
        <sz val="16"/>
        <color theme="1"/>
        <rFont val="Verdana Pro"/>
        <charset val="1"/>
      </rPr>
      <t>launcher</t>
    </r>
    <r>
      <rPr>
        <sz val="16"/>
        <color theme="1"/>
        <rFont val="宋体"/>
        <family val="3"/>
        <charset val="134"/>
      </rPr>
      <t>界面启动第一帧到</t>
    </r>
    <r>
      <rPr>
        <sz val="16"/>
        <color theme="1"/>
        <rFont val="宋体"/>
        <family val="3"/>
        <charset val="134"/>
      </rPr>
      <t>人脸识别完成</t>
    </r>
  </si>
  <si>
    <r>
      <rPr>
        <sz val="16"/>
        <color theme="1"/>
        <rFont val="Verdana Pro"/>
        <charset val="1"/>
      </rPr>
      <t>Power on</t>
    </r>
    <r>
      <rPr>
        <sz val="16"/>
        <color theme="1"/>
        <rFont val="微软雅黑"/>
        <family val="2"/>
        <charset val="134"/>
      </rPr>
      <t>人脸识别成功，账号成功登录时间</t>
    </r>
  </si>
  <si>
    <t>Launcher显示到人脸识别成功，账号成功登录时间</t>
  </si>
  <si>
    <t>强网，账号已登录，已开启人脸识别</t>
  </si>
  <si>
    <r>
      <rPr>
        <sz val="16"/>
        <color theme="1"/>
        <rFont val="宋体"/>
        <family val="3"/>
        <charset val="134"/>
      </rPr>
      <t>计算从</t>
    </r>
    <r>
      <rPr>
        <sz val="16"/>
        <color theme="1"/>
        <rFont val="Verdana Pro"/>
        <charset val="1"/>
      </rPr>
      <t>launcher</t>
    </r>
    <r>
      <rPr>
        <sz val="16"/>
        <color theme="1"/>
        <rFont val="宋体"/>
        <family val="3"/>
        <charset val="134"/>
      </rPr>
      <t>界面启动第一帧到通过人脸识别完成账号登录完成</t>
    </r>
  </si>
  <si>
    <t>系统稳定状态下Setting首次启动</t>
  </si>
  <si>
    <t>开机Launcher出来以后等待3分钟，点击设置按钮</t>
  </si>
  <si>
    <t>计算从手指抬起动作到设置界面稳定展示</t>
  </si>
  <si>
    <r>
      <rPr>
        <sz val="16"/>
        <color theme="1"/>
        <rFont val="微软雅黑"/>
        <family val="2"/>
        <charset val="134"/>
      </rPr>
      <t>系统稳定状态下</t>
    </r>
    <r>
      <rPr>
        <sz val="16"/>
        <color theme="1"/>
        <rFont val="Verdana Pro"/>
        <charset val="1"/>
      </rPr>
      <t>QQ</t>
    </r>
    <r>
      <rPr>
        <sz val="16"/>
        <color theme="1"/>
        <rFont val="微软雅黑"/>
        <family val="2"/>
        <charset val="134"/>
      </rPr>
      <t>音乐首次启动</t>
    </r>
    <r>
      <rPr>
        <sz val="16"/>
        <color theme="1"/>
        <rFont val="Verdana Pro"/>
        <charset val="1"/>
      </rPr>
      <t>（默认未播放）</t>
    </r>
  </si>
  <si>
    <t>系统稳定状态下QQ音乐首次启动（默认未播放）</t>
  </si>
  <si>
    <t>默认关机前QQ音乐暂停
测试时处于导航状态</t>
  </si>
  <si>
    <r>
      <rPr>
        <sz val="16"/>
        <color theme="1"/>
        <rFont val="微软雅黑"/>
        <family val="2"/>
        <charset val="134"/>
      </rPr>
      <t>开机</t>
    </r>
    <r>
      <rPr>
        <sz val="16"/>
        <color theme="1"/>
        <rFont val="Verdana Pro"/>
        <charset val="1"/>
      </rPr>
      <t>Launcher</t>
    </r>
    <r>
      <rPr>
        <sz val="16"/>
        <color theme="1"/>
        <rFont val="微软雅黑"/>
        <family val="2"/>
        <charset val="134"/>
      </rPr>
      <t>出来以后等待</t>
    </r>
    <r>
      <rPr>
        <sz val="16"/>
        <color theme="1"/>
        <rFont val="Verdana Pro"/>
        <charset val="1"/>
      </rPr>
      <t>3</t>
    </r>
    <r>
      <rPr>
        <sz val="16"/>
        <color theme="1"/>
        <rFont val="微软雅黑"/>
        <family val="2"/>
        <charset val="134"/>
      </rPr>
      <t>分钟，点击</t>
    </r>
    <r>
      <rPr>
        <sz val="16"/>
        <color theme="1"/>
        <rFont val="Verdana Pro"/>
        <charset val="1"/>
      </rPr>
      <t>Launcher</t>
    </r>
    <r>
      <rPr>
        <sz val="16"/>
        <color theme="1"/>
        <rFont val="宋体"/>
        <family val="3"/>
        <charset val="134"/>
      </rPr>
      <t>随心听卡片</t>
    </r>
  </si>
  <si>
    <t>计算从手指抬起动作到QQ音乐界面稳定展示</t>
  </si>
  <si>
    <r>
      <rPr>
        <sz val="16"/>
        <color theme="1"/>
        <rFont val="微软雅黑"/>
        <family val="2"/>
        <charset val="134"/>
      </rPr>
      <t>系统稳定状态下</t>
    </r>
    <r>
      <rPr>
        <sz val="16"/>
        <color theme="1"/>
        <rFont val="Verdana Pro"/>
        <charset val="1"/>
      </rPr>
      <t>QQ</t>
    </r>
    <r>
      <rPr>
        <sz val="16"/>
        <color theme="1"/>
        <rFont val="微软雅黑"/>
        <family val="2"/>
        <charset val="134"/>
      </rPr>
      <t>音乐首次启动</t>
    </r>
    <r>
      <rPr>
        <sz val="16"/>
        <color theme="1"/>
        <rFont val="Verdana Pro"/>
        <charset val="1"/>
      </rPr>
      <t>（默认播放）</t>
    </r>
  </si>
  <si>
    <t>系统稳定状态下QQ音乐首次启动（默认播放）</t>
  </si>
  <si>
    <t>1号</t>
  </si>
  <si>
    <r>
      <rPr>
        <sz val="16"/>
        <color theme="1"/>
        <rFont val="微软雅黑"/>
        <family val="2"/>
        <charset val="134"/>
      </rPr>
      <t>测试时处于导航状态
默认关机前是播放</t>
    </r>
    <r>
      <rPr>
        <sz val="16"/>
        <color theme="1"/>
        <rFont val="Verdana Pro"/>
        <charset val="1"/>
      </rPr>
      <t>QQ</t>
    </r>
    <r>
      <rPr>
        <sz val="16"/>
        <color theme="1"/>
        <rFont val="宋体"/>
        <family val="3"/>
        <charset val="134"/>
      </rPr>
      <t>音乐</t>
    </r>
  </si>
  <si>
    <t>计算从手指抬起动作到音乐界面暂停按钮切换到播放按钮</t>
  </si>
  <si>
    <t>系统稳定状态下QQ音乐选择歌单</t>
  </si>
  <si>
    <t>测试时处于导航状态</t>
  </si>
  <si>
    <t>1.开机Launcher出来以后等待3分钟
1.点击随心听图标
2.切换到QQ音乐Tab页面
3.选择一个歌单</t>
  </si>
  <si>
    <t>计算从手部离开点击到歌单界面稳定展示</t>
  </si>
  <si>
    <t>系统稳定状态下QQ音乐选择歌曲</t>
  </si>
  <si>
    <t>1.开机Launcher出来以后等待3分钟点击随心听图标
2.切换到QQ音乐Tab页面
3.选择一个歌单
4.选择一首歌</t>
  </si>
  <si>
    <r>
      <rPr>
        <sz val="16"/>
        <color theme="1"/>
        <rFont val="微软雅黑"/>
        <family val="2"/>
        <charset val="134"/>
      </rPr>
      <t>系统稳定状态下</t>
    </r>
    <r>
      <rPr>
        <sz val="16"/>
        <color theme="1"/>
        <rFont val="Verdana Pro"/>
        <charset val="1"/>
      </rPr>
      <t>USB</t>
    </r>
    <r>
      <rPr>
        <sz val="16"/>
        <color theme="1"/>
        <rFont val="微软雅黑"/>
        <family val="2"/>
        <charset val="134"/>
      </rPr>
      <t>音乐首次启动</t>
    </r>
  </si>
  <si>
    <t>系统稳定状态下USB音乐首次启动</t>
  </si>
  <si>
    <t>关机前是QQ音乐</t>
  </si>
  <si>
    <t>开机Launcher出来以后等待3分钟，点击U盘音乐按钮</t>
  </si>
  <si>
    <t>计算从手指抬起动作到U盘音乐暂停按钮切换到播放按钮</t>
  </si>
  <si>
    <r>
      <rPr>
        <sz val="16"/>
        <color theme="1"/>
        <rFont val="微软雅黑"/>
        <family val="2"/>
        <charset val="134"/>
      </rPr>
      <t>系统稳定状态下蓝牙音乐首次</t>
    </r>
    <r>
      <rPr>
        <sz val="16"/>
        <color theme="1"/>
        <rFont val="宋体"/>
        <family val="3"/>
        <charset val="134"/>
      </rPr>
      <t>启动</t>
    </r>
  </si>
  <si>
    <t>系统稳定状态下蓝牙音乐首次启动</t>
  </si>
  <si>
    <t>1.13+0.6+0.37</t>
  </si>
  <si>
    <t>开机Launcher出来以后等待3分钟，打开蓝牙音乐</t>
  </si>
  <si>
    <t>计算从手指抬起动作到蓝牙音乐界面暂停按钮切换到播放按钮（蓝牙音乐页面歌曲列表不考虑）</t>
  </si>
  <si>
    <r>
      <rPr>
        <sz val="16"/>
        <color theme="1"/>
        <rFont val="微软雅黑"/>
        <family val="2"/>
        <charset val="134"/>
      </rPr>
      <t>系统稳定状态下</t>
    </r>
    <r>
      <rPr>
        <sz val="16"/>
        <color theme="1"/>
        <rFont val="Verdana Pro"/>
        <charset val="1"/>
      </rPr>
      <t>FM</t>
    </r>
    <r>
      <rPr>
        <sz val="16"/>
        <color theme="1"/>
        <rFont val="微软雅黑"/>
        <family val="2"/>
        <charset val="134"/>
      </rPr>
      <t>首次启动</t>
    </r>
  </si>
  <si>
    <t>系统稳定状态下FM首次启动</t>
  </si>
  <si>
    <t>开机Launcher出来以后等待3分钟，打开FM</t>
  </si>
  <si>
    <t>计算从手指抬起动作到FM界面稳定展示，暂停按钮切换到播放按钮</t>
  </si>
  <si>
    <r>
      <rPr>
        <sz val="16"/>
        <color theme="1"/>
        <rFont val="微软雅黑"/>
        <family val="2"/>
        <charset val="134"/>
      </rPr>
      <t>系统稳定状态下</t>
    </r>
    <r>
      <rPr>
        <sz val="16"/>
        <color theme="1"/>
        <rFont val="Verdana Pro"/>
        <charset val="1"/>
      </rPr>
      <t>在线电台</t>
    </r>
    <r>
      <rPr>
        <sz val="16"/>
        <color theme="1"/>
        <rFont val="微软雅黑"/>
        <family val="2"/>
        <charset val="134"/>
      </rPr>
      <t>首次启动</t>
    </r>
  </si>
  <si>
    <t>系统稳定状态下在线电台首次启动</t>
  </si>
  <si>
    <t>开机Launcher出来以后等待3分钟，打开在线电台</t>
  </si>
  <si>
    <t xml:space="preserve">计算从手指抬起动作到在线电台界面稳定展示，暂停按钮切换到播放按钮
</t>
  </si>
  <si>
    <t>系统稳定状态下喜马拉雅首次启动</t>
  </si>
  <si>
    <t>开机Launcher出来以后等待3分钟，点击应用按钮</t>
  </si>
  <si>
    <t>计算从手指抬起动作到喜马拉雅界面稳定展示</t>
  </si>
  <si>
    <t>系统稳定状态下新闻首次启动</t>
  </si>
  <si>
    <t>计算从手指抬起动作到新闻界面稳定展示</t>
  </si>
  <si>
    <t>系统稳定状态下Navigation首次启动</t>
  </si>
  <si>
    <t>3s</t>
  </si>
  <si>
    <t>测试时处于播放QQ音乐状态</t>
  </si>
  <si>
    <t>开机Launcher出来以后等待3分钟，点击导航按钮</t>
  </si>
  <si>
    <t>计算从手指抬起动作到导航定位信息加载完成</t>
  </si>
  <si>
    <t>系统稳定状态下导航界面点击输入框出现下拉框</t>
  </si>
  <si>
    <t>1.开机Launcher出来以后等待3分钟,点击导航图标
2.点击导航中的地址输入框</t>
  </si>
  <si>
    <t>计算从手部离开点击到下拉框稳定展示</t>
  </si>
  <si>
    <t>稳定状态下Launcher热启动</t>
  </si>
  <si>
    <t>热启动</t>
  </si>
  <si>
    <t>1.系统启动，进入launcher后，等待3min
2.点击导航
3.切换到主界面</t>
  </si>
  <si>
    <t>计算从手指抬起动作到主界面稳定展示</t>
  </si>
  <si>
    <t>稳定状态下个人中心热启动</t>
  </si>
  <si>
    <t>1.系统启动，进入launcher后，等待3min
2.点击设置
3.点击个人中心
4.返回上一步，再次点击个人中心</t>
  </si>
  <si>
    <t>计算从手指抬起动作到个人中心界面稳定展示</t>
  </si>
  <si>
    <t>稳定状态下设置二级菜单切换速度</t>
  </si>
  <si>
    <t>1.系统启动，进入launcher后，等待3min
2.点击设置
3.切换设置中的Tab页</t>
  </si>
  <si>
    <t>计算从手指抬起动作到界面稳定展示（每隔Tab页切换为一个采样，取几个Tab切换的平均值）</t>
  </si>
  <si>
    <t>稳定状态下音量硬按键响应速度</t>
  </si>
  <si>
    <t>1.系统启动，进入launcher后，等待3min
2.点击随心听
3.播放歌曲
4.硬按键加/减音量</t>
  </si>
  <si>
    <t>计算从手指按下动作到界面显示音量加/减界面</t>
  </si>
  <si>
    <t>稳定状态下切换歌曲硬按键响应速度</t>
  </si>
  <si>
    <t>1.系统启动，进入launcher后，等待3min
2.点击随心听
3.播放歌曲
4.硬按键上一首/下一首</t>
  </si>
  <si>
    <t>计算从手指按下动作到音乐按钮从暂停到播放状态</t>
  </si>
  <si>
    <t>Setting热启动</t>
  </si>
  <si>
    <t>200ms</t>
  </si>
  <si>
    <t>非首次进入setting界面
当前在launcher界面</t>
  </si>
  <si>
    <t>在launcher界面点击setting按钮</t>
  </si>
  <si>
    <t>QQ热启动</t>
  </si>
  <si>
    <t>系统稳定以后打开QQ音乐，再回到首页，再次打开QQ音乐</t>
  </si>
  <si>
    <t>计算第二次打开QQ音乐从手指抬起动作到音乐界面稳定展示</t>
  </si>
  <si>
    <t>喜马拉雅热启动</t>
  </si>
  <si>
    <t>系统稳定以后打开喜马拉雅，再回到首页，再次打开喜马拉雅乐</t>
  </si>
  <si>
    <t>计算第二次打开喜马拉雅从手指抬起动作到音乐界面稳定展示</t>
  </si>
  <si>
    <t>在线电台热启动</t>
  </si>
  <si>
    <t>系统稳定以后打开在线电台，再回到首页，再次打开在线电台</t>
  </si>
  <si>
    <t>计算第二次打开在线电台从手指抬起动作到音乐界面稳定展示</t>
  </si>
  <si>
    <t>USB音乐热启动</t>
  </si>
  <si>
    <t>非首次进入USB音乐界面
当前在随心听，FM播放界面</t>
  </si>
  <si>
    <t>在FM播放界面，点击TAB上的USB音乐按键</t>
  </si>
  <si>
    <t>计算从手指抬起动作到USB音乐界面稳定展示</t>
  </si>
  <si>
    <t>蓝牙音乐热启动</t>
  </si>
  <si>
    <t>非首次进入蓝牙音乐界面
当前在随心听，USB音乐播放界面</t>
  </si>
  <si>
    <t>在USB音乐播放界面，点击TAB上的蓝牙音乐按键</t>
  </si>
  <si>
    <t>计算从手指抬起动作到蓝牙音乐界面稳定展示</t>
  </si>
  <si>
    <t>FM热启动</t>
  </si>
  <si>
    <t>非首次进入FM界面
当前在随心听，USB音乐播放界面</t>
  </si>
  <si>
    <t>在USB音乐播放界面，点击TAB上的FM按键</t>
  </si>
  <si>
    <t>计算从手指抬起动作到FM界面稳定展示</t>
  </si>
  <si>
    <t>新闻热启动</t>
  </si>
  <si>
    <t>非首次进入新闻界面
当前在随心听，USB音乐播放界面</t>
  </si>
  <si>
    <t>在USB音乐播放界面，点击TAB上的新闻按键</t>
  </si>
  <si>
    <t>Navigation热启动</t>
  </si>
  <si>
    <t>系统稳定以后打开导航，输入目的地，完成路径规划后，再回到首页，再次打开导航应用</t>
  </si>
  <si>
    <t>计算第二次打开导航应用从手指抬起动作到导航界面稳定展示</t>
  </si>
  <si>
    <t>稳定性</t>
  </si>
  <si>
    <r>
      <rPr>
        <sz val="16"/>
        <color theme="1"/>
        <rFont val="Verdana Pro"/>
        <charset val="1"/>
      </rPr>
      <t>24</t>
    </r>
    <r>
      <rPr>
        <sz val="16"/>
        <color theme="1"/>
        <rFont val="宋体"/>
        <family val="3"/>
        <charset val="134"/>
      </rPr>
      <t>小时</t>
    </r>
    <r>
      <rPr>
        <sz val="16"/>
        <color theme="1"/>
        <rFont val="Verdana Pro"/>
        <charset val="1"/>
      </rPr>
      <t>Monkey</t>
    </r>
    <r>
      <rPr>
        <sz val="16"/>
        <color theme="1"/>
        <rFont val="微软雅黑"/>
        <family val="2"/>
        <charset val="134"/>
      </rPr>
      <t>测试中的</t>
    </r>
    <r>
      <rPr>
        <sz val="16"/>
        <color theme="1"/>
        <rFont val="Verdana Pro"/>
        <charset val="1"/>
      </rPr>
      <t>CPU Free</t>
    </r>
  </si>
  <si>
    <t>24小时Monkey测试中的CPU Free</t>
  </si>
  <si>
    <t>&gt;60% for 400%</t>
  </si>
  <si>
    <t xml:space="preserve">1.操作间隔：500ms
2.覆盖应用：IVI所有应用
3.4G网络连接
4.保持车机登录状态，所有应用登录状态（音乐，视频）
</t>
  </si>
  <si>
    <t>monkey运行过程中，以5秒为间隔持续用top抓取CPU数据（nice -n -10 top -d 5）</t>
  </si>
  <si>
    <t>计算整个运行过程中 cpu的剩余值</t>
  </si>
  <si>
    <r>
      <rPr>
        <sz val="16"/>
        <color theme="1"/>
        <rFont val="Verdana Pro"/>
        <charset val="1"/>
      </rPr>
      <t>24</t>
    </r>
    <r>
      <rPr>
        <sz val="16"/>
        <color theme="1"/>
        <rFont val="宋体"/>
        <family val="3"/>
        <charset val="134"/>
      </rPr>
      <t>小时</t>
    </r>
    <r>
      <rPr>
        <sz val="16"/>
        <color theme="1"/>
        <rFont val="Verdana Pro"/>
        <charset val="1"/>
      </rPr>
      <t>Monkey</t>
    </r>
    <r>
      <rPr>
        <sz val="16"/>
        <color theme="1"/>
        <rFont val="微软雅黑"/>
        <family val="2"/>
        <charset val="134"/>
      </rPr>
      <t>测试中的</t>
    </r>
    <r>
      <rPr>
        <sz val="16"/>
        <color theme="1"/>
        <rFont val="Verdana Pro"/>
        <charset val="1"/>
      </rPr>
      <t>RAM Free</t>
    </r>
  </si>
  <si>
    <r>
      <rPr>
        <sz val="16"/>
        <color theme="1"/>
        <rFont val="Verdana Pro"/>
        <charset val="1"/>
      </rPr>
      <t>24</t>
    </r>
    <r>
      <rPr>
        <sz val="16"/>
        <color theme="1"/>
        <rFont val="SimSun"/>
        <family val="3"/>
        <charset val="134"/>
      </rPr>
      <t>小时</t>
    </r>
    <r>
      <rPr>
        <sz val="16"/>
        <color theme="1"/>
        <rFont val="Verdana"/>
        <family val="2"/>
      </rPr>
      <t>Monkey</t>
    </r>
    <r>
      <rPr>
        <sz val="16"/>
        <color theme="1"/>
        <rFont val="SimSun"/>
        <family val="3"/>
        <charset val="134"/>
      </rPr>
      <t>测试中的</t>
    </r>
    <r>
      <rPr>
        <sz val="16"/>
        <color theme="1"/>
        <rFont val="Verdana"/>
        <family val="2"/>
      </rPr>
      <t>RAM Free</t>
    </r>
  </si>
  <si>
    <t>4542672k</t>
  </si>
  <si>
    <t>&gt;30%</t>
  </si>
  <si>
    <r>
      <rPr>
        <sz val="16"/>
        <color theme="1"/>
        <rFont val="Verdana Pro"/>
        <charset val="1"/>
      </rPr>
      <t>1.</t>
    </r>
    <r>
      <rPr>
        <sz val="16"/>
        <color theme="1"/>
        <rFont val="SimSun"/>
        <family val="3"/>
        <charset val="134"/>
      </rPr>
      <t>操作间隔：</t>
    </r>
    <r>
      <rPr>
        <sz val="16"/>
        <color theme="1"/>
        <rFont val="Verdana"/>
        <family val="2"/>
      </rPr>
      <t>500ms
2.</t>
    </r>
    <r>
      <rPr>
        <sz val="16"/>
        <color theme="1"/>
        <rFont val="SimSun"/>
        <family val="3"/>
        <charset val="134"/>
      </rPr>
      <t>覆盖应用：</t>
    </r>
    <r>
      <rPr>
        <sz val="16"/>
        <color theme="1"/>
        <rFont val="Verdana"/>
        <family val="2"/>
      </rPr>
      <t>IVI</t>
    </r>
    <r>
      <rPr>
        <sz val="16"/>
        <color theme="1"/>
        <rFont val="SimSun"/>
        <family val="3"/>
        <charset val="134"/>
      </rPr>
      <t xml:space="preserve">所有应用
</t>
    </r>
    <r>
      <rPr>
        <sz val="16"/>
        <color theme="1"/>
        <rFont val="Verdana"/>
        <family val="2"/>
      </rPr>
      <t>3.4G</t>
    </r>
    <r>
      <rPr>
        <sz val="16"/>
        <color theme="1"/>
        <rFont val="SimSun"/>
        <family val="3"/>
        <charset val="134"/>
      </rPr>
      <t xml:space="preserve">网络连接
</t>
    </r>
    <r>
      <rPr>
        <sz val="16"/>
        <color theme="1"/>
        <rFont val="Verdana"/>
        <family val="2"/>
      </rPr>
      <t>4.</t>
    </r>
    <r>
      <rPr>
        <sz val="16"/>
        <color theme="1"/>
        <rFont val="SimSun"/>
        <family val="3"/>
        <charset val="134"/>
      </rPr>
      <t xml:space="preserve">保持车机登录状态，所有应用登录状态（音乐，视频）
</t>
    </r>
  </si>
  <si>
    <t>monkey运行过程中，以5分钟为间隔持续用dumsys meminfo抓取内存数据</t>
  </si>
  <si>
    <t>计算整个运行过程中 Ram的剩余值</t>
  </si>
  <si>
    <r>
      <rPr>
        <sz val="16"/>
        <color theme="1"/>
        <rFont val="Verdana Pro"/>
        <charset val="1"/>
      </rPr>
      <t>24</t>
    </r>
    <r>
      <rPr>
        <sz val="16"/>
        <color theme="1"/>
        <rFont val="宋体"/>
        <family val="3"/>
        <charset val="134"/>
      </rPr>
      <t>小时</t>
    </r>
    <r>
      <rPr>
        <sz val="16"/>
        <color theme="1"/>
        <rFont val="Verdana Pro"/>
        <charset val="1"/>
      </rPr>
      <t>Monkey</t>
    </r>
    <r>
      <rPr>
        <sz val="16"/>
        <color theme="1"/>
        <rFont val="微软雅黑"/>
        <family val="2"/>
        <charset val="134"/>
      </rPr>
      <t>测试中的</t>
    </r>
    <r>
      <rPr>
        <sz val="16"/>
        <color theme="1"/>
        <rFont val="Verdana Pro"/>
        <charset val="1"/>
      </rPr>
      <t>GPU Free</t>
    </r>
  </si>
  <si>
    <t>24小时Monkey测试中的GPU Free</t>
  </si>
  <si>
    <t>monkey运行过程中，以5s为间隔持续用cat /sys/class/kgsl//kgsl-3d0/gpu_busy_percentage抓取GPU数据</t>
  </si>
  <si>
    <t>计算整个运行过程中 GPU的剩余值</t>
  </si>
  <si>
    <t>24小时Monkey中的ANR次数</t>
  </si>
  <si>
    <t>monkey运行结束以后，搜集日志，分析ANR次数</t>
  </si>
  <si>
    <t>脚本分析日志中出现的ANR次数</t>
  </si>
  <si>
    <t>24小时Monkey中的Crash次数</t>
  </si>
  <si>
    <t>monkey运行结束以后，搜集日志，分析crash次数</t>
  </si>
  <si>
    <t>脚本分析日志中出现的crash次数</t>
  </si>
  <si>
    <r>
      <rPr>
        <sz val="16"/>
        <color theme="1"/>
        <rFont val="Verdana Pro"/>
        <charset val="1"/>
      </rPr>
      <t>24</t>
    </r>
    <r>
      <rPr>
        <sz val="16"/>
        <color theme="1"/>
        <rFont val="宋体"/>
        <family val="3"/>
        <charset val="134"/>
      </rPr>
      <t>小时</t>
    </r>
    <r>
      <rPr>
        <sz val="16"/>
        <color theme="1"/>
        <rFont val="Verdana Pro"/>
        <charset val="1"/>
      </rPr>
      <t>Monkey</t>
    </r>
    <r>
      <rPr>
        <sz val="16"/>
        <color theme="1"/>
        <rFont val="微软雅黑"/>
        <family val="2"/>
        <charset val="134"/>
      </rPr>
      <t>中内存泄露进程数</t>
    </r>
  </si>
  <si>
    <t>24小时Monkey中内存泄露进程数</t>
  </si>
  <si>
    <t>脚本生成内存曲线图</t>
  </si>
  <si>
    <t>路测</t>
  </si>
  <si>
    <t>组合场景下的ANR次数</t>
  </si>
  <si>
    <t>路测运行结束以后，搜集日志，分析ANR次数</t>
  </si>
  <si>
    <t>组合场景下的Crash次数</t>
  </si>
  <si>
    <t>路测运行结束以后，搜集日志，分析CRASH次数</t>
  </si>
  <si>
    <r>
      <rPr>
        <sz val="16"/>
        <color theme="1"/>
        <rFont val="Verdana Pro"/>
        <charset val="1"/>
      </rPr>
      <t>IVI</t>
    </r>
    <r>
      <rPr>
        <sz val="16"/>
        <color theme="1"/>
        <rFont val="SimSun"/>
        <family val="3"/>
        <charset val="134"/>
      </rPr>
      <t>路测常用场景</t>
    </r>
    <r>
      <rPr>
        <sz val="16"/>
        <color theme="1"/>
        <rFont val="Verdana"/>
        <family val="2"/>
      </rPr>
      <t>1H</t>
    </r>
    <r>
      <rPr>
        <sz val="16"/>
        <color theme="1"/>
        <rFont val="SimSun"/>
        <family val="3"/>
        <charset val="134"/>
      </rPr>
      <t>后开启后倒车</t>
    </r>
  </si>
  <si>
    <t>IVI路测常用场景1H后开启后倒车</t>
  </si>
  <si>
    <t>路测组合场景测试一小时以后，在常用场景下倒车</t>
  </si>
  <si>
    <t>计算从开启R挡至倒车界面稳定展示</t>
  </si>
  <si>
    <t>系统稳定状态下导航搜索</t>
  </si>
  <si>
    <t>强网
测试时处于播放QQ音乐状态</t>
  </si>
  <si>
    <t>开机Launcher出来以后等待3分钟，打开导航应用，输入目的地，点击搜索</t>
  </si>
  <si>
    <t>计算从点击搜索至界面稳定展示搜索结果</t>
  </si>
  <si>
    <t>系统稳定状态下导航路径规划</t>
  </si>
  <si>
    <t>开机Launcher出来以后等待3分钟，打开导航应用，输入目的地，点击搜索，出现搜索列表以后点击路径规划按钮</t>
  </si>
  <si>
    <t>计算从点击路径规划按钮至界面稳定展示路径搜索结果</t>
  </si>
  <si>
    <t>系统稳定状态下在线QQ音乐切歌</t>
  </si>
  <si>
    <t>强网
测试时处于导航状态</t>
  </si>
  <si>
    <t>开机Launcher出来以后等待3分钟，打开在线音乐应用，音乐播放以后，点击下一首</t>
  </si>
  <si>
    <t>计算从点击下一首至播放按钮从暂停到播放</t>
  </si>
  <si>
    <t>系统稳定状态下在线电台切换</t>
  </si>
  <si>
    <t>强网</t>
  </si>
  <si>
    <t>开机Launcher出来以后等待3分钟，打开在线电台应用，在线电台播放以后，点击下一首</t>
  </si>
  <si>
    <t>计算从点击下一首至在线电台成功切台</t>
  </si>
  <si>
    <t>系统稳定状态下切换FM</t>
  </si>
  <si>
    <t>开机Launcher出来以后等待3分钟，打开FM应用，FM播放以后，点击下一首</t>
  </si>
  <si>
    <t>计算从点击下一首至FM成功切台</t>
  </si>
  <si>
    <t>系统稳定下，语音导航搜索时间</t>
  </si>
  <si>
    <t>开机Launcher出来以后等待3分钟，语音导航到xxx</t>
  </si>
  <si>
    <t>计算从语音最后一个字上屏结束至页面稳定展示搜索结果</t>
  </si>
  <si>
    <t>导航中，语音目的地切换搜索时间</t>
  </si>
  <si>
    <t>导航前台运行，并在导航中，语音导航到xxx</t>
  </si>
  <si>
    <t>导航中，语音目的地切换路径规划</t>
  </si>
  <si>
    <t>导航前台运行，并在导航中，语音导航到xxx，语音选中第一个</t>
  </si>
  <si>
    <t>计算从语音最后一个字上屏结束至页面稳定展示规划结果</t>
  </si>
  <si>
    <t>系统稳定下，语音播放音乐</t>
  </si>
  <si>
    <t>开机Launcher出来以后等待3分钟，语音播放xxx</t>
  </si>
  <si>
    <t>系统稳定下，语音车控</t>
  </si>
  <si>
    <t>开机Launcher出来以后等待3分钟，语音打开天窗</t>
  </si>
  <si>
    <t>计算从语音最后一个字上屏结束至天窗开始开启</t>
  </si>
  <si>
    <t>系统稳定下，语音系统控制</t>
  </si>
  <si>
    <t>开机Launcher出来以后等待3分钟，语音屏幕亮一点</t>
  </si>
  <si>
    <t>计算从语音最后一个字上屏结束至操作生效</t>
  </si>
  <si>
    <t>系统稳定状态下主题切换</t>
  </si>
  <si>
    <t>稳定状态下主题切换</t>
  </si>
  <si>
    <r>
      <rPr>
        <sz val="16"/>
        <color theme="1"/>
        <rFont val="Verdana Pro"/>
        <charset val="1"/>
      </rPr>
      <t>开机Launcher出来以后等待3分钟，</t>
    </r>
    <r>
      <rPr>
        <sz val="16"/>
        <color theme="1"/>
        <rFont val="Verdana Pro"/>
        <charset val="1"/>
      </rPr>
      <t>.进入设置，驾驶模式.切换驾驶模式</t>
    </r>
  </si>
  <si>
    <t>计算从手指抬起动作到切换成功的时间</t>
  </si>
  <si>
    <t>图库冷启动时间</t>
  </si>
  <si>
    <t>1.U盘根目录存放两首歌曲，两张图片，两个视频
2.车机播放USB视频</t>
  </si>
  <si>
    <t>计算从Launcher 2分钟后点击图库卡片抬起动作到界面稳定展示</t>
  </si>
  <si>
    <t>图库热启动时间</t>
  </si>
  <si>
    <t>1.U盘根目录存放两首歌曲，两张图片，两个视频
2.车机播放USB视频
3.退出USB图库</t>
  </si>
  <si>
    <t>通过命令打开图库</t>
  </si>
  <si>
    <t>air conditioner热启动时间</t>
  </si>
  <si>
    <t>车机开机状态，非首次进入空调界面</t>
  </si>
  <si>
    <t>打开空调界面</t>
  </si>
  <si>
    <t>计算从点击空调按钮到空调界面稳定显示</t>
  </si>
  <si>
    <t>蓝牙电话开机恢复通话界面</t>
  </si>
  <si>
    <t>9.41+10.18+9.76</t>
  </si>
  <si>
    <t>1.手机通话中</t>
  </si>
  <si>
    <t>计算从Launcher第一帧至蓝牙电话界面稳定展示</t>
  </si>
  <si>
    <t>蓝牙电话冷启动时间</t>
  </si>
  <si>
    <t>1.IVI开机，发送adb reboot消息
2.车机连接蓝牙，且通讯录同步完成
3.点击电话</t>
  </si>
  <si>
    <t>计算从手指抬起动作到蓝牙电话界面（通讯录）稳定展示</t>
  </si>
  <si>
    <t>蓝牙电话热启动时间</t>
  </si>
  <si>
    <t>非首次进入蓝牙电话界面</t>
  </si>
  <si>
    <t>在launcher界面点击进入蓝牙电话界面</t>
  </si>
  <si>
    <t>计算从手指抬起动作到蓝牙电话界面稳定展示</t>
  </si>
  <si>
    <t>投屏冷启动时间</t>
  </si>
  <si>
    <t>1.IVI开机，发送adb reboot消息
2.Launcher显示后3分钟，手机端进行DLNA投屏</t>
  </si>
  <si>
    <t>计算从Launcher第一帧至车机端显示本地图片投屏界面（待确认）</t>
  </si>
  <si>
    <t>精简屏幕冷启动时间</t>
  </si>
  <si>
    <r>
      <rPr>
        <sz val="16"/>
        <color theme="1"/>
        <rFont val="Verdana Pro"/>
        <charset val="1"/>
      </rPr>
      <t>1.IVI开机，发送</t>
    </r>
    <r>
      <rPr>
        <sz val="16"/>
        <color theme="1"/>
        <rFont val="Verdana Pro"/>
        <charset val="1"/>
      </rPr>
      <t>adb reboot消息
2.Launcher显示后3分钟内，打开精简屏幕</t>
    </r>
  </si>
  <si>
    <t>计算从Launcher第一帧至车机端精简屏幕界面</t>
  </si>
  <si>
    <t>精简屏幕热启动时间</t>
  </si>
  <si>
    <t>非首次打开精简屏幕界面</t>
  </si>
  <si>
    <t>在设置界面，点击打开精简屏幕</t>
  </si>
  <si>
    <t>计算从手指抬起动作到精简屏幕界面稳定展示</t>
  </si>
  <si>
    <r>
      <rPr>
        <sz val="16"/>
        <color theme="1"/>
        <rFont val="Verdana Pro"/>
        <charset val="1"/>
      </rPr>
      <t>8</t>
    </r>
    <r>
      <rPr>
        <sz val="16"/>
        <color theme="1"/>
        <rFont val="宋体"/>
        <family val="3"/>
        <charset val="134"/>
      </rPr>
      <t>小时</t>
    </r>
    <r>
      <rPr>
        <sz val="16"/>
        <color theme="1"/>
        <rFont val="Verdana Pro"/>
        <charset val="1"/>
      </rPr>
      <t>Monkey</t>
    </r>
    <r>
      <rPr>
        <sz val="16"/>
        <color theme="1"/>
        <rFont val="微软雅黑"/>
        <family val="2"/>
        <charset val="134"/>
      </rPr>
      <t>测试</t>
    </r>
    <r>
      <rPr>
        <sz val="16"/>
        <color theme="1"/>
        <rFont val="Verdana Pro"/>
        <charset val="1"/>
      </rPr>
      <t>-</t>
    </r>
    <r>
      <rPr>
        <sz val="16"/>
        <color theme="1"/>
        <rFont val="微软雅黑"/>
        <family val="2"/>
        <charset val="134"/>
      </rPr>
      <t>设置</t>
    </r>
  </si>
  <si>
    <t>8小时Monkey测试-设置</t>
  </si>
  <si>
    <r>
      <rPr>
        <sz val="16"/>
        <color theme="1"/>
        <rFont val="Verdana Pro"/>
        <charset val="1"/>
      </rPr>
      <t>8</t>
    </r>
    <r>
      <rPr>
        <sz val="16"/>
        <color theme="1"/>
        <rFont val="宋体"/>
        <family val="3"/>
        <charset val="134"/>
      </rPr>
      <t>小时</t>
    </r>
    <r>
      <rPr>
        <sz val="16"/>
        <color theme="1"/>
        <rFont val="Verdana Pro"/>
        <charset val="1"/>
      </rPr>
      <t>Monkey</t>
    </r>
    <r>
      <rPr>
        <sz val="16"/>
        <color theme="1"/>
        <rFont val="微软雅黑"/>
        <family val="2"/>
        <charset val="134"/>
      </rPr>
      <t>测试</t>
    </r>
    <r>
      <rPr>
        <sz val="16"/>
        <color theme="1"/>
        <rFont val="Verdana Pro"/>
        <charset val="1"/>
      </rPr>
      <t>-</t>
    </r>
    <r>
      <rPr>
        <sz val="16"/>
        <color theme="1"/>
        <rFont val="微软雅黑"/>
        <family val="2"/>
        <charset val="134"/>
      </rPr>
      <t>蓝牙音乐</t>
    </r>
  </si>
  <si>
    <t>8小时Monkey测试-蓝牙音乐</t>
  </si>
  <si>
    <r>
      <rPr>
        <sz val="16"/>
        <color theme="1"/>
        <rFont val="Verdana Pro"/>
        <charset val="1"/>
      </rPr>
      <t>8</t>
    </r>
    <r>
      <rPr>
        <sz val="16"/>
        <color theme="1"/>
        <rFont val="宋体"/>
        <family val="3"/>
        <charset val="134"/>
      </rPr>
      <t>小时</t>
    </r>
    <r>
      <rPr>
        <sz val="16"/>
        <color theme="1"/>
        <rFont val="Verdana Pro"/>
        <charset val="1"/>
      </rPr>
      <t>Monkey</t>
    </r>
    <r>
      <rPr>
        <sz val="16"/>
        <color theme="1"/>
        <rFont val="微软雅黑"/>
        <family val="2"/>
        <charset val="134"/>
      </rPr>
      <t>测试</t>
    </r>
    <r>
      <rPr>
        <sz val="16"/>
        <color theme="1"/>
        <rFont val="Verdana Pro"/>
        <charset val="1"/>
      </rPr>
      <t>-</t>
    </r>
    <r>
      <rPr>
        <sz val="16"/>
        <color theme="1"/>
        <rFont val="微软雅黑"/>
        <family val="2"/>
        <charset val="134"/>
      </rPr>
      <t>蓝牙电话</t>
    </r>
  </si>
  <si>
    <t>8小时Monkey测试-蓝牙电话</t>
  </si>
  <si>
    <r>
      <rPr>
        <sz val="16"/>
        <color theme="1"/>
        <rFont val="Verdana Pro"/>
        <charset val="1"/>
      </rPr>
      <t>8</t>
    </r>
    <r>
      <rPr>
        <sz val="16"/>
        <color theme="1"/>
        <rFont val="宋体"/>
        <family val="3"/>
        <charset val="134"/>
      </rPr>
      <t>小时</t>
    </r>
    <r>
      <rPr>
        <sz val="16"/>
        <color theme="1"/>
        <rFont val="Verdana Pro"/>
        <charset val="1"/>
      </rPr>
      <t>Monkey</t>
    </r>
    <r>
      <rPr>
        <sz val="16"/>
        <color theme="1"/>
        <rFont val="微软雅黑"/>
        <family val="2"/>
        <charset val="134"/>
      </rPr>
      <t>测试（其他所属应用）</t>
    </r>
  </si>
  <si>
    <t>8小时Monkey测试（其他所属应用）</t>
  </si>
  <si>
    <t>语音热启动时间</t>
  </si>
  <si>
    <t>1、已经调起语音进程
2、点击语音唤醒图标</t>
  </si>
  <si>
    <t>车机管家冷启动时间</t>
  </si>
  <si>
    <t>1、系统启动，进入launcher后，等待3min
2、点击车机管家图标
3、进入车机管家首页</t>
  </si>
  <si>
    <t>计算点击app图标到进入首页后完全展示的时间</t>
  </si>
  <si>
    <t>车机管家热启动时间</t>
  </si>
  <si>
    <t>1、返回到上一页
2、再次点击车机管家图标
3、进入车机管家首页</t>
  </si>
  <si>
    <t>随心拍冷启动时间</t>
  </si>
  <si>
    <t>1、系统启动，进入launcher后，等待3min
2、点击随心拍图标
3、进入随心拍首页</t>
  </si>
  <si>
    <t>非目标车型</t>
  </si>
  <si>
    <t>随心拍热启动时间</t>
  </si>
  <si>
    <t>1、返回到上一页
2、再次点击随心拍图标
3、进入随心拍首页</t>
  </si>
  <si>
    <t>消息中心冷启动时间</t>
  </si>
  <si>
    <t>1、系统启动，进入launcher后，等待3min
2、点击消息盒子图标
3、进入消息盒子首页</t>
  </si>
  <si>
    <t>消息中心热启动时间</t>
  </si>
  <si>
    <t>1、返回到上一页
2、再次点击消息盒子图标
3、进入消息盒子首页</t>
  </si>
  <si>
    <t>随心看冷启动时间</t>
  </si>
  <si>
    <t>1、系统启动，进入launcher后，等待3min
2、点击随心看图标
3、进入随心看首页</t>
  </si>
  <si>
    <t>随心看热启动时间</t>
  </si>
  <si>
    <t>1、返回到上一页
2、再次点击随心看图标
3、进入随心看首页</t>
  </si>
  <si>
    <t>车家互联冷启动时间</t>
  </si>
  <si>
    <t>1、系统启动，进入launcher后，等待3min
2、点击车家互联图标
3、进入车家互联首页</t>
  </si>
  <si>
    <t>车家互联热启动时间</t>
  </si>
  <si>
    <t>1、返回到上一页
2、再次点击车家互联图标
3、进入车家互联首页</t>
  </si>
  <si>
    <t>预约保养冷启动时间</t>
  </si>
  <si>
    <t>1、系统启动，进入launcher后，等待3min
2、点击预约保养图标
3、进入预约保养首页</t>
  </si>
  <si>
    <t>预约保养热启动时间</t>
  </si>
  <si>
    <t>1、返回到上一页
2、再次点击预约保养图标
3、进入预约保养首页</t>
  </si>
  <si>
    <t>图像冷启动时间</t>
  </si>
  <si>
    <t>1、系统启动，进入launcher后，等待3min，进入个人中心
2、点击登录图标
3、进入人脸识别首页</t>
  </si>
  <si>
    <t>图像热启动时间</t>
  </si>
  <si>
    <t>1、返回到上一页
2、再次点击登录图标
3、进入人脸识别首页</t>
  </si>
  <si>
    <t>账号冷启动时间</t>
  </si>
  <si>
    <t>1、系统启动，进入launcher后，等待3min
2、点击个人中心图标
3、进入个人中心首页</t>
  </si>
  <si>
    <t>普通导航-全屏过渡期间冷启动时间</t>
  </si>
  <si>
    <t>Launcher后1s启动</t>
  </si>
  <si>
    <t>1、系统启动，进入launcher后，无需等待，未分屏
2、立即点击地图图标
3、进入地图首页</t>
  </si>
  <si>
    <t>计算展示launcher页面到进入首页后完全展示的时间</t>
  </si>
  <si>
    <t>普通导航-分屏冷启动时间</t>
  </si>
  <si>
    <t>1、系统启动，进入launcher后，点击分屏，等待3min
2、点击地图图标
3、进入地图首页</t>
  </si>
  <si>
    <t>普通导航-分屏热启动时间</t>
  </si>
  <si>
    <t>1、返回到上一页
2、再次点击地图图标
3、进入地图首页</t>
  </si>
  <si>
    <t>AR导航-全屏冷启动时间</t>
  </si>
  <si>
    <t>1、系统启动，进入launcher后，等待3min，点击地图
2、全屏地图选点发起导航
3、路线规划页点击AR导航，进入AR导航</t>
  </si>
  <si>
    <t>无此功能</t>
  </si>
  <si>
    <t>AR导航-全屏热启动时间</t>
  </si>
  <si>
    <t>1、返回到上一页
2、再次点击AR导航
3、进入AR导航</t>
  </si>
  <si>
    <t>AR导航-分屏冷启动时间</t>
  </si>
  <si>
    <t>1、系统启动，进入launcher后，等待5min，点击地图
2、全屏地图选点发起导航
3、路线规划页点击AR导航
4、点击分屏按钮，主驾进入AR导航</t>
  </si>
  <si>
    <t>AR导航-分屏热启动时间</t>
  </si>
  <si>
    <t>1、返回到上一页
2、再次点击AR导航
3、点击分屏按钮，主驾进入AR导航</t>
  </si>
  <si>
    <t>输入法冷启动时间</t>
  </si>
  <si>
    <t>1、系统启动，进入launcher后，等待3min
2、点击更多服务
3、点击搜索框</t>
  </si>
  <si>
    <t>计算从手部抬起动作到输入法界面完全展示的时间</t>
  </si>
  <si>
    <t>输入法热启动时间</t>
  </si>
  <si>
    <t>1、返回到上一页
2、点击更多服务
3、点击搜索框</t>
  </si>
  <si>
    <t>EM冷启动时间</t>
  </si>
  <si>
    <t>1、系统启动，进入launcher后，个人中心，等待3min
2、点击个性化档案图标
3、进入个性化档案首页</t>
  </si>
  <si>
    <t>EM热启动时间</t>
  </si>
  <si>
    <t>1、返回到上一页
2、再次点击个性化档案图标
3、进入个性化档案首页</t>
  </si>
  <si>
    <t>电影票冷启动时间</t>
  </si>
  <si>
    <t>1、系统启动，进入launcher后，等待3min
2、点击电影票图标
3、进入电影票场首页</t>
  </si>
  <si>
    <t>计算点击app图标到进入首页后电影名完全展示的时间</t>
  </si>
  <si>
    <t>电影票热启动时间</t>
  </si>
  <si>
    <t>1、返回到上一页
2、再次点击电影票图标
3、进入电影票首页</t>
  </si>
  <si>
    <t>智慧停车场冷启动时间</t>
  </si>
  <si>
    <t>1、系统启动，进入launcher后，等待3min
2、点击智慧停车场图标
3、进入智慧停车场首页</t>
  </si>
  <si>
    <t>智慧停车场热启动时间</t>
  </si>
  <si>
    <t>1、返回到上一页
2、再次点击智慧停车场图标
3、进入智慧停车场首页</t>
  </si>
  <si>
    <t>外卖冷启动时间</t>
  </si>
  <si>
    <t>1、系统启动，进入launcher后，等待3min
2、点击外卖图标
3、进入外卖首页</t>
  </si>
  <si>
    <t>外卖热启动时间</t>
  </si>
  <si>
    <t>1、返回到上一页
2、再次点击外卖图标
3、进入外卖首页</t>
  </si>
  <si>
    <t>酒店预定冷启动时间</t>
  </si>
  <si>
    <t>1、系统启动，进入launcher后，等待3min
2、点击酒店预订图标
3、进入酒店预订首页</t>
  </si>
  <si>
    <t>酒店预定热启动时间</t>
  </si>
  <si>
    <t>1、返回到上一页
2、再次点击酒店预订图标
3、进入酒店预订首页</t>
  </si>
  <si>
    <r>
      <rPr>
        <sz val="16"/>
        <color theme="1"/>
        <rFont val="Verdana Pro"/>
        <charset val="1"/>
      </rPr>
      <t>8</t>
    </r>
    <r>
      <rPr>
        <sz val="16"/>
        <color theme="1"/>
        <rFont val="宋体"/>
        <family val="3"/>
        <charset val="134"/>
      </rPr>
      <t>小时</t>
    </r>
    <r>
      <rPr>
        <sz val="16"/>
        <color theme="1"/>
        <rFont val="Verdana Pro"/>
        <charset val="1"/>
      </rPr>
      <t>Monkey</t>
    </r>
    <r>
      <rPr>
        <sz val="16"/>
        <color theme="1"/>
        <rFont val="微软雅黑"/>
        <family val="2"/>
        <charset val="134"/>
      </rPr>
      <t>测试</t>
    </r>
    <r>
      <rPr>
        <sz val="16"/>
        <color theme="1"/>
        <rFont val="Verdana Pro"/>
        <charset val="1"/>
      </rPr>
      <t>-</t>
    </r>
    <r>
      <rPr>
        <sz val="16"/>
        <color theme="1"/>
        <rFont val="微软雅黑"/>
        <family val="2"/>
        <charset val="134"/>
      </rPr>
      <t>随心听</t>
    </r>
  </si>
  <si>
    <t>8小时Monkey测试-随心听</t>
  </si>
  <si>
    <r>
      <rPr>
        <sz val="16"/>
        <color theme="1"/>
        <rFont val="Verdana Pro"/>
        <charset val="1"/>
      </rPr>
      <t>8</t>
    </r>
    <r>
      <rPr>
        <sz val="16"/>
        <color theme="1"/>
        <rFont val="宋体"/>
        <family val="3"/>
        <charset val="134"/>
      </rPr>
      <t>小时</t>
    </r>
    <r>
      <rPr>
        <sz val="16"/>
        <color theme="1"/>
        <rFont val="Verdana Pro"/>
        <charset val="1"/>
      </rPr>
      <t>Monkey</t>
    </r>
    <r>
      <rPr>
        <sz val="16"/>
        <color theme="1"/>
        <rFont val="微软雅黑"/>
        <family val="2"/>
        <charset val="134"/>
      </rPr>
      <t>测试</t>
    </r>
    <r>
      <rPr>
        <sz val="16"/>
        <color theme="1"/>
        <rFont val="Verdana Pro"/>
        <charset val="1"/>
      </rPr>
      <t>-Launcher</t>
    </r>
  </si>
  <si>
    <t>8小时Monkey测试-Launcher</t>
  </si>
  <si>
    <r>
      <rPr>
        <sz val="16"/>
        <color theme="1"/>
        <rFont val="Verdana Pro"/>
        <charset val="1"/>
      </rPr>
      <t>8</t>
    </r>
    <r>
      <rPr>
        <sz val="16"/>
        <color theme="1"/>
        <rFont val="宋体"/>
        <family val="3"/>
        <charset val="134"/>
      </rPr>
      <t>小时</t>
    </r>
    <r>
      <rPr>
        <sz val="16"/>
        <color theme="1"/>
        <rFont val="Verdana Pro"/>
        <charset val="1"/>
      </rPr>
      <t>Monkey</t>
    </r>
    <r>
      <rPr>
        <sz val="16"/>
        <color theme="1"/>
        <rFont val="微软雅黑"/>
        <family val="2"/>
        <charset val="134"/>
      </rPr>
      <t>测试</t>
    </r>
    <r>
      <rPr>
        <sz val="16"/>
        <color theme="1"/>
        <rFont val="Verdana Pro"/>
        <charset val="1"/>
      </rPr>
      <t>-</t>
    </r>
    <r>
      <rPr>
        <sz val="16"/>
        <color theme="1"/>
        <rFont val="宋体"/>
        <family val="3"/>
        <charset val="134"/>
      </rPr>
      <t>导航</t>
    </r>
  </si>
  <si>
    <t>8小时Monkey测试-导航</t>
  </si>
  <si>
    <r>
      <rPr>
        <sz val="16"/>
        <color theme="1"/>
        <rFont val="Verdana Pro"/>
        <charset val="1"/>
      </rPr>
      <t>8</t>
    </r>
    <r>
      <rPr>
        <sz val="16"/>
        <color theme="1"/>
        <rFont val="宋体"/>
        <family val="3"/>
        <charset val="134"/>
      </rPr>
      <t>小时</t>
    </r>
    <r>
      <rPr>
        <sz val="16"/>
        <color theme="1"/>
        <rFont val="Verdana Pro"/>
        <charset val="1"/>
      </rPr>
      <t>Monkey</t>
    </r>
    <r>
      <rPr>
        <sz val="16"/>
        <color theme="1"/>
        <rFont val="微软雅黑"/>
        <family val="2"/>
        <charset val="134"/>
      </rPr>
      <t>测试</t>
    </r>
    <r>
      <rPr>
        <sz val="16"/>
        <color theme="1"/>
        <rFont val="Verdana Pro"/>
        <charset val="1"/>
      </rPr>
      <t>-</t>
    </r>
    <r>
      <rPr>
        <sz val="16"/>
        <color theme="1"/>
        <rFont val="微软雅黑"/>
        <family val="2"/>
        <charset val="134"/>
      </rPr>
      <t>输入法</t>
    </r>
  </si>
  <si>
    <t>8小时Monkey测试-输入法</t>
  </si>
  <si>
    <r>
      <rPr>
        <sz val="16"/>
        <color theme="1"/>
        <rFont val="Verdana Pro"/>
        <charset val="1"/>
      </rPr>
      <t>8</t>
    </r>
    <r>
      <rPr>
        <sz val="16"/>
        <color theme="1"/>
        <rFont val="宋体"/>
        <family val="3"/>
        <charset val="134"/>
      </rPr>
      <t>小时</t>
    </r>
    <r>
      <rPr>
        <sz val="16"/>
        <color theme="1"/>
        <rFont val="Verdana Pro"/>
        <charset val="1"/>
      </rPr>
      <t>Monkey</t>
    </r>
    <r>
      <rPr>
        <sz val="16"/>
        <color theme="1"/>
        <rFont val="宋体"/>
        <family val="3"/>
        <charset val="134"/>
      </rPr>
      <t>测试</t>
    </r>
    <r>
      <rPr>
        <sz val="16"/>
        <color theme="1"/>
        <rFont val="微软雅黑"/>
        <family val="2"/>
        <charset val="134"/>
      </rPr>
      <t>（其他应用）</t>
    </r>
  </si>
  <si>
    <t>8小时Monkey测试（其他应用）</t>
  </si>
  <si>
    <t>爱车探索冷启动时间</t>
  </si>
  <si>
    <t>1.IVI完全开机（bench）
2.首次进入爱车探索</t>
  </si>
  <si>
    <t>Inhouse</t>
  </si>
  <si>
    <t>爱车探索热启动时间</t>
  </si>
  <si>
    <t>1.IVI完全开机
2.进入爱车探索
3.进程至于后台
4.再次进入爱车探索</t>
  </si>
  <si>
    <t>Relaxmode冷启动时间</t>
  </si>
  <si>
    <t>1.IVI完全开机
2.首次进入Relaxmode</t>
  </si>
  <si>
    <t>Relaxmode热启动时间</t>
  </si>
  <si>
    <t>1.IVI完全开机
2.进入Relaxmode
3.进程至于后台
4.再次进入Relaxmode</t>
  </si>
  <si>
    <t>时空密信冷启动时间</t>
  </si>
  <si>
    <t>1.IVI完全开机
2.首次进入时空密信</t>
  </si>
  <si>
    <t>时空密信热启动时间</t>
  </si>
  <si>
    <t>1.IVI完全开机
2.进入时空密信
3.进程至于后台
4.再次进入时空密信</t>
  </si>
  <si>
    <t>福特金融冷启动时间</t>
  </si>
  <si>
    <t>1.IVI完全开机
2.首次进入福特金融</t>
  </si>
  <si>
    <t>福特金融热启动时间</t>
  </si>
  <si>
    <t>1.IVI完全开机
2.进入时空密信
3.进程至于后台
4.再次进入福特金融</t>
  </si>
  <si>
    <t>电子手册冷启动时间</t>
  </si>
  <si>
    <t>1.IVI完全开机
2.首次进入电子手册</t>
  </si>
  <si>
    <t>电子手册热启动时间</t>
  </si>
  <si>
    <t>1.IVI完全开机
2.进入电子手册
3.进程至于后台
4.再次进入电子手册</t>
  </si>
  <si>
    <t>紧急呼叫冷启动时间</t>
  </si>
  <si>
    <t>1.IVI开机，发送adb reboot消息
2.Launcher显示后1s内，进行紧急呼叫</t>
  </si>
  <si>
    <t>计算从Launcher第一帧至ECALL被激活瞬间</t>
  </si>
  <si>
    <t>紧急呼叫热启动时间</t>
  </si>
  <si>
    <t>非首次启动</t>
  </si>
  <si>
    <t>爱车探索Monkey测试</t>
  </si>
  <si>
    <t>1.IVI完全开机
2.调用demo mode package
3.持续执行3-4小时</t>
  </si>
  <si>
    <t>无crashANR异常抛出</t>
  </si>
  <si>
    <t>Relax Mode Monkey测试</t>
  </si>
  <si>
    <t>1.IVI完全开机
2.调用Relax Mode package
3.持续执行3-4小时</t>
  </si>
  <si>
    <t>时空密信Monkey测试</t>
  </si>
  <si>
    <t>1.IVI完全开机
2.调用时空密信package
3.持续执行3-4小时</t>
  </si>
  <si>
    <t>福特金融Monkey测试</t>
  </si>
  <si>
    <t>1.IVI完全开机
2.调用福特金融 package
3.持续执行3-4小时</t>
  </si>
  <si>
    <t>电子手册Monkey测试</t>
  </si>
  <si>
    <t>1.IVI完全开机
2.调用电子手册 package
3.持续执行3-4小时</t>
  </si>
  <si>
    <t>项目</t>
  </si>
  <si>
    <t>测试说明</t>
  </si>
  <si>
    <t>要求</t>
  </si>
  <si>
    <t>单位</t>
  </si>
  <si>
    <t>A级别-手机（100分）</t>
  </si>
  <si>
    <t>B级别（80分）</t>
  </si>
  <si>
    <t>C级别（60分）</t>
  </si>
  <si>
    <t>福特KPI</t>
  </si>
  <si>
    <t>福特KPI分数</t>
  </si>
  <si>
    <t>   764
 5.0量产版本(R11)测试结果</t>
  </si>
  <si>
    <t>764
 5.0量产版本(R11)分值</t>
  </si>
  <si>
    <t>福特备注</t>
  </si>
  <si>
    <t>Neza 2</t>
  </si>
  <si>
    <t>小鹏P7</t>
  </si>
  <si>
    <t>小鹏P5</t>
  </si>
  <si>
    <t>百度备注</t>
  </si>
  <si>
    <t>第一次响应时间</t>
  </si>
  <si>
    <t>第二次响应时间</t>
  </si>
  <si>
    <t>第三次响应时间</t>
  </si>
  <si>
    <t>平均响应时间</t>
  </si>
  <si>
    <t>版本</t>
  </si>
  <si>
    <t>地图启动</t>
  </si>
  <si>
    <t xml:space="preserve">
1. 先打开地图勾选一次“下次不再提醒”，重新关机，再次开机
2. 在开机出现launcher后，立即（1s内）点击地图入口（录视频记录）
3. 从视频逐帧获取点击地图入口到启动页消失出现第一帧底图</t>
  </si>
  <si>
    <t>Launcher显示1s内启动地图（底图出现）</t>
  </si>
  <si>
    <t>秒</t>
  </si>
  <si>
    <t>参考Neza 2（5.1s）等竞品车</t>
  </si>
  <si>
    <t xml:space="preserve">
1. 先打开地图勾选一次“下次不再提醒”，重新关机，再次开机
2. 在开机出现launcher后，不要进入地图，过5分钟后，再次点击地图入口（录视频记录）
3. 从视频逐帧获取点击地图入口到启动页消失出现第一帧底图</t>
  </si>
  <si>
    <t>稳定状态下首次进入地图界面时间</t>
  </si>
  <si>
    <t>参考Neza 2（1.88s）等竞品车，CX727现在是3s</t>
  </si>
  <si>
    <t>界面内纯本地操作的响应速度（以导航设置菜单操作响应菜单作为测试验收项）</t>
  </si>
  <si>
    <t>1. 在开机进入launcher至少1min后，进入地图，再打开导航设置
2. 记录操作视频，逐帧分析从点击到进入设置的时间</t>
  </si>
  <si>
    <t>打开导航设置</t>
  </si>
  <si>
    <t>毫秒</t>
  </si>
  <si>
    <t>参考Neza 2、小鹏P7等竞品车</t>
  </si>
  <si>
    <t>1. 在开机进入launcher至少1min后，进入地图，进入设置，打开车标到终点连线开关
2. 记录操作视频，逐帧分析从点击到开关打开完成的时间</t>
  </si>
  <si>
    <t>设置内操作页面-打开车标到终点连线开关</t>
  </si>
  <si>
    <t>内存</t>
  </si>
  <si>
    <t>1.打开开发者选项，GPU呈现模式分析选择在屏幕上显示为线型图或在adb shell dumpsys gxfinfo中
2.执行命令1，adb shell dumpsys gfxinfo com.baidu.naviauto reset
3.打开地图，进行对应场景操作
4.执行命令2，adb shell dumpsys gfxinfo com.baidu.naviauto xx/xx.txt
5. 分析对应数据，每行数据相加的值就是fps值，求对应场景的平均值</t>
  </si>
  <si>
    <t>首页开路况静置 20min</t>
  </si>
  <si>
    <t>MB</t>
  </si>
  <si>
    <t>后台首页静置 20min</t>
  </si>
  <si>
    <t>导航开路况 20min</t>
  </si>
  <si>
    <t>巡航开路况 20min</t>
  </si>
  <si>
    <t>帧率</t>
  </si>
  <si>
    <t>1.打开开发者选项，GPU呈现模式分析选择在屏幕上显示为线型图
执行命令1，adb shell dumpsys gfxinfo com.baidu.naviauto reset
执行命令2，adb shell dumpsys gfxinfo com.baidu.naviauto
1. 进入Launcher后，打开地图进入地图首页2. 每隔2-5s统计一次FPS</t>
  </si>
  <si>
    <t>首页手动点击比例尺放大缩小地图（平均刷图帧数）</t>
  </si>
  <si>
    <t>fps</t>
  </si>
  <si>
    <t>帧速越大越流畅</t>
  </si>
  <si>
    <t>首页地图切换视图（平均刷图帧数）</t>
  </si>
  <si>
    <t>跑轨迹，导航中，自动比例尺缩放（平均刷图帧数）</t>
  </si>
  <si>
    <t>比例尺</t>
  </si>
  <si>
    <t>1.进入地图，在首页地图，点击比例尺放大按钮
2.记录操作视频，逐帧分析从点击到底图放大完成的时间</t>
  </si>
  <si>
    <t>比例尺放大200m-100m</t>
  </si>
  <si>
    <t>切换流畅,GB/T19392 要求＜3s
GB/T 39744-2021 要求＜1s</t>
  </si>
  <si>
    <t>50m-100m(放大）
200-100m（缩小）
2km-500m几个级别都验证
（3个场景）</t>
  </si>
  <si>
    <t>1.进入地图，在首页地图，点击比例尺放大按钮
2.记录操作视频，逐帧分析从点击到底图缩小完成的时间</t>
  </si>
  <si>
    <t>比例尺缩小50m-100m</t>
  </si>
  <si>
    <t>比例尺放大2公里-1km</t>
  </si>
  <si>
    <t>视图模式切换</t>
  </si>
  <si>
    <t>1.进入地图，在首页地图，点击视图切换大按钮
2.记录操作视频，逐帧分析从点击到视图切换完成的时间</t>
  </si>
  <si>
    <t>首页比例尺20m从2D模式切换到3D模式，点击视图切换按钮</t>
  </si>
  <si>
    <t>切换流畅,GB/T19392 要求＜3s</t>
  </si>
  <si>
    <t>正北/跟随模式（需要覆盖3D模式）</t>
  </si>
  <si>
    <t>1.进入地图，在导航中，点击路线全览按钮
2.记录操作视频，逐帧分析从点击到视图切换完成的时间</t>
  </si>
  <si>
    <t>导航中比例尺10m从2D模式切换到3D模式，点击路线全览按钮</t>
  </si>
  <si>
    <t>搜索</t>
  </si>
  <si>
    <t>1.进入地图，在周边搜，点击加油站
2.记录操作视频，逐帧分析从点击到底图加载完成的时间</t>
  </si>
  <si>
    <t>周边搜索加油站</t>
  </si>
  <si>
    <t>GB/T19392-2013 &amp; GB/T 39744-2021 要求＜5s ，且输入虚假POI 能超时退出</t>
  </si>
  <si>
    <t>确定一个类型（加油站）</t>
  </si>
  <si>
    <t>1.进入地图，进行精确搜市内POI
2.记录操作视频，逐帧分析从点击检索按钮到底图加载完成的时间</t>
  </si>
  <si>
    <t>市内POI</t>
  </si>
  <si>
    <t>1.进入地图，进行精确搜跨市POI
2.记录操作视频，逐帧分析从点击检索按钮到底图加载完成的时间</t>
  </si>
  <si>
    <t>跨市POI</t>
  </si>
  <si>
    <t>1.进入地图，进行精确搜跨省POI
2.记录操作视频，逐帧分析从点击检索按钮到底图加载完成的时间</t>
  </si>
  <si>
    <t>跨省POI</t>
  </si>
  <si>
    <t>路径规划</t>
  </si>
  <si>
    <t>1.确保网络状态良好，进入地图，选择POI，点击去这里按钮触发算路
2.记录操作视频，逐帧分析从点击去这里按钮到蚯蚓线显示出来的时间</t>
  </si>
  <si>
    <t>路径规划 算路距离30km（无途径点）</t>
  </si>
  <si>
    <t>GB/T 39744-2021 要求不大于100km的目的地，算路＜5s</t>
  </si>
  <si>
    <t>30km/90km/300km/500km/1500km</t>
  </si>
  <si>
    <t>路径规划 算路距离90km（无途径点）</t>
  </si>
  <si>
    <t>路径规划 算路距离300km（无途径点）</t>
  </si>
  <si>
    <t>测试距离的偏差在10%以内</t>
  </si>
  <si>
    <t>建议用具体路径值</t>
  </si>
  <si>
    <t>路径规划 算路距离500km（无途径点）</t>
  </si>
  <si>
    <t>路径规划 算路距离1500km（无途径点）</t>
  </si>
  <si>
    <t>1.下载定位城市的离线数据，进入地图，选择POI，点击去这里按钮触发算路
2.记录操作视频，逐帧分析从点击去这里按钮到蚯蚓线显示出来的时间</t>
  </si>
  <si>
    <t>路径规划 算路距离30km(离线）（无途径点）</t>
  </si>
  <si>
    <t>1.确保网络状态良好，进入地图，使用语音指令"导航到xx途经xx"，点击确定按钮
2.记录操作视频，逐帧分析从点击确定(语音进行确认)到蚯蚓线显示出来的时间</t>
  </si>
  <si>
    <t>加1个途经点，路径距离 30km</t>
  </si>
  <si>
    <t>加1个途经点，路径距离 90km</t>
  </si>
  <si>
    <t>加1个途经点 ，路径距离300km</t>
  </si>
  <si>
    <t>加1个途经点 ，路径距离500km</t>
  </si>
  <si>
    <t>加1个途经点，路径距离 1500km</t>
  </si>
  <si>
    <t>偏航(除正转弯或掉头时，时速&gt;30km，三次平均值）</t>
  </si>
  <si>
    <t>计时开始：实车偏离既定导航路线，车辆刚与左转道平行
计时结束：成功识别偏航，开始进行偏航，出现重算路弹框，即计时结束</t>
  </si>
  <si>
    <t>诱导直行，实际左转</t>
  </si>
  <si>
    <t>计时开始：实车偏离既定导航路线，车辆刚与右转道平行
计时结束：成功识别偏航，开始进行偏航，出现重算路弹框，即计时结束</t>
  </si>
  <si>
    <t>诱导直行，实际右转</t>
  </si>
  <si>
    <t>计时开始：实车偏离既定导航路线，车辆完成掉头与掉头道平行
计时结束：成功识别偏航，开始进行偏航，出现重算路弹框，即计时结束</t>
  </si>
  <si>
    <t>诱导直行，实际掉头</t>
  </si>
  <si>
    <t>诱导左转，实际右转</t>
  </si>
  <si>
    <t>计时开始：车辆直行驶过路口后，接触直行道斑马线
计时结束：成功识别偏航，开始进行偏航，出现重算路弹框，即计时结束</t>
  </si>
  <si>
    <t>诱导左转，实际直行</t>
  </si>
  <si>
    <t>诱导左转，实际掉头</t>
  </si>
  <si>
    <t>诱导掉头，实际左转</t>
  </si>
  <si>
    <t>诱导掉头，实际右转</t>
  </si>
  <si>
    <t>诱导掉头，实际直行</t>
  </si>
  <si>
    <t>诱导右转，实际左转</t>
  </si>
  <si>
    <t>诱导右转，实际直行</t>
  </si>
  <si>
    <t>诱导右转，实际掉头</t>
  </si>
  <si>
    <t>定位</t>
  </si>
  <si>
    <t>百公里误偏航次数/车标异常次数（GNSS 上报频率1HZ,GNSS信号时延＜2s,超过的数据范围小于1%)</t>
  </si>
  <si>
    <t>次</t>
  </si>
  <si>
    <t>100km</t>
  </si>
  <si>
    <t>总得分</t>
  </si>
  <si>
    <t>不计入性能评分</t>
  </si>
  <si>
    <t>车辆在地图上显示或语音提示的位置与车辆实际位置应一致,且错误概率应</t>
  </si>
  <si>
    <t>百分比</t>
  </si>
  <si>
    <t>＜＝1%</t>
  </si>
  <si>
    <t>＜＝3%</t>
  </si>
  <si>
    <t>＜＝5%</t>
  </si>
  <si>
    <t>GB/T 19392-2013</t>
  </si>
  <si>
    <t>不要求每个版本测试</t>
  </si>
  <si>
    <t>距离累计误差</t>
  </si>
  <si>
    <t>＜＝8%</t>
  </si>
  <si>
    <t>category</t>
  </si>
  <si>
    <t>Ford FO</t>
  </si>
  <si>
    <t>test item</t>
  </si>
  <si>
    <t>Benchmark用例</t>
  </si>
  <si>
    <t>Spec</t>
  </si>
  <si>
    <t>Reference (0408)</t>
  </si>
  <si>
    <t>Test Result</t>
  </si>
  <si>
    <t>Tester</t>
  </si>
  <si>
    <t>BUG ID</t>
  </si>
  <si>
    <t>SW Version</t>
  </si>
  <si>
    <t>Screen Transitions</t>
  </si>
  <si>
    <t>The time from the touch action to when the app receives the touch</t>
  </si>
  <si>
    <t>快/一般/慢</t>
  </si>
  <si>
    <t>地图</t>
  </si>
  <si>
    <t>Yao, Tristan
Zhang, Daorong</t>
  </si>
  <si>
    <t>Map View changes shall occur within 200 msec of event reception by the navigation system
收到view显示请求直到路口放大图显示完毕的时间（打时间戳加桩测试)</t>
  </si>
  <si>
    <t>200msec</t>
  </si>
  <si>
    <t>地图冷启动打开导航设置</t>
  </si>
  <si>
    <t>地图冷启动设置内操作界面</t>
  </si>
  <si>
    <t>Worst case地图总内存占用</t>
  </si>
  <si>
    <t xml:space="preserve">平均刷图帧数 </t>
  </si>
  <si>
    <t>比例尺切换</t>
  </si>
  <si>
    <t>2, 2.5D, 3D 视图切换</t>
  </si>
  <si>
    <t>周边搜索</t>
  </si>
  <si>
    <t>(单条路径计算) 路径距离  30km</t>
  </si>
  <si>
    <t>(单条路径计算) 路径距离  90km</t>
  </si>
  <si>
    <t>(单条路径计算) 路径距离  300km</t>
  </si>
  <si>
    <t>(单条路径计算) 路径距离  500km</t>
  </si>
  <si>
    <t>(单条路径计算) 路径距离  1500km</t>
  </si>
  <si>
    <t>(单条路径计算) 路径距离 100km（离线）</t>
  </si>
  <si>
    <t>多条路径（途径点）计算 路径距离 30km</t>
  </si>
  <si>
    <t>多条路径（途径点）计算路径距离 90km</t>
  </si>
  <si>
    <t>多条路径（途径点）计算路径距离 300km</t>
  </si>
  <si>
    <t>多条路径（途径点）计算路径距离 500km</t>
  </si>
  <si>
    <t>多条路径（途径点）计算路径距离 1500km</t>
  </si>
  <si>
    <t>偏航路径重算时间        距离 30km</t>
  </si>
  <si>
    <t>偏航路径重算时间        距离 90km</t>
  </si>
  <si>
    <t>偏航路径重算时间        距离 300km</t>
  </si>
  <si>
    <t>偏航路径重算时间        距离 500km</t>
  </si>
  <si>
    <t>偏航路径重算时间        距离 1500km</t>
  </si>
  <si>
    <t>百里误偏航次数/车标异常次数（GNSS 上报频率1HZ,GNSS信号时延＜2s,超过的数据范围小于1%)</t>
  </si>
  <si>
    <t>power on手势滑动、放大、缩小地图响应速度（开发打测试桩提供给测试测，
开始播第一帧动画）</t>
  </si>
  <si>
    <t>冷启动手势滑动、放大、缩小地图响应速度（开发打测试桩提供给测试测，
开始播第一帧动画）</t>
  </si>
  <si>
    <t>手势滑动、放大、缩小地图后图层加载速度（离线包已下载情况下测试）</t>
  </si>
  <si>
    <t>语音</t>
  </si>
  <si>
    <t>Zhang, Meijuan</t>
  </si>
  <si>
    <t>语音唤醒响应速度(到VUI出现时间)</t>
  </si>
  <si>
    <t>800msec</t>
  </si>
  <si>
    <t>ASR在线响应速度(显示出结果的时间)</t>
  </si>
  <si>
    <t xml:space="preserve">1s </t>
  </si>
  <si>
    <t>ASR离线响应速度</t>
  </si>
  <si>
    <t>400msec</t>
  </si>
  <si>
    <t>在线地图指令响应时间</t>
  </si>
  <si>
    <t>离线车控指令响应时间</t>
  </si>
  <si>
    <t>免唤醒命令词响应速度</t>
  </si>
  <si>
    <t>免唤醒命令词地图指令响应时间</t>
  </si>
  <si>
    <t>免唤醒命令词多媒体指令响应时间</t>
  </si>
  <si>
    <t>免唤醒命令词车控指令响应时间</t>
  </si>
  <si>
    <t>可见即可说响应时间</t>
  </si>
  <si>
    <t>在线指令端到端响应时间</t>
  </si>
  <si>
    <t>离线指令端到端响应时间</t>
  </si>
  <si>
    <t>在线语音指令到首字上屏时间</t>
  </si>
  <si>
    <t>离线语音指令到首字上屏时间</t>
  </si>
  <si>
    <t>对话流界面启动时间</t>
  </si>
  <si>
    <t>Inhouse-对话流界面启动时间</t>
  </si>
  <si>
    <t xml:space="preserve">Inhouse-点击VPA头像到VPA展示的时间 </t>
  </si>
  <si>
    <t>Inhouse-onTTS回调到首字上屏时间</t>
  </si>
  <si>
    <t>Inhouse-语音指令处理完成回调VPA到界面显示</t>
  </si>
  <si>
    <t>FM/AM</t>
  </si>
  <si>
    <t>Wang Fin</t>
  </si>
  <si>
    <t>全电台扫描时间</t>
  </si>
  <si>
    <t>15s</t>
  </si>
  <si>
    <t>庄琼飞</t>
  </si>
  <si>
    <t>20220324_0655_EL27_R08.PRO</t>
  </si>
  <si>
    <t>已经存在的电台切换 FM to FM/AM to AM</t>
  </si>
  <si>
    <t>网络电台到FM/AM</t>
  </si>
  <si>
    <t>2.5s</t>
  </si>
  <si>
    <t>Baidu/Desay</t>
  </si>
  <si>
    <t>已经存在的电台切换 FM to AM</t>
  </si>
  <si>
    <t>250msec</t>
  </si>
  <si>
    <t>多媒体</t>
  </si>
  <si>
    <t>Lu Chao</t>
  </si>
  <si>
    <t>随心听切歌响应时间</t>
  </si>
  <si>
    <t>随心听切USB播放时间</t>
  </si>
  <si>
    <t xml:space="preserve">2s </t>
  </si>
  <si>
    <t>电影</t>
  </si>
  <si>
    <t>搜索电影院时间</t>
  </si>
  <si>
    <t>搜索电影影片时间</t>
  </si>
  <si>
    <t>电影票下单时间（服务端测试）</t>
  </si>
  <si>
    <t>酒店</t>
  </si>
  <si>
    <t>搜索酒店时间</t>
  </si>
  <si>
    <t>外卖</t>
  </si>
  <si>
    <t>搜索餐馆时间</t>
  </si>
  <si>
    <t>外卖下单时间（服务端测试）</t>
  </si>
  <si>
    <t>智慧停车场</t>
  </si>
  <si>
    <t>搜索停车场时间</t>
  </si>
  <si>
    <t>预约保养</t>
  </si>
  <si>
    <t>搜索店面时间</t>
  </si>
  <si>
    <t>下单预约时间（服务端测试）</t>
  </si>
  <si>
    <t>爱奇艺</t>
  </si>
  <si>
    <t>在线搜索影片时间</t>
  </si>
  <si>
    <t>在线视频播放加载时间</t>
  </si>
  <si>
    <t>离线视频播放加载时间</t>
  </si>
  <si>
    <t>USB/Bluetooth Media</t>
  </si>
  <si>
    <t>Xu Amy</t>
  </si>
  <si>
    <t>BT连接时间，从确认配对到播放BT音乐或者打电话的时间</t>
  </si>
  <si>
    <t>刘泰余</t>
  </si>
  <si>
    <t>BUG202204061737_795184</t>
  </si>
  <si>
    <t>已经配对过的BT设备，从点连接到播放BT音乐或者打电话的时间</t>
  </si>
  <si>
    <t>同步BT联系人 500条</t>
  </si>
  <si>
    <t>30s (每条联系人2个号码)</t>
  </si>
  <si>
    <t>同步BT联系人 1000条</t>
  </si>
  <si>
    <t>45s (每条联系人2个号码)</t>
  </si>
  <si>
    <t>同步BT联系人 1500条</t>
  </si>
  <si>
    <t>60s (每条联系人2个号码)</t>
  </si>
  <si>
    <t>同步BT联系人6000-1W条</t>
  </si>
  <si>
    <t>不能比SYNC（10分钟）慢</t>
  </si>
  <si>
    <t>从插入u盘开始，扫描前100个USB本地文件后，用户手动选择第一个音乐/视频文件，能够开始播放第一帧的时间</t>
  </si>
  <si>
    <t>Phone</t>
  </si>
  <si>
    <t>车机拨打、挂断电话后电话状态同步到手机界面的时间。（反之亦然）</t>
  </si>
  <si>
    <t>电话启动时间 (homescreen准备后点击电话按钮到电话应用启动完毕)</t>
  </si>
  <si>
    <t>WiFi</t>
  </si>
  <si>
    <t>点开WIFI开关后到扫描出所有热点的时间</t>
  </si>
  <si>
    <t>断开wifi热点的时间</t>
  </si>
  <si>
    <t xml:space="preserve">200msec </t>
  </si>
  <si>
    <t>从输入密码到连接成功的时间</t>
  </si>
  <si>
    <t>无需输入密码直接连接成功的时间</t>
  </si>
  <si>
    <t xml:space="preserve">4s </t>
  </si>
  <si>
    <t>APA</t>
  </si>
  <si>
    <t>Lu Zaikai</t>
  </si>
  <si>
    <t>从接受到信号到相应HMI status image coding 显示的时间</t>
  </si>
  <si>
    <t>&lt;750msec</t>
  </si>
  <si>
    <t>贾聪</t>
  </si>
  <si>
    <t>错误处理提示信息</t>
  </si>
  <si>
    <t>网络错误或不稳定时，百度云端多久可以给出提示信息（time out给出提示时间）
需要各个应用自己time out的列表</t>
  </si>
  <si>
    <t>应用</t>
  </si>
  <si>
    <t>前台or后台</t>
  </si>
  <si>
    <t>Process</t>
  </si>
  <si>
    <t>CPU Usage Avg</t>
  </si>
  <si>
    <t>CPU Usage Max</t>
  </si>
  <si>
    <t>RAM PSS Avg</t>
  </si>
  <si>
    <t>RAM PSS Max</t>
  </si>
  <si>
    <t>GPU Avg</t>
  </si>
  <si>
    <t>GPU Max</t>
  </si>
  <si>
    <t>log打印量检查</t>
  </si>
  <si>
    <t>CPU Avg偏差超过20%的说明</t>
  </si>
  <si>
    <t>RAM Avg偏差超5%的说明</t>
  </si>
  <si>
    <t>CPU Avg偏差超过10%的说明</t>
  </si>
  <si>
    <t>是否常驻后台</t>
  </si>
  <si>
    <t>systemui</t>
  </si>
  <si>
    <t>前台显示</t>
  </si>
  <si>
    <t>前台</t>
  </si>
  <si>
    <t>com.android.systemui</t>
  </si>
  <si>
    <t>FM播放</t>
  </si>
  <si>
    <t>前台播放</t>
  </si>
  <si>
    <t>com.desay_svautomotive.radioapp</t>
  </si>
  <si>
    <t>后台播放</t>
  </si>
  <si>
    <t>后台</t>
  </si>
  <si>
    <t>setting</t>
  </si>
  <si>
    <t>前台运行</t>
  </si>
  <si>
    <t>com.desay.setting</t>
  </si>
  <si>
    <t>后台运行</t>
  </si>
  <si>
    <t>图库</t>
  </si>
  <si>
    <t>com.desay.picture</t>
  </si>
  <si>
    <t>IOD</t>
  </si>
  <si>
    <t>显示</t>
  </si>
  <si>
    <t>com.dsv.iod</t>
  </si>
  <si>
    <t>工程模式</t>
  </si>
  <si>
    <t>com.dsv.engmodeservice</t>
  </si>
  <si>
    <t>air conditioner</t>
  </si>
  <si>
    <t>com.desay_svautomotive.svhvac</t>
  </si>
  <si>
    <t>RVC</t>
  </si>
  <si>
    <t>com.desay_svautomotive.service.rvcsupportservice</t>
  </si>
  <si>
    <t>蓝牙音乐</t>
  </si>
  <si>
    <t>com.desaysv.mediaplayer</t>
  </si>
  <si>
    <t>后台暂停</t>
  </si>
  <si>
    <t>副驾蓝牙音乐</t>
  </si>
  <si>
    <t>com.anwsdk.service</t>
  </si>
  <si>
    <t>蓝牙电话</t>
  </si>
  <si>
    <t>com.desay_svautomotive.bluetoothtel</t>
  </si>
  <si>
    <t>来电状态</t>
  </si>
  <si>
    <t>通话中</t>
  </si>
  <si>
    <t>投屏</t>
  </si>
  <si>
    <t>com.desaysv.dlnadmr</t>
  </si>
  <si>
    <t>后台音乐</t>
  </si>
  <si>
    <t>电源管理</t>
  </si>
  <si>
    <t>com.desay.power</t>
  </si>
  <si>
    <t>后台下载</t>
  </si>
  <si>
    <t>com.desay.fota</t>
  </si>
  <si>
    <t>紧急呼叫</t>
  </si>
  <si>
    <t>com.desay.svecall</t>
  </si>
  <si>
    <t>车辆中心</t>
  </si>
  <si>
    <t>com.dsv.vehiclecenterservice</t>
  </si>
  <si>
    <t>通信组件</t>
  </si>
  <si>
    <t>com.dsv.mediainteractservice</t>
  </si>
  <si>
    <t>精简屏幕</t>
  </si>
  <si>
    <t>com.desay.calmScreen</t>
  </si>
  <si>
    <t>车辆出入服务</t>
  </si>
  <si>
    <t>com.dsv.vehicleaccessservice</t>
  </si>
  <si>
    <t>连续在线指令5min</t>
  </si>
  <si>
    <t>com.baidu.che.codriver</t>
  </si>
  <si>
    <t>&gt;400</t>
  </si>
  <si>
    <t>连续离线指令5min</t>
  </si>
  <si>
    <t>唤醒词5min</t>
  </si>
  <si>
    <t>场景化命令词5min</t>
  </si>
  <si>
    <t>静置后台5min</t>
  </si>
  <si>
    <t>安全</t>
  </si>
  <si>
    <t>隐私列表页静置5min</t>
  </si>
  <si>
    <t>com.baidu.bodyguard</t>
  </si>
  <si>
    <t>165.41M</t>
  </si>
  <si>
    <t>167.71M</t>
  </si>
  <si>
    <t>&lt;400</t>
  </si>
  <si>
    <t>静置前台5min</t>
  </si>
  <si>
    <t>0M</t>
  </si>
  <si>
    <t>使用应用5min</t>
  </si>
  <si>
    <t>156.69M</t>
  </si>
  <si>
    <t>175.33M</t>
  </si>
  <si>
    <t>随心拍</t>
  </si>
  <si>
    <t>该车型不支持</t>
  </si>
  <si>
    <t>消息中心</t>
  </si>
  <si>
    <t>com.baidu.xiaoduos.messageserver</t>
  </si>
  <si>
    <t>随心看</t>
  </si>
  <si>
    <t>启动过程5min(冷启动)</t>
  </si>
  <si>
    <t>com.baidu.iov.dueros.videoplayer</t>
  </si>
  <si>
    <t>进入播放页面静置10mim</t>
  </si>
  <si>
    <t>播放页面切换视频10mim</t>
  </si>
  <si>
    <t>使用应用5mim</t>
  </si>
  <si>
    <t>播放视频10mim</t>
  </si>
  <si>
    <t>launcher</t>
  </si>
  <si>
    <t>com.baidu.xiaoduos.launcher</t>
  </si>
  <si>
    <t>使用应用无动画5min</t>
  </si>
  <si>
    <t>车家互联</t>
  </si>
  <si>
    <t>com.baidu.iov.dueros.car2home</t>
  </si>
  <si>
    <t>设备页面5mim</t>
  </si>
  <si>
    <t>随心听</t>
  </si>
  <si>
    <t>com.baidu.car.radio</t>
  </si>
  <si>
    <t>前台播放5min(播放页)</t>
  </si>
  <si>
    <t>后台播放5min(播放页面)</t>
  </si>
  <si>
    <t>播放页面切歌5min</t>
  </si>
  <si>
    <t>首页静置5min</t>
  </si>
  <si>
    <t>前台静置5min(播放页面)</t>
  </si>
  <si>
    <t>图像</t>
  </si>
  <si>
    <t>进入录入页面静置5mim</t>
  </si>
  <si>
    <t>com.baidu.iov.vision</t>
  </si>
  <si>
    <t>驾驶行为检测5mim</t>
  </si>
  <si>
    <t>多模交互5min</t>
  </si>
  <si>
    <t>功能全开5min</t>
  </si>
  <si>
    <t>账号</t>
  </si>
  <si>
    <t>静置后台5分钟</t>
  </si>
  <si>
    <t>com.baidu.iov.faceos</t>
  </si>
  <si>
    <t>静置前台5分钟</t>
  </si>
  <si>
    <t>使用应用5分钟</t>
  </si>
  <si>
    <t>普通导航-全屏</t>
  </si>
  <si>
    <t>首页静置20min（关路况）</t>
  </si>
  <si>
    <t>com.baidu.naviauto</t>
  </si>
  <si>
    <t>后台空闲20min（关路况）</t>
  </si>
  <si>
    <t>底图缩放（关路况）</t>
  </si>
  <si>
    <t>底图拖拽（关路况）</t>
  </si>
  <si>
    <t>连续搜POI（关路况）</t>
  </si>
  <si>
    <t>单结果检索结果（关路况）</t>
  </si>
  <si>
    <t>发起算路（关路况）</t>
  </si>
  <si>
    <t>导航20min（关路况）</t>
  </si>
  <si>
    <t>导航20min（开路况）</t>
  </si>
  <si>
    <t>巡航20min（开路况）</t>
  </si>
  <si>
    <t>普通导航-分屏</t>
  </si>
  <si>
    <t>后台导航20min（关路况）</t>
  </si>
  <si>
    <t>AR导航-全屏</t>
  </si>
  <si>
    <t>导航-Cluster实景20min（关路况）</t>
  </si>
  <si>
    <t>导航-主驾实景20min（关路况）</t>
  </si>
  <si>
    <t>导航-Cluster实景20min（开路况）</t>
  </si>
  <si>
    <t>导航-主驾实景20min（开路况）</t>
  </si>
  <si>
    <t>AR导航-分屏</t>
  </si>
  <si>
    <t>后台导航-Cluster实景20min（关路况）</t>
  </si>
  <si>
    <t>输入法</t>
  </si>
  <si>
    <t>使用中</t>
  </si>
  <si>
    <t>EM</t>
  </si>
  <si>
    <t>com.baidu.dueros.enhance.memory</t>
  </si>
  <si>
    <t>电影票</t>
  </si>
  <si>
    <t>酒店预定</t>
  </si>
  <si>
    <t>爱车探索</t>
  </si>
  <si>
    <t>InHouse</t>
  </si>
  <si>
    <t>RelaxMode</t>
  </si>
  <si>
    <t>时空迷信</t>
  </si>
  <si>
    <t>联合驾趣</t>
  </si>
  <si>
    <t>福特金融</t>
  </si>
  <si>
    <t>电子手册</t>
  </si>
  <si>
    <t>VPA</t>
  </si>
  <si>
    <t>com.ford.sync.vpa</t>
  </si>
  <si>
    <t>所在目录</t>
  </si>
  <si>
    <t>App</t>
  </si>
  <si>
    <t>Size(M)</t>
  </si>
  <si>
    <t>Comment</t>
  </si>
  <si>
    <t>R07.1</t>
  </si>
  <si>
    <t>/system/priv-app</t>
  </si>
  <si>
    <t>/BackupRestoreConfirmation/oat/arm64</t>
  </si>
  <si>
    <t>36K</t>
  </si>
  <si>
    <t>/BackupRestoreConfirmation/oat</t>
  </si>
  <si>
    <t>40K</t>
  </si>
  <si>
    <t>/BackupRestoreConfirmation</t>
  </si>
  <si>
    <t>280K</t>
  </si>
  <si>
    <t>/BdPrivacy/oat/arm64</t>
  </si>
  <si>
    <t>68K</t>
  </si>
  <si>
    <t>/BdPrivacy/oat</t>
  </si>
  <si>
    <t>72K</t>
  </si>
  <si>
    <t>/BdPrivacy</t>
  </si>
  <si>
    <t>2.7M</t>
  </si>
  <si>
    <t>/BlockedNumberProvider/oat/arm64</t>
  </si>
  <si>
    <t>440K</t>
  </si>
  <si>
    <t>/BlockedNumberProvider/oat</t>
  </si>
  <si>
    <t>444K</t>
  </si>
  <si>
    <t>/BlockedNumberProvider</t>
  </si>
  <si>
    <t>616K</t>
  </si>
  <si>
    <t>/CNEService/oat/arm64</t>
  </si>
  <si>
    <t>408K</t>
  </si>
  <si>
    <t>/CNEService/oat</t>
  </si>
  <si>
    <t>412K</t>
  </si>
  <si>
    <t>/CNEService</t>
  </si>
  <si>
    <t>548K</t>
  </si>
  <si>
    <t>/CalendarProvider/oat/arm64</t>
  </si>
  <si>
    <t>628K</t>
  </si>
  <si>
    <t>/CalendarProvider/oat</t>
  </si>
  <si>
    <t>632K</t>
  </si>
  <si>
    <t>/CalendarProvider</t>
  </si>
  <si>
    <t>980K</t>
  </si>
  <si>
    <t>/CallLogBackup/oat/arm64</t>
  </si>
  <si>
    <t>/CallLogBackup/oat</t>
  </si>
  <si>
    <t>44K</t>
  </si>
  <si>
    <t>/CallLogBackup</t>
  </si>
  <si>
    <t>/CarService/oat/arm64</t>
  </si>
  <si>
    <t>0.9M</t>
  </si>
  <si>
    <t>/CarService/oat</t>
  </si>
  <si>
    <t>/CarService</t>
  </si>
  <si>
    <t>1.3M</t>
  </si>
  <si>
    <t>/CarrierConfig/oat/arm64</t>
  </si>
  <si>
    <t>32K</t>
  </si>
  <si>
    <t>/CarrierConfig/oat</t>
  </si>
  <si>
    <t>/CarrierConfig</t>
  </si>
  <si>
    <t>252K</t>
  </si>
  <si>
    <t>/CellBroadcastReceiver/oat/arm64</t>
  </si>
  <si>
    <t>1.6M</t>
  </si>
  <si>
    <t>/CellBroadcastReceiver/oat</t>
  </si>
  <si>
    <t>/CellBroadcastReceiver</t>
  </si>
  <si>
    <t>7.9M</t>
  </si>
  <si>
    <t>/ContactsProvider/oat/arm64</t>
  </si>
  <si>
    <t>1.0M</t>
  </si>
  <si>
    <t>/ContactsProvider/oat</t>
  </si>
  <si>
    <t>/ContactsProvider</t>
  </si>
  <si>
    <t>/CtsShimPrivPrebuilt</t>
  </si>
  <si>
    <t>28K</t>
  </si>
  <si>
    <t>/DefaultContainerService/lib/arm64</t>
  </si>
  <si>
    <t>4.0K</t>
  </si>
  <si>
    <t>/DefaultContainerService/lib</t>
  </si>
  <si>
    <t>8.0K</t>
  </si>
  <si>
    <t>/DefaultContainerService/oat/arm64</t>
  </si>
  <si>
    <t>/DefaultContainerService/oat</t>
  </si>
  <si>
    <t>/DefaultContainerService</t>
  </si>
  <si>
    <t>76K</t>
  </si>
  <si>
    <t>/DownloadProvider/oat/arm64</t>
  </si>
  <si>
    <t>504K</t>
  </si>
  <si>
    <t>/DownloadProvider/oat</t>
  </si>
  <si>
    <t>508K</t>
  </si>
  <si>
    <t>/DownloadProvider</t>
  </si>
  <si>
    <t>/ExtServices/oat/arm64</t>
  </si>
  <si>
    <t>/ExtServices/oat</t>
  </si>
  <si>
    <t>/ExtServices</t>
  </si>
  <si>
    <t>64K</t>
  </si>
  <si>
    <t>/ExternalStorageProvider/oat/arm64</t>
  </si>
  <si>
    <t>52K</t>
  </si>
  <si>
    <t>/ExternalStorageProvider/oat</t>
  </si>
  <si>
    <t>56K</t>
  </si>
  <si>
    <t>/ExternalStorageProvider</t>
  </si>
  <si>
    <t>104K</t>
  </si>
  <si>
    <t>/FusedLocation/oat/arm64</t>
  </si>
  <si>
    <t>/FusedLocation/oat</t>
  </si>
  <si>
    <t>/FusedLocation</t>
  </si>
  <si>
    <t>/InputDevices/oat/arm64</t>
  </si>
  <si>
    <t>/InputDevices/oat</t>
  </si>
  <si>
    <t>/InputDevices</t>
  </si>
  <si>
    <t>272K</t>
  </si>
  <si>
    <t>/MediaProvider/oat/arm64</t>
  </si>
  <si>
    <t>200K</t>
  </si>
  <si>
    <t>/MediaProvider/oat</t>
  </si>
  <si>
    <t>204K</t>
  </si>
  <si>
    <t>/MediaProvider</t>
  </si>
  <si>
    <t>420K</t>
  </si>
  <si>
    <t>/MmsService/oat/arm64</t>
  </si>
  <si>
    <t>100K</t>
  </si>
  <si>
    <t>/MmsService/oat</t>
  </si>
  <si>
    <t>/MmsService</t>
  </si>
  <si>
    <t>148K</t>
  </si>
  <si>
    <t>/MultiScreenService/oat/arm64</t>
  </si>
  <si>
    <t>80K</t>
  </si>
  <si>
    <t>/MultiScreenService/oat</t>
  </si>
  <si>
    <t>84K</t>
  </si>
  <si>
    <t>/MultiScreenService</t>
  </si>
  <si>
    <t>128K</t>
  </si>
  <si>
    <t>/MultiTest/oat/arm64</t>
  </si>
  <si>
    <t>/MultiTest/oat</t>
  </si>
  <si>
    <t>/MultiTest</t>
  </si>
  <si>
    <t>/OneTimeInitializer/oat/arm64</t>
  </si>
  <si>
    <t>60K</t>
  </si>
  <si>
    <t>/OneTimeInitializer/oat</t>
  </si>
  <si>
    <t>/OneTimeInitializer</t>
  </si>
  <si>
    <t>88K</t>
  </si>
  <si>
    <t>/PackageInstaller/oat/arm64</t>
  </si>
  <si>
    <t>2.1M</t>
  </si>
  <si>
    <t>/PackageInstaller/oat</t>
  </si>
  <si>
    <t>/PackageInstaller</t>
  </si>
  <si>
    <t>8.1M</t>
  </si>
  <si>
    <t>/Provision/oat/arm64</t>
  </si>
  <si>
    <t>/Provision/oat</t>
  </si>
  <si>
    <t>/Provision</t>
  </si>
  <si>
    <t>/ProxyHandler/oat/arm64</t>
  </si>
  <si>
    <t>/ProxyHandler/oat</t>
  </si>
  <si>
    <t>/ProxyHandler</t>
  </si>
  <si>
    <t>/SettingsProvider/oat/arm64</t>
  </si>
  <si>
    <t>212K</t>
  </si>
  <si>
    <t>/SettingsProvider/oat</t>
  </si>
  <si>
    <t>216K</t>
  </si>
  <si>
    <t>/SettingsProvider</t>
  </si>
  <si>
    <t>404K</t>
  </si>
  <si>
    <t>/SharedStorageBackup/oat/arm64</t>
  </si>
  <si>
    <t>/SharedStorageBackup/oat</t>
  </si>
  <si>
    <t>/SharedStorageBackup</t>
  </si>
  <si>
    <t>/Shell/oat/arm64</t>
  </si>
  <si>
    <t>/Shell/oat</t>
  </si>
  <si>
    <t>220K</t>
  </si>
  <si>
    <t>/Shell</t>
  </si>
  <si>
    <t>480K</t>
  </si>
  <si>
    <t>/SoaGatewayService/oat/arm64</t>
  </si>
  <si>
    <t>368K</t>
  </si>
  <si>
    <t>/SoaGatewayService/oat</t>
  </si>
  <si>
    <t>372K</t>
  </si>
  <si>
    <t>/SoaGatewayService</t>
  </si>
  <si>
    <t>552K</t>
  </si>
  <si>
    <t>/StatementService/oat/arm64</t>
  </si>
  <si>
    <t>96K</t>
  </si>
  <si>
    <t>/StatementService/oat</t>
  </si>
  <si>
    <t>/StatementService</t>
  </si>
  <si>
    <t>144K</t>
  </si>
  <si>
    <t>/StorageManager/oat/arm64</t>
  </si>
  <si>
    <t>1.8M</t>
  </si>
  <si>
    <t>/StorageManager/oat</t>
  </si>
  <si>
    <t>/StorageManager</t>
  </si>
  <si>
    <t>6.3M</t>
  </si>
  <si>
    <t>/SystemUI/oat/arm64</t>
  </si>
  <si>
    <t>9.1M</t>
  </si>
  <si>
    <t>/SystemUI/oat</t>
  </si>
  <si>
    <t>/SystemUI</t>
  </si>
  <si>
    <t>224M</t>
  </si>
  <si>
    <t>/TelephonyProvider/oat/arm64</t>
  </si>
  <si>
    <t>/TelephonyProvider/oat</t>
  </si>
  <si>
    <t>284K</t>
  </si>
  <si>
    <t>/TelephonyProvider</t>
  </si>
  <si>
    <t>524K</t>
  </si>
  <si>
    <t>/VpnDialogs/oat/arm64</t>
  </si>
  <si>
    <t>/VpnDialogs/oat</t>
  </si>
  <si>
    <t>/VpnDialogs</t>
  </si>
  <si>
    <t>136K</t>
  </si>
  <si>
    <t>/WallpaperCropper/oat/arm64</t>
  </si>
  <si>
    <t>/WallpaperCropper/oat</t>
  </si>
  <si>
    <t>152K</t>
  </si>
  <si>
    <t>/WallpaperCropper</t>
  </si>
  <si>
    <t>236K</t>
  </si>
  <si>
    <t>/system/app</t>
  </si>
  <si>
    <t>/AntHalService/oat/arm64</t>
  </si>
  <si>
    <t>/AntHalService/oat</t>
  </si>
  <si>
    <t>/AntHalService</t>
  </si>
  <si>
    <t>/AnwBTSdkService/oat/arm64</t>
  </si>
  <si>
    <t>512K</t>
  </si>
  <si>
    <t>/AnwBTSdkService/oat</t>
  </si>
  <si>
    <t>516K</t>
  </si>
  <si>
    <t>/AnwBTSdkService</t>
  </si>
  <si>
    <t>672K</t>
  </si>
  <si>
    <t>/AnwSdkService/oat/arm64</t>
  </si>
  <si>
    <t>492K</t>
  </si>
  <si>
    <t>/AnwSdkService/oat</t>
  </si>
  <si>
    <t>496K</t>
  </si>
  <si>
    <t>/AnwSdkService</t>
  </si>
  <si>
    <t>652K</t>
  </si>
  <si>
    <t>/AutoFilm/lib/arm</t>
  </si>
  <si>
    <t>/AutoFilm/lib</t>
  </si>
  <si>
    <t>/AutoFilm/oat/arm</t>
  </si>
  <si>
    <t>/AutoFilm/oat</t>
  </si>
  <si>
    <t>/AutoFilm</t>
  </si>
  <si>
    <t>/AutoHotel/lib/arm</t>
  </si>
  <si>
    <t>/AutoHotel/lib</t>
  </si>
  <si>
    <t>/AutoHotel/oat/arm</t>
  </si>
  <si>
    <t>/AutoHotel/oat</t>
  </si>
  <si>
    <t>/AutoHotel</t>
  </si>
  <si>
    <t>/AutoWaimai/lib/arm</t>
  </si>
  <si>
    <t>/AutoWaimai/lib</t>
  </si>
  <si>
    <t>/AutoWaimai/oat/arm</t>
  </si>
  <si>
    <t>/AutoWaimai/oat</t>
  </si>
  <si>
    <t>/AutoWaimai</t>
  </si>
  <si>
    <t>/BaiduInput/lib/arm64</t>
  </si>
  <si>
    <t>1.1M</t>
  </si>
  <si>
    <t>/BaiduInput/lib</t>
  </si>
  <si>
    <t>/BaiduInput/oat/arm64</t>
  </si>
  <si>
    <t>/BaiduInput/oat</t>
  </si>
  <si>
    <t>/BaiduInput</t>
  </si>
  <si>
    <t>15M</t>
  </si>
  <si>
    <t>/BaiduMapAuto/lib/arm</t>
  </si>
  <si>
    <t>/BaiduMapAuto/lib</t>
  </si>
  <si>
    <t>73M</t>
  </si>
  <si>
    <t>/BaiduMapAuto/oat/arm</t>
  </si>
  <si>
    <t>/BaiduMapAuto/oat</t>
  </si>
  <si>
    <t>7.2M</t>
  </si>
  <si>
    <t>/BaiduMapAuto</t>
  </si>
  <si>
    <t>286M</t>
  </si>
  <si>
    <t>/BaiduSyncService/lib/arm64</t>
  </si>
  <si>
    <t>904K</t>
  </si>
  <si>
    <t>/BaiduSyncService/lib</t>
  </si>
  <si>
    <t>908K</t>
  </si>
  <si>
    <t>/BaiduSyncService/oat/arm64</t>
  </si>
  <si>
    <t>/BaiduSyncService/oat</t>
  </si>
  <si>
    <t>/BaiduSyncService</t>
  </si>
  <si>
    <t>6.5M</t>
  </si>
  <si>
    <t>/BasicDreams/oat/arm64</t>
  </si>
  <si>
    <t>/BasicDreams/oat</t>
  </si>
  <si>
    <t>/BasicDreams</t>
  </si>
  <si>
    <t>/BluetoothExt/oat/arm64</t>
  </si>
  <si>
    <t>304K</t>
  </si>
  <si>
    <t>/BluetoothExt/oat</t>
  </si>
  <si>
    <t>308K</t>
  </si>
  <si>
    <t>/BluetoothExt</t>
  </si>
  <si>
    <t>/BluetoothMidiService/oat/arm64</t>
  </si>
  <si>
    <t>/BluetoothMidiService/oat</t>
  </si>
  <si>
    <t>48K</t>
  </si>
  <si>
    <t>/BluetoothMidiService</t>
  </si>
  <si>
    <t>/BluetoothService/oat/arm64</t>
  </si>
  <si>
    <t>2.6M</t>
  </si>
  <si>
    <t>/BluetoothService/oat</t>
  </si>
  <si>
    <t>/BluetoothService</t>
  </si>
  <si>
    <t>3.8M</t>
  </si>
  <si>
    <t>/BluetoothService2/oat/arm64</t>
  </si>
  <si>
    <t>1.9M</t>
  </si>
  <si>
    <t>/BluetoothService2/oat</t>
  </si>
  <si>
    <t>/BluetoothService2</t>
  </si>
  <si>
    <t>/BookmarkProvider/oat/arm64</t>
  </si>
  <si>
    <t>/BookmarkProvider/oat</t>
  </si>
  <si>
    <t>/BookmarkProvider</t>
  </si>
  <si>
    <t>/Browser2/oat/arm64</t>
  </si>
  <si>
    <t>/Browser2/oat</t>
  </si>
  <si>
    <t>/Browser2</t>
  </si>
  <si>
    <t>/BuiltInPrintService/lib/arm64</t>
  </si>
  <si>
    <t>/BuiltInPrintService/lib</t>
  </si>
  <si>
    <t>/BuiltInPrintService/oat/arm64</t>
  </si>
  <si>
    <t>140K</t>
  </si>
  <si>
    <t>/BuiltInPrintService/oat</t>
  </si>
  <si>
    <t>/BuiltInPrintService</t>
  </si>
  <si>
    <t>344K</t>
  </si>
  <si>
    <t>/Calendar/oat/arm64</t>
  </si>
  <si>
    <t>/Calendar/oat</t>
  </si>
  <si>
    <t>/Calendar</t>
  </si>
  <si>
    <t>3.6M</t>
  </si>
  <si>
    <t>/CaptivePortalLogin/oat/arm64</t>
  </si>
  <si>
    <t>/CaptivePortalLogin/oat</t>
  </si>
  <si>
    <t>/CaptivePortalLogin</t>
  </si>
  <si>
    <t>/Car2Home/lib/arm64</t>
  </si>
  <si>
    <t>600K</t>
  </si>
  <si>
    <t>/Car2Home/lib</t>
  </si>
  <si>
    <t>604K</t>
  </si>
  <si>
    <t>/Car2Home/oat/arm64</t>
  </si>
  <si>
    <t>2.2M</t>
  </si>
  <si>
    <t>/Car2Home/oat</t>
  </si>
  <si>
    <t>/Car2Home</t>
  </si>
  <si>
    <t>21M</t>
  </si>
  <si>
    <t>/CarLauncher/lib/arm64</t>
  </si>
  <si>
    <t>/CarLauncher/lib</t>
  </si>
  <si>
    <t>/CarLauncher/oat/arm64</t>
  </si>
  <si>
    <t>/CarLauncher/oat</t>
  </si>
  <si>
    <t>/CarLauncher</t>
  </si>
  <si>
    <t>337M</t>
  </si>
  <si>
    <t>/CarRadio/lib/arm64</t>
  </si>
  <si>
    <t>1.2M</t>
  </si>
  <si>
    <t>/CarRadio/lib</t>
  </si>
  <si>
    <t>/CarRadio/oat/arm64</t>
  </si>
  <si>
    <t>11M</t>
  </si>
  <si>
    <t>/CarRadio/oat</t>
  </si>
  <si>
    <t>/CarRadio</t>
  </si>
  <si>
    <t>52M</t>
  </si>
  <si>
    <t>/CarRadio2/lib/arm64</t>
  </si>
  <si>
    <t>/CarRadio2/lib</t>
  </si>
  <si>
    <t>/CarRadio2/oat/arm64</t>
  </si>
  <si>
    <t>/CarRadio2/oat</t>
  </si>
  <si>
    <t>/CarRadio2</t>
  </si>
  <si>
    <t>/CarToPhone/lib/arm64</t>
  </si>
  <si>
    <t>/CarToPhone/lib</t>
  </si>
  <si>
    <t>/CarToPhone/oat/arm64</t>
  </si>
  <si>
    <t>/CarToPhone/oat</t>
  </si>
  <si>
    <t>/CarToPhone</t>
  </si>
  <si>
    <t>5.3M</t>
  </si>
  <si>
    <t>/CarrierDefaultApp/oat/arm64</t>
  </si>
  <si>
    <t>/CarrierDefaultApp/oat</t>
  </si>
  <si>
    <t>/CarrierDefaultApp</t>
  </si>
  <si>
    <t>192K</t>
  </si>
  <si>
    <t>/CertInstaller/oat/arm64</t>
  </si>
  <si>
    <t>/CertInstaller/oat</t>
  </si>
  <si>
    <t>/CertInstaller</t>
  </si>
  <si>
    <t>460K</t>
  </si>
  <si>
    <t>/CompanionDeviceManager/oat/arm64</t>
  </si>
  <si>
    <t>/CompanionDeviceManager/oat</t>
  </si>
  <si>
    <t>/CompanionDeviceManager</t>
  </si>
  <si>
    <t>/ConfURIDialer/oat/arm64</t>
  </si>
  <si>
    <t>/ConfURIDialer/oat</t>
  </si>
  <si>
    <t>/ConfURIDialer</t>
  </si>
  <si>
    <t>/Csm/oat/arm64</t>
  </si>
  <si>
    <t>3.1M</t>
  </si>
  <si>
    <t>/Csm/oat</t>
  </si>
  <si>
    <t>/Csm</t>
  </si>
  <si>
    <t>5.1M</t>
  </si>
  <si>
    <t>/CtsShimPrebuilt</t>
  </si>
  <si>
    <t>12K</t>
  </si>
  <si>
    <t>/DLNADMR/oat/arm64</t>
  </si>
  <si>
    <t>3.9M</t>
  </si>
  <si>
    <t>/DLNADMR/oat</t>
  </si>
  <si>
    <t>/DLNADMR</t>
  </si>
  <si>
    <t>16M</t>
  </si>
  <si>
    <t>/Dataplan/oat/arm64</t>
  </si>
  <si>
    <t>/Dataplan/oat</t>
  </si>
  <si>
    <t>/Dataplan</t>
  </si>
  <si>
    <t>/DemoMode/oat/arm64</t>
  </si>
  <si>
    <t>/DemoMode/oat</t>
  </si>
  <si>
    <t>/DemoMode</t>
  </si>
  <si>
    <t>/DeskClock/oat/arm64</t>
  </si>
  <si>
    <t>2.3M</t>
  </si>
  <si>
    <t>/DeskClock/oat</t>
  </si>
  <si>
    <t>/DeskClock</t>
  </si>
  <si>
    <t>7.1M</t>
  </si>
  <si>
    <t>/Diagnostic/oat/arm64</t>
  </si>
  <si>
    <t>/Diagnostic/oat</t>
  </si>
  <si>
    <t>/Diagnostic</t>
  </si>
  <si>
    <t>3.3M</t>
  </si>
  <si>
    <t>/DownloadProviderUi/oat/arm64</t>
  </si>
  <si>
    <t>/DownloadProviderUi/oat</t>
  </si>
  <si>
    <t>/DownloadProviderUi</t>
  </si>
  <si>
    <t>292K</t>
  </si>
  <si>
    <t>/DsvPower/oat/arm64</t>
  </si>
  <si>
    <t>3.5M</t>
  </si>
  <si>
    <t>/DsvPower/oat</t>
  </si>
  <si>
    <t>/DsvPower</t>
  </si>
  <si>
    <t>9.4M</t>
  </si>
  <si>
    <t>/DsvPowerService/oat/arm64</t>
  </si>
  <si>
    <t>588K</t>
  </si>
  <si>
    <t>/DsvPowerService/oat</t>
  </si>
  <si>
    <t>592K</t>
  </si>
  <si>
    <t>/DsvPowerService</t>
  </si>
  <si>
    <t>872K</t>
  </si>
  <si>
    <t>/DuerOSParking/lib/arm64</t>
  </si>
  <si>
    <t>/DuerOSParking/lib</t>
  </si>
  <si>
    <t>/DuerOSParking/oat/arm64</t>
  </si>
  <si>
    <t>/DuerOSParking/oat</t>
  </si>
  <si>
    <t>/DuerOSParking</t>
  </si>
  <si>
    <t>/DuerOSVPA/lib/arm64</t>
  </si>
  <si>
    <t>178M</t>
  </si>
  <si>
    <t>/DuerOSVPA/lib</t>
  </si>
  <si>
    <t>/DuerOSVPA/oat/arm64</t>
  </si>
  <si>
    <t>/DuerOSVPA/oat</t>
  </si>
  <si>
    <t>/DuerOSVPA</t>
  </si>
  <si>
    <t>352M</t>
  </si>
  <si>
    <t>/DuerOSVideoPlayer/lib/arm</t>
  </si>
  <si>
    <t>/DuerOSVideoPlayer/lib</t>
  </si>
  <si>
    <t>/DuerOSVideoPlayer/oat/arm</t>
  </si>
  <si>
    <t>/DuerOSVideoPlayer/oat</t>
  </si>
  <si>
    <t>/DuerOSVideoPlayer</t>
  </si>
  <si>
    <t>67M</t>
  </si>
  <si>
    <t>/EManual/oat/arm64</t>
  </si>
  <si>
    <t>5.9M</t>
  </si>
  <si>
    <t>/EManual/oat</t>
  </si>
  <si>
    <t>/EManual</t>
  </si>
  <si>
    <t>23M</t>
  </si>
  <si>
    <t>/EasterEgg/oat/arm64</t>
  </si>
  <si>
    <t>/EasterEgg/oat</t>
  </si>
  <si>
    <t>520K</t>
  </si>
  <si>
    <t>/EasterEgg</t>
  </si>
  <si>
    <t>756K</t>
  </si>
  <si>
    <t>/EngModeService/oat/arm64</t>
  </si>
  <si>
    <t>316K</t>
  </si>
  <si>
    <t>/EngModeService/oat</t>
  </si>
  <si>
    <t>320K</t>
  </si>
  <si>
    <t>/EngModeService</t>
  </si>
  <si>
    <t>820K</t>
  </si>
  <si>
    <t>/EngineerMode/lib/arm64</t>
  </si>
  <si>
    <t>/EngineerMode/lib</t>
  </si>
  <si>
    <t>/EngineerMode/oat/arm64</t>
  </si>
  <si>
    <t>5.8M</t>
  </si>
  <si>
    <t>/EngineerMode/oat</t>
  </si>
  <si>
    <t>/EngineerMode</t>
  </si>
  <si>
    <t>18M</t>
  </si>
  <si>
    <t>/EnhancedMemory/lib/arm64</t>
  </si>
  <si>
    <t>/EnhancedMemory/lib</t>
  </si>
  <si>
    <t>/EnhancedMemory/oat/arm64</t>
  </si>
  <si>
    <t>/EnhancedMemory/oat</t>
  </si>
  <si>
    <t>/EnhancedMemory</t>
  </si>
  <si>
    <t>25M</t>
  </si>
  <si>
    <t>/Exchange2/oat/arm64</t>
  </si>
  <si>
    <t>3.2M</t>
  </si>
  <si>
    <t>/Exchange2/oat</t>
  </si>
  <si>
    <t>/Exchange2</t>
  </si>
  <si>
    <t>4.7M</t>
  </si>
  <si>
    <t>/ExoplayerDemo/oat/arm64</t>
  </si>
  <si>
    <t>636K</t>
  </si>
  <si>
    <t>/ExoplayerDemo/oat</t>
  </si>
  <si>
    <t>640K</t>
  </si>
  <si>
    <t>/ExoplayerDemo</t>
  </si>
  <si>
    <t>944K</t>
  </si>
  <si>
    <t>/ExtShared/oat/arm64</t>
  </si>
  <si>
    <t>/ExtShared/oat</t>
  </si>
  <si>
    <t>/ExtShared</t>
  </si>
  <si>
    <t>/FaceID/lib/arm64</t>
  </si>
  <si>
    <t>2.0M</t>
  </si>
  <si>
    <t>/FaceID/lib</t>
  </si>
  <si>
    <t>/FaceID/oat/arm64</t>
  </si>
  <si>
    <t>/FaceID/oat</t>
  </si>
  <si>
    <t>/FaceID</t>
  </si>
  <si>
    <t>13M</t>
  </si>
  <si>
    <t>/FaceOS/lib/arm</t>
  </si>
  <si>
    <t>/FaceOS/lib</t>
  </si>
  <si>
    <t>/FaceOS/oat/arm</t>
  </si>
  <si>
    <t>/FaceOS/oat</t>
  </si>
  <si>
    <t>/FaceOS</t>
  </si>
  <si>
    <t>31M</t>
  </si>
  <si>
    <t>/FordAccount/lib/arm64</t>
  </si>
  <si>
    <t>1.4M</t>
  </si>
  <si>
    <t>/FordAccount/lib</t>
  </si>
  <si>
    <t>/FordAccount/oat/arm64</t>
  </si>
  <si>
    <t>6.0M</t>
  </si>
  <si>
    <t>/FordAccount/oat</t>
  </si>
  <si>
    <t>/FordAccount</t>
  </si>
  <si>
    <t>19M</t>
  </si>
  <si>
    <t>/FordCloudService/oat/arm64</t>
  </si>
  <si>
    <t>4.4M</t>
  </si>
  <si>
    <t>/FordCloudService/oat</t>
  </si>
  <si>
    <t>/FordCloudService</t>
  </si>
  <si>
    <t>6.9M</t>
  </si>
  <si>
    <t>/FordCredit/oat/arm64</t>
  </si>
  <si>
    <t>/FordCredit/oat</t>
  </si>
  <si>
    <t>/FordCredit</t>
  </si>
  <si>
    <t>/FordVPA/oat/arm64</t>
  </si>
  <si>
    <t>/FordVPA/oat</t>
  </si>
  <si>
    <t>/FordVPA</t>
  </si>
  <si>
    <t>22M</t>
  </si>
  <si>
    <t>/Gallery2/lib/arm64</t>
  </si>
  <si>
    <t>/Gallery2/lib</t>
  </si>
  <si>
    <t>/Gallery2/oat/arm64</t>
  </si>
  <si>
    <t>2.4M</t>
  </si>
  <si>
    <t>/Gallery2/oat</t>
  </si>
  <si>
    <t>/Gallery2</t>
  </si>
  <si>
    <t>/GuestMode/oat/arm64</t>
  </si>
  <si>
    <t>/GuestMode/oat</t>
  </si>
  <si>
    <t>/GuestMode</t>
  </si>
  <si>
    <t>/HTMLViewer/oat/arm64</t>
  </si>
  <si>
    <t>/HTMLViewer/oat</t>
  </si>
  <si>
    <t>/HTMLViewer</t>
  </si>
  <si>
    <t>/HardKeyService/oat/arm64</t>
  </si>
  <si>
    <t>580K</t>
  </si>
  <si>
    <t>/HardKeyService/oat</t>
  </si>
  <si>
    <t>584K</t>
  </si>
  <si>
    <t>/HardKeyService</t>
  </si>
  <si>
    <t>828K</t>
  </si>
  <si>
    <t>/KanziModel/lib/arm64</t>
  </si>
  <si>
    <t>14M</t>
  </si>
  <si>
    <t>/KanziModel/lib</t>
  </si>
  <si>
    <t>/KanziModel/oat/arm64</t>
  </si>
  <si>
    <t>/KanziModel/oat</t>
  </si>
  <si>
    <t>/KanziModel</t>
  </si>
  <si>
    <t>38M</t>
  </si>
  <si>
    <t>/KeyChain/oat/arm64</t>
  </si>
  <si>
    <t>/KeyChain/oat</t>
  </si>
  <si>
    <t>/KeyChain</t>
  </si>
  <si>
    <t>184K</t>
  </si>
  <si>
    <t>/LiveWallpapersPicker/oat/arm64</t>
  </si>
  <si>
    <t>1.7M</t>
  </si>
  <si>
    <t>/LiveWallpapersPicker/oat</t>
  </si>
  <si>
    <t>/LiveWallpapersPicker</t>
  </si>
  <si>
    <t>/Maintenance/lib/arm</t>
  </si>
  <si>
    <t>/Maintenance/lib</t>
  </si>
  <si>
    <t>/Maintenance/oat/arm</t>
  </si>
  <si>
    <t>/Maintenance/oat</t>
  </si>
  <si>
    <t>/Maintenance</t>
  </si>
  <si>
    <t>/MediaInteractService/oat/arm64</t>
  </si>
  <si>
    <t>/MediaInteractService/oat</t>
  </si>
  <si>
    <t>/MediaInteractService</t>
  </si>
  <si>
    <t>4.2M</t>
  </si>
  <si>
    <t>/MessageServer/lib/arm64</t>
  </si>
  <si>
    <t>/MessageServer/lib</t>
  </si>
  <si>
    <t>/MessageServer/oat/arm64</t>
  </si>
  <si>
    <t>92K</t>
  </si>
  <si>
    <t>/MessageServer/oat</t>
  </si>
  <si>
    <t>/MessageServer</t>
  </si>
  <si>
    <t>/OpenWnn/lib/arm64</t>
  </si>
  <si>
    <t>/OpenWnn/lib</t>
  </si>
  <si>
    <t>/OpenWnn/oat/arm64</t>
  </si>
  <si>
    <t>328K</t>
  </si>
  <si>
    <t>/OpenWnn/oat</t>
  </si>
  <si>
    <t>332K</t>
  </si>
  <si>
    <t>/OpenWnn</t>
  </si>
  <si>
    <t>/PacProcessor/lib/arm64</t>
  </si>
  <si>
    <t>/PacProcessor/lib</t>
  </si>
  <si>
    <t>/PacProcessor/oat/arm64</t>
  </si>
  <si>
    <t>/PacProcessor/oat</t>
  </si>
  <si>
    <t>/PacProcessor</t>
  </si>
  <si>
    <t>/PersonTime/oat/arm64</t>
  </si>
  <si>
    <t>/PersonTime/oat</t>
  </si>
  <si>
    <t>/PersonTime</t>
  </si>
  <si>
    <t>/PhotoTable/oat/arm64</t>
  </si>
  <si>
    <t>116K</t>
  </si>
  <si>
    <t>/PhotoTable/oat</t>
  </si>
  <si>
    <t>120K</t>
  </si>
  <si>
    <t>/PhotoTable</t>
  </si>
  <si>
    <t>/PicManager/oat/arm64</t>
  </si>
  <si>
    <t>/PicManager/oat</t>
  </si>
  <si>
    <t>/PicManager</t>
  </si>
  <si>
    <t>/QTIDiagServices/oat/arm64</t>
  </si>
  <si>
    <t>/QTIDiagServices/oat</t>
  </si>
  <si>
    <t>/QTIDiagServices</t>
  </si>
  <si>
    <t>/QuickSearchBox/oat/arm64</t>
  </si>
  <si>
    <t>/QuickSearchBox/oat</t>
  </si>
  <si>
    <t>556K</t>
  </si>
  <si>
    <t>/QuickSearchBox</t>
  </si>
  <si>
    <t>/RVCSupport/oat/arm64</t>
  </si>
  <si>
    <t>/RVCSupport/oat</t>
  </si>
  <si>
    <t>/RVCSupport</t>
  </si>
  <si>
    <t>20M</t>
  </si>
  <si>
    <t>/RelaxMode/oat/arm64</t>
  </si>
  <si>
    <t>/RelaxMode/oat</t>
  </si>
  <si>
    <t>/RelaxMode</t>
  </si>
  <si>
    <t>32M</t>
  </si>
  <si>
    <t>/RootDetector/oat/arm64</t>
  </si>
  <si>
    <t>/RootDetector/oat</t>
  </si>
  <si>
    <t>/RootDetector</t>
  </si>
  <si>
    <t>/SVBtMusic/oat/arm64</t>
  </si>
  <si>
    <t>/SVBtMusic/oat</t>
  </si>
  <si>
    <t>/SVBtMusic</t>
  </si>
  <si>
    <t>/SVBtPhone/oat/arm64</t>
  </si>
  <si>
    <t>5.5M</t>
  </si>
  <si>
    <t>/SVBtPhone/oat</t>
  </si>
  <si>
    <t>/SVBtPhone</t>
  </si>
  <si>
    <t>/SVECall/oat/arm64</t>
  </si>
  <si>
    <t>/SVECall/oat</t>
  </si>
  <si>
    <t>/SVECall</t>
  </si>
  <si>
    <t>/SVHavc/lib/arm64</t>
  </si>
  <si>
    <t>3.0M</t>
  </si>
  <si>
    <t>/SVHavc/lib</t>
  </si>
  <si>
    <t>/SVHavc/oat/arm64</t>
  </si>
  <si>
    <t>/SVHavc/oat</t>
  </si>
  <si>
    <t>/SVHavc</t>
  </si>
  <si>
    <t>29M</t>
  </si>
  <si>
    <t>/SVSettings/lib/arm64</t>
  </si>
  <si>
    <t>2.8M</t>
  </si>
  <si>
    <t>/SVSettings/lib</t>
  </si>
  <si>
    <t>/SVSettings/oat/arm64</t>
  </si>
  <si>
    <t>8.5M</t>
  </si>
  <si>
    <t>/SVSettings/oat</t>
  </si>
  <si>
    <t>/SVSettings</t>
  </si>
  <si>
    <t>298M</t>
  </si>
  <si>
    <t>/SecureApp/lib/arm64</t>
  </si>
  <si>
    <t>956K</t>
  </si>
  <si>
    <t>/SecureApp/lib</t>
  </si>
  <si>
    <t>960K</t>
  </si>
  <si>
    <t>/SecureApp/oat/arm64</t>
  </si>
  <si>
    <t>/SecureApp/oat</t>
  </si>
  <si>
    <t>/SecureApp</t>
  </si>
  <si>
    <t>/SmartScene/oat/arm64</t>
  </si>
  <si>
    <t>/SmartScene/oat</t>
  </si>
  <si>
    <t>/SmartScene</t>
  </si>
  <si>
    <t>/Stk/oat/arm64</t>
  </si>
  <si>
    <t>124K</t>
  </si>
  <si>
    <t>/Stk/oat</t>
  </si>
  <si>
    <t>/Stk</t>
  </si>
  <si>
    <t>/SurpriseMessage/oat/arm64</t>
  </si>
  <si>
    <t>4.6M</t>
  </si>
  <si>
    <t>/SurpriseMessage/oat</t>
  </si>
  <si>
    <t>/SurpriseMessage</t>
  </si>
  <si>
    <t>36M</t>
  </si>
  <si>
    <t>/SystemUpdate/lib/arm64</t>
  </si>
  <si>
    <t>/SystemUpdate/lib</t>
  </si>
  <si>
    <t>/SystemUpdate/oat/arm64</t>
  </si>
  <si>
    <t>/SystemUpdate/oat</t>
  </si>
  <si>
    <t>/SystemUpdate</t>
  </si>
  <si>
    <t>/TSPService/oat/arm64</t>
  </si>
  <si>
    <t>/TSPService/oat</t>
  </si>
  <si>
    <t>/TSPService</t>
  </si>
  <si>
    <t>9.2M</t>
  </si>
  <si>
    <t>/UserDictionaryProvider/oat/arm64</t>
  </si>
  <si>
    <t>/UserDictionaryProvider/oat</t>
  </si>
  <si>
    <t>/UserDictionaryProvider</t>
  </si>
  <si>
    <t>/V2ILite/oat/arm64</t>
  </si>
  <si>
    <t>4.9M</t>
  </si>
  <si>
    <t>/V2ILite/oat</t>
  </si>
  <si>
    <t>/V2ILite</t>
  </si>
  <si>
    <t>/VehicleAccessService/oat/arm64</t>
  </si>
  <si>
    <t>/VehicleAccessService/oat</t>
  </si>
  <si>
    <t>/VehicleAccessService</t>
  </si>
  <si>
    <t>3.7M</t>
  </si>
  <si>
    <t>/VehicleCenterService/lib/arm64</t>
  </si>
  <si>
    <t>/VehicleCenterService/lib</t>
  </si>
  <si>
    <t>/VehicleCenterService/oat/arm64</t>
  </si>
  <si>
    <t>/VehicleCenterService/oat</t>
  </si>
  <si>
    <t>/VehicleCenterService</t>
  </si>
  <si>
    <t>/VoiceControlService/oat/arm64</t>
  </si>
  <si>
    <t>/VoiceControlService/oat</t>
  </si>
  <si>
    <t>/VoiceControlService</t>
  </si>
  <si>
    <t>/WAPPushManager/oat/arm64</t>
  </si>
  <si>
    <t>/WAPPushManager/oat</t>
  </si>
  <si>
    <t>/WAPPushManager</t>
  </si>
  <si>
    <t>/WallpaperBackup/oat/arm64</t>
  </si>
  <si>
    <t>/WallpaperBackup/oat</t>
  </si>
  <si>
    <t>/WallpaperBackup</t>
  </si>
  <si>
    <t>/WiFiDirectDemo/oat/arm64</t>
  </si>
  <si>
    <t>/WiFiDirectDemo/oat</t>
  </si>
  <si>
    <t>/WiFiDirectDemo</t>
  </si>
  <si>
    <t>/btmultisim/oat/arm64</t>
  </si>
  <si>
    <t>/btmultisim/oat</t>
  </si>
  <si>
    <t>/btmultisim</t>
  </si>
  <si>
    <t>/calmScreen/lib/arm64</t>
  </si>
  <si>
    <t>17M</t>
  </si>
  <si>
    <t>/calmScreen/lib</t>
  </si>
  <si>
    <t>/calmScreen/oat/arm64</t>
  </si>
  <si>
    <t>/calmScreen/oat</t>
  </si>
  <si>
    <t>/calmScreen</t>
  </si>
  <si>
    <t>76M</t>
  </si>
  <si>
    <t>/messaging/oat/arm64</t>
  </si>
  <si>
    <t>/messaging/oat</t>
  </si>
  <si>
    <t>/messaging</t>
  </si>
  <si>
    <t>12M</t>
  </si>
  <si>
    <t>/radioapp/oat/arm64</t>
  </si>
  <si>
    <t>/radioapp/oat</t>
  </si>
  <si>
    <t>/radioapp</t>
  </si>
  <si>
    <t>/uimremoteclient/oat/arm64</t>
  </si>
  <si>
    <t>/uimremoteclient/oat</t>
  </si>
  <si>
    <t>/uimremoteclient</t>
  </si>
  <si>
    <t>/uimremoteserver/oat/arm64</t>
  </si>
  <si>
    <t>/uimremoteserver/oat</t>
  </si>
  <si>
    <t>/uimremoteserver</t>
  </si>
  <si>
    <t>112K</t>
  </si>
  <si>
    <t>/webview/oat/arm</t>
  </si>
  <si>
    <t>/webview/oat/arm64</t>
  </si>
  <si>
    <t>/webview/oat</t>
  </si>
  <si>
    <t>4.0M</t>
  </si>
  <si>
    <t>/webview</t>
  </si>
  <si>
    <t>116M</t>
  </si>
  <si>
    <r>
      <rPr>
        <sz val="11"/>
        <color theme="1"/>
        <rFont val="等线"/>
        <family val="4"/>
        <charset val="134"/>
        <scheme val="minor"/>
      </rPr>
      <t>/</t>
    </r>
    <r>
      <rPr>
        <sz val="11"/>
        <color theme="1"/>
        <rFont val="等线"/>
        <family val="4"/>
        <charset val="134"/>
        <scheme val="minor"/>
      </rPr>
      <t>vendor/app</t>
    </r>
  </si>
  <si>
    <t>/CarStateManagerService/oat/arm64</t>
  </si>
  <si>
    <t>840K</t>
  </si>
  <si>
    <t>/CarStateManagerService/oat</t>
  </si>
  <si>
    <t>844K</t>
  </si>
  <si>
    <t>/CarStateManagerService</t>
  </si>
  <si>
    <t>/DataBusService/oat/arm64</t>
  </si>
  <si>
    <t>/DataBusService/oat</t>
  </si>
  <si>
    <t>/DataBusService</t>
  </si>
  <si>
    <t>/GpsTest/oat/arm64</t>
  </si>
  <si>
    <t>5.4M</t>
  </si>
  <si>
    <t>/GpsTest/oat</t>
  </si>
  <si>
    <t>/GpsTest</t>
  </si>
  <si>
    <t>8.9M</t>
  </si>
  <si>
    <t>/LogManagerService/oat/arm64</t>
  </si>
  <si>
    <t>/LogManagerService/oat</t>
  </si>
  <si>
    <t>/LogManagerService</t>
  </si>
  <si>
    <t>4.1M</t>
  </si>
  <si>
    <t>/Perfdump/oat/arm64</t>
  </si>
  <si>
    <t>/Perfdump/oat</t>
  </si>
  <si>
    <t>/Perfdump</t>
  </si>
  <si>
    <t>168K</t>
  </si>
  <si>
    <t>/PlatformAdapter/oat/arm64</t>
  </si>
  <si>
    <t>/PlatformAdapter/oat</t>
  </si>
  <si>
    <t>/PlatformAdapter</t>
  </si>
  <si>
    <t>/Qmmi/lib/arm64</t>
  </si>
  <si>
    <t>/Qmmi/lib</t>
  </si>
  <si>
    <t>/Qmmi/oat/arm64</t>
  </si>
  <si>
    <t>/Qmmi/oat</t>
  </si>
  <si>
    <t>416K</t>
  </si>
  <si>
    <t>/Qmmi</t>
  </si>
  <si>
    <t>/UpdateApp/oat/arm64</t>
  </si>
  <si>
    <t>/UpdateApp/oat</t>
  </si>
  <si>
    <t>/UpdateApp</t>
  </si>
  <si>
    <t>请用df -h查看分区信息</t>
  </si>
  <si>
    <t xml:space="preserve">Filesystem </t>
  </si>
  <si>
    <t>Size</t>
  </si>
  <si>
    <t>Used</t>
  </si>
  <si>
    <t>Avail</t>
  </si>
  <si>
    <t>Use%</t>
  </si>
  <si>
    <t>Mounted on</t>
  </si>
  <si>
    <t>/dev/disk1s5 </t>
  </si>
  <si>
    <t>233G</t>
  </si>
  <si>
    <t>10G</t>
  </si>
  <si>
    <t>114G</t>
  </si>
  <si>
    <r>
      <rPr>
        <sz val="11"/>
        <color rgb="FF000000"/>
        <rFont val="Arial"/>
        <family val="2"/>
      </rPr>
      <t> </t>
    </r>
    <r>
      <rPr>
        <sz val="11"/>
        <color rgb="FF000000"/>
        <rFont val="楷体"/>
        <family val="3"/>
        <charset val="134"/>
      </rPr>
      <t>9%</t>
    </r>
  </si>
  <si>
    <t>devfs</t>
  </si>
  <si>
    <t>193K</t>
  </si>
  <si>
    <t>0B</t>
  </si>
  <si>
    <t>/dev</t>
  </si>
  <si>
    <t>/dev/disk1s1 </t>
  </si>
  <si>
    <t>105G</t>
  </si>
  <si>
    <t>/System/Volumes/Data</t>
  </si>
  <si>
    <t>/dev/disk1s4 </t>
  </si>
  <si>
    <t>3.0G</t>
  </si>
  <si>
    <t>/private/var/vm</t>
  </si>
  <si>
    <t>R04：</t>
  </si>
  <si>
    <t>R05：</t>
  </si>
  <si>
    <t>R06：</t>
  </si>
  <si>
    <t>R07：</t>
  </si>
  <si>
    <t xml:space="preserve">Filesystem    </t>
  </si>
  <si>
    <t>/dev/disk1s5s1</t>
  </si>
  <si>
    <t xml:space="preserve">devfs         </t>
  </si>
  <si>
    <t xml:space="preserve">/dev/disk1s4  </t>
  </si>
  <si>
    <t xml:space="preserve">/dev/disk1s2  </t>
  </si>
  <si>
    <t xml:space="preserve">/dev/disk1s6  </t>
  </si>
  <si>
    <t xml:space="preserve">/dev/disk1s1  </t>
  </si>
  <si>
    <t xml:space="preserve">/dev/disk1s5  </t>
  </si>
  <si>
    <t xml:space="preserve">map auto_home </t>
  </si>
  <si>
    <t xml:space="preserve">map -fstab    </t>
  </si>
  <si>
    <t>R08：</t>
  </si>
  <si>
    <t>R09：</t>
  </si>
  <si>
    <t>R10：</t>
  </si>
  <si>
    <t>R11：</t>
  </si>
  <si>
    <t xml:space="preserve">Filesystem   </t>
  </si>
  <si>
    <t>map auto_home</t>
  </si>
  <si>
    <t>map -fstab</t>
  </si>
  <si>
    <t>NA</t>
    <phoneticPr fontId="56" type="noConversion"/>
  </si>
  <si>
    <t>Pass</t>
    <phoneticPr fontId="5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</si>
</sst>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_ "/>
    <numFmt numFmtId="177" formatCode="0.000;[Red]0.000"/>
    <numFmt numFmtId="178" formatCode="0.0%"/>
    <numFmt numFmtId="179" formatCode="0.0_);[Red]\(0.0\)"/>
  </numFmts>
  <fonts count="58">
    <font>
      <sz val="11"/>
      <color theme="1"/>
      <name val="等线"/>
      <charset val="134"/>
      <scheme val="minor"/>
    </font>
    <font>
      <sz val="11"/>
      <color theme="1"/>
      <name val="等线"/>
      <family val="4"/>
      <charset val="134"/>
      <scheme val="minor"/>
    </font>
    <font>
      <sz val="20"/>
      <color rgb="FFFF0000"/>
      <name val="等线"/>
      <family val="4"/>
      <charset val="134"/>
      <scheme val="minor"/>
    </font>
    <font>
      <b/>
      <sz val="11"/>
      <color rgb="FF000000"/>
      <name val="等线"/>
      <family val="4"/>
      <charset val="134"/>
    </font>
    <font>
      <sz val="11"/>
      <color rgb="FF000000"/>
      <name val="等线"/>
      <family val="4"/>
      <charset val="134"/>
    </font>
    <font>
      <sz val="11"/>
      <color rgb="FF000000"/>
      <name val="楷体"/>
      <family val="3"/>
      <charset val="134"/>
    </font>
    <font>
      <b/>
      <sz val="11"/>
      <color theme="1"/>
      <name val="等线"/>
      <family val="4"/>
      <charset val="134"/>
      <scheme val="minor"/>
    </font>
    <font>
      <strike/>
      <sz val="11"/>
      <color theme="1"/>
      <name val="等线"/>
      <family val="4"/>
      <charset val="134"/>
      <scheme val="minor"/>
    </font>
    <font>
      <sz val="10"/>
      <name val="等线"/>
      <family val="4"/>
      <charset val="134"/>
      <scheme val="minor"/>
    </font>
    <font>
      <strike/>
      <sz val="10"/>
      <name val="等线"/>
      <family val="4"/>
      <charset val="134"/>
      <scheme val="minor"/>
    </font>
    <font>
      <sz val="12"/>
      <color theme="1"/>
      <name val="等线"/>
      <family val="4"/>
      <charset val="134"/>
      <scheme val="minor"/>
    </font>
    <font>
      <sz val="11"/>
      <color rgb="FF000000"/>
      <name val="Segoe UI"/>
      <family val="2"/>
    </font>
    <font>
      <b/>
      <sz val="14"/>
      <color theme="1"/>
      <name val="等线"/>
      <family val="4"/>
      <charset val="134"/>
      <scheme val="minor"/>
    </font>
    <font>
      <sz val="10"/>
      <color theme="1"/>
      <name val="Microsoft YaHei"/>
      <family val="2"/>
      <charset val="134"/>
    </font>
    <font>
      <sz val="10.5"/>
      <color theme="1"/>
      <name val="等线"/>
      <family val="4"/>
      <charset val="134"/>
      <scheme val="minor"/>
    </font>
    <font>
      <b/>
      <sz val="14"/>
      <color rgb="FF000000"/>
      <name val="等线"/>
      <family val="4"/>
      <charset val="134"/>
    </font>
    <font>
      <b/>
      <sz val="11"/>
      <color rgb="FF606266"/>
      <name val="等线"/>
      <family val="4"/>
      <charset val="134"/>
    </font>
    <font>
      <sz val="10"/>
      <color rgb="FF000000"/>
      <name val="Microsoft YaHei"/>
      <family val="2"/>
      <charset val="134"/>
    </font>
    <font>
      <sz val="10"/>
      <color theme="1"/>
      <name val="等线"/>
      <family val="4"/>
      <charset val="134"/>
      <scheme val="minor"/>
    </font>
    <font>
      <sz val="11"/>
      <color rgb="FFFF0000"/>
      <name val="等线"/>
      <family val="4"/>
      <charset val="134"/>
      <scheme val="minor"/>
    </font>
    <font>
      <sz val="11"/>
      <color rgb="FF000000"/>
      <name val="等线"/>
      <family val="4"/>
      <charset val="134"/>
      <scheme val="minor"/>
    </font>
    <font>
      <sz val="16"/>
      <color theme="1"/>
      <name val="Aharoni"/>
      <family val="1"/>
    </font>
    <font>
      <sz val="16"/>
      <name val="Aharoni"/>
      <charset val="1"/>
    </font>
    <font>
      <sz val="16"/>
      <name val="KaiTi"/>
      <family val="3"/>
      <charset val="134"/>
    </font>
    <font>
      <sz val="16"/>
      <color theme="1"/>
      <name val="等线"/>
      <family val="4"/>
      <charset val="134"/>
      <scheme val="minor"/>
    </font>
    <font>
      <sz val="16"/>
      <name val="KaiTi"/>
      <family val="3"/>
      <charset val="134"/>
    </font>
    <font>
      <b/>
      <sz val="16"/>
      <color theme="1"/>
      <name val="Verdana Pro"/>
      <family val="1"/>
    </font>
    <font>
      <sz val="16"/>
      <color theme="1"/>
      <name val="Verdana Pro"/>
      <charset val="1"/>
    </font>
    <font>
      <sz val="16"/>
      <color theme="1"/>
      <name val="微软雅黑"/>
      <family val="2"/>
      <charset val="134"/>
    </font>
    <font>
      <sz val="16"/>
      <color rgb="FF000000"/>
      <name val="Verdana Pro"/>
      <charset val="1"/>
    </font>
    <font>
      <b/>
      <sz val="16"/>
      <color theme="1"/>
      <name val="宋体"/>
      <family val="3"/>
      <charset val="134"/>
    </font>
    <font>
      <sz val="18"/>
      <color theme="1"/>
      <name val="Verdana Pro"/>
      <charset val="1"/>
    </font>
    <font>
      <sz val="16"/>
      <color theme="1"/>
      <name val="宋体"/>
      <family val="3"/>
      <charset val="134"/>
    </font>
    <font>
      <sz val="16"/>
      <color theme="1"/>
      <name val="Verdana Pro"/>
      <charset val="1"/>
    </font>
    <font>
      <sz val="16"/>
      <color theme="1"/>
      <name val="Calibri Light"/>
      <family val="2"/>
    </font>
    <font>
      <sz val="16"/>
      <color rgb="FFFF0000"/>
      <name val="Aharoni"/>
      <charset val="1"/>
    </font>
    <font>
      <sz val="16"/>
      <color rgb="FF000000"/>
      <name val="Verdana Pro"/>
      <family val="1"/>
      <charset val="1"/>
    </font>
    <font>
      <sz val="16"/>
      <color theme="1"/>
      <name val="Verdana Pro"/>
      <family val="1"/>
      <charset val="1"/>
    </font>
    <font>
      <sz val="16"/>
      <color rgb="FF000000"/>
      <name val="Verdana Pro"/>
      <charset val="1"/>
    </font>
    <font>
      <sz val="16"/>
      <color rgb="FF000000"/>
      <name val="宋体"/>
      <family val="3"/>
      <charset val="134"/>
    </font>
    <font>
      <sz val="16"/>
      <color rgb="FFFF0000"/>
      <name val="Verdana Pro"/>
      <family val="1"/>
      <charset val="1"/>
    </font>
    <font>
      <sz val="11"/>
      <color theme="1"/>
      <name val="Abadi"/>
      <family val="2"/>
    </font>
    <font>
      <sz val="11"/>
      <name val="Abadi"/>
      <charset val="1"/>
    </font>
    <font>
      <sz val="14"/>
      <color theme="1"/>
      <name val="等线"/>
      <family val="4"/>
      <charset val="134"/>
      <scheme val="minor"/>
    </font>
    <font>
      <sz val="11"/>
      <color rgb="FF000000"/>
      <name val="Arial"/>
      <family val="2"/>
    </font>
    <font>
      <b/>
      <sz val="16"/>
      <color theme="1"/>
      <name val="Verdana Pro"/>
      <charset val="1"/>
    </font>
    <font>
      <sz val="16"/>
      <color theme="1"/>
      <name val="SimSun"/>
      <family val="3"/>
      <charset val="134"/>
    </font>
    <font>
      <sz val="16"/>
      <color theme="1"/>
      <name val="Verdana"/>
      <family val="2"/>
    </font>
    <font>
      <sz val="7"/>
      <color theme="1"/>
      <name val="Times New Roman"/>
      <family val="1"/>
    </font>
    <font>
      <sz val="10.5"/>
      <color theme="1"/>
      <name val="Times New Roman"/>
      <family val="1"/>
    </font>
    <font>
      <sz val="10.5"/>
      <color theme="1"/>
      <name val="宋体"/>
      <family val="3"/>
      <charset val="134"/>
    </font>
    <font>
      <sz val="11"/>
      <color theme="1"/>
      <name val="Abadi"/>
      <charset val="1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10"/>
      <name val="宋体"/>
      <family val="3"/>
      <charset val="134"/>
    </font>
    <font>
      <sz val="9"/>
      <name val="等线"/>
      <family val="4"/>
      <charset val="134"/>
      <scheme val="minor"/>
    </font>
    <font>
      <sz val="10"/>
      <color rgb="FF000000"/>
      <name val="宋体"/>
      <family val="3"/>
      <charset val="134"/>
    </font>
  </fonts>
  <fills count="1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8840296639912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6459852900784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1454817346722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</cellStyleXfs>
  <cellXfs count="227">
    <xf numFmtId="0" fontId="0" fillId="0" borderId="0" xfId="0"/>
    <xf numFmtId="0" fontId="1" fillId="0" borderId="0" xfId="5">
      <alignment vertical="center"/>
    </xf>
    <xf numFmtId="0" fontId="2" fillId="0" borderId="1" xfId="5" applyFont="1" applyBorder="1">
      <alignment vertical="center"/>
    </xf>
    <xf numFmtId="0" fontId="3" fillId="2" borderId="2" xfId="5" applyFont="1" applyFill="1" applyBorder="1">
      <alignment vertical="center"/>
    </xf>
    <xf numFmtId="0" fontId="1" fillId="0" borderId="2" xfId="5" applyBorder="1">
      <alignment vertical="center"/>
    </xf>
    <xf numFmtId="0" fontId="1" fillId="0" borderId="3" xfId="5" applyBorder="1">
      <alignment vertical="center"/>
    </xf>
    <xf numFmtId="0" fontId="0" fillId="0" borderId="3" xfId="0" applyBorder="1"/>
    <xf numFmtId="0" fontId="4" fillId="0" borderId="3" xfId="0" applyFont="1" applyBorder="1"/>
    <xf numFmtId="0" fontId="1" fillId="2" borderId="0" xfId="5" applyFill="1">
      <alignment vertical="center"/>
    </xf>
    <xf numFmtId="0" fontId="5" fillId="0" borderId="3" xfId="0" applyFont="1" applyBorder="1" applyAlignment="1">
      <alignment horizontal="right"/>
    </xf>
    <xf numFmtId="9" fontId="5" fillId="0" borderId="3" xfId="0" applyNumberFormat="1" applyFont="1" applyBorder="1" applyAlignment="1">
      <alignment horizontal="right"/>
    </xf>
    <xf numFmtId="9" fontId="5" fillId="0" borderId="3" xfId="0" applyNumberFormat="1" applyFont="1" applyBorder="1"/>
    <xf numFmtId="9" fontId="1" fillId="0" borderId="0" xfId="5" applyNumberFormat="1">
      <alignment vertical="center"/>
    </xf>
    <xf numFmtId="0" fontId="1" fillId="0" borderId="0" xfId="6"/>
    <xf numFmtId="0" fontId="1" fillId="3" borderId="2" xfId="6" applyFill="1" applyBorder="1" applyAlignment="1">
      <alignment vertical="center"/>
    </xf>
    <xf numFmtId="0" fontId="1" fillId="3" borderId="2" xfId="6" applyFill="1" applyBorder="1"/>
    <xf numFmtId="0" fontId="1" fillId="0" borderId="1" xfId="6" applyBorder="1" applyAlignment="1">
      <alignment horizontal="center" vertical="center" wrapText="1"/>
    </xf>
    <xf numFmtId="0" fontId="1" fillId="0" borderId="1" xfId="6" applyBorder="1" applyAlignment="1">
      <alignment vertical="center"/>
    </xf>
    <xf numFmtId="0" fontId="1" fillId="0" borderId="1" xfId="6" applyBorder="1"/>
    <xf numFmtId="0" fontId="4" fillId="3" borderId="2" xfId="6" applyFont="1" applyFill="1" applyBorder="1"/>
    <xf numFmtId="0" fontId="1" fillId="3" borderId="7" xfId="6" applyFill="1" applyBorder="1"/>
    <xf numFmtId="10" fontId="1" fillId="0" borderId="1" xfId="6" applyNumberFormat="1" applyBorder="1"/>
    <xf numFmtId="0" fontId="1" fillId="0" borderId="1" xfId="6" applyBorder="1" applyAlignment="1">
      <alignment horizontal="center" vertical="center"/>
    </xf>
    <xf numFmtId="0" fontId="7" fillId="0" borderId="0" xfId="1" applyFont="1"/>
    <xf numFmtId="0" fontId="1" fillId="4" borderId="0" xfId="1" applyFill="1"/>
    <xf numFmtId="0" fontId="1" fillId="5" borderId="0" xfId="1" applyFill="1"/>
    <xf numFmtId="0" fontId="1" fillId="0" borderId="0" xfId="1"/>
    <xf numFmtId="0" fontId="6" fillId="6" borderId="1" xfId="1" applyFont="1" applyFill="1" applyBorder="1"/>
    <xf numFmtId="0" fontId="8" fillId="4" borderId="1" xfId="1" applyFont="1" applyFill="1" applyBorder="1" applyAlignment="1">
      <alignment horizontal="left" vertical="center"/>
    </xf>
    <xf numFmtId="0" fontId="1" fillId="0" borderId="1" xfId="1" applyBorder="1"/>
    <xf numFmtId="0" fontId="8" fillId="4" borderId="1" xfId="1" applyFont="1" applyFill="1" applyBorder="1" applyAlignment="1">
      <alignment horizontal="justify" vertical="center"/>
    </xf>
    <xf numFmtId="0" fontId="8" fillId="0" borderId="1" xfId="1" applyFont="1" applyBorder="1" applyAlignment="1">
      <alignment horizontal="justify" vertical="center"/>
    </xf>
    <xf numFmtId="0" fontId="9" fillId="0" borderId="1" xfId="1" applyFont="1" applyBorder="1" applyAlignment="1">
      <alignment horizontal="justify" vertical="center"/>
    </xf>
    <xf numFmtId="0" fontId="7" fillId="0" borderId="1" xfId="1" applyFont="1" applyBorder="1"/>
    <xf numFmtId="0" fontId="1" fillId="4" borderId="1" xfId="1" applyFill="1" applyBorder="1"/>
    <xf numFmtId="0" fontId="8" fillId="5" borderId="1" xfId="1" applyFont="1" applyFill="1" applyBorder="1" applyAlignment="1">
      <alignment horizontal="justify" vertical="center"/>
    </xf>
    <xf numFmtId="0" fontId="1" fillId="5" borderId="1" xfId="1" applyFill="1" applyBorder="1"/>
    <xf numFmtId="10" fontId="6" fillId="7" borderId="1" xfId="1" applyNumberFormat="1" applyFont="1" applyFill="1" applyBorder="1"/>
    <xf numFmtId="49" fontId="6" fillId="7" borderId="1" xfId="1" applyNumberFormat="1" applyFont="1" applyFill="1" applyBorder="1"/>
    <xf numFmtId="0" fontId="1" fillId="0" borderId="1" xfId="1" applyBorder="1" applyAlignment="1">
      <alignment horizontal="left" vertical="center"/>
    </xf>
    <xf numFmtId="10" fontId="1" fillId="0" borderId="1" xfId="1" applyNumberFormat="1" applyBorder="1" applyAlignment="1">
      <alignment horizontal="left" vertical="center"/>
    </xf>
    <xf numFmtId="178" fontId="1" fillId="0" borderId="1" xfId="1" applyNumberFormat="1" applyBorder="1" applyAlignment="1">
      <alignment horizontal="left" vertical="center"/>
    </xf>
    <xf numFmtId="9" fontId="1" fillId="0" borderId="1" xfId="1" applyNumberFormat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0" fontId="1" fillId="0" borderId="0" xfId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" fillId="0" borderId="8" xfId="1" applyBorder="1" applyAlignment="1">
      <alignment horizontal="left" vertical="center"/>
    </xf>
    <xf numFmtId="0" fontId="1" fillId="0" borderId="9" xfId="1" applyBorder="1" applyAlignment="1">
      <alignment horizontal="left" vertical="center"/>
    </xf>
    <xf numFmtId="49" fontId="6" fillId="7" borderId="10" xfId="1" applyNumberFormat="1" applyFont="1" applyFill="1" applyBorder="1"/>
    <xf numFmtId="0" fontId="1" fillId="0" borderId="9" xfId="1" applyBorder="1"/>
    <xf numFmtId="0" fontId="11" fillId="0" borderId="1" xfId="0" applyFont="1" applyBorder="1"/>
    <xf numFmtId="0" fontId="1" fillId="0" borderId="0" xfId="4" applyAlignment="1">
      <alignment vertical="center" wrapText="1"/>
    </xf>
    <xf numFmtId="0" fontId="1" fillId="0" borderId="0" xfId="4" applyAlignment="1">
      <alignment wrapText="1"/>
    </xf>
    <xf numFmtId="0" fontId="1" fillId="0" borderId="0" xfId="4" applyAlignment="1">
      <alignment horizontal="left" vertical="center" wrapText="1"/>
    </xf>
    <xf numFmtId="0" fontId="1" fillId="0" borderId="0" xfId="4" applyAlignment="1">
      <alignment horizontal="left" wrapText="1"/>
    </xf>
    <xf numFmtId="0" fontId="12" fillId="8" borderId="1" xfId="4" applyFont="1" applyFill="1" applyBorder="1" applyAlignment="1">
      <alignment horizontal="left" wrapText="1"/>
    </xf>
    <xf numFmtId="0" fontId="1" fillId="0" borderId="1" xfId="4" applyBorder="1" applyAlignment="1">
      <alignment horizontal="left" vertical="top" wrapText="1"/>
    </xf>
    <xf numFmtId="0" fontId="1" fillId="0" borderId="2" xfId="4" applyBorder="1" applyAlignment="1">
      <alignment horizontal="center" vertical="top" wrapText="1"/>
    </xf>
    <xf numFmtId="0" fontId="1" fillId="0" borderId="1" xfId="3" applyBorder="1" applyAlignment="1">
      <alignment wrapText="1"/>
    </xf>
    <xf numFmtId="0" fontId="1" fillId="0" borderId="6" xfId="3" applyBorder="1" applyAlignment="1">
      <alignment wrapText="1"/>
    </xf>
    <xf numFmtId="0" fontId="13" fillId="0" borderId="1" xfId="0" applyFont="1" applyBorder="1" applyAlignment="1">
      <alignment vertical="center" wrapText="1"/>
    </xf>
    <xf numFmtId="0" fontId="1" fillId="0" borderId="2" xfId="3" applyBorder="1" applyAlignment="1">
      <alignment wrapText="1"/>
    </xf>
    <xf numFmtId="0" fontId="0" fillId="0" borderId="1" xfId="0" applyBorder="1"/>
    <xf numFmtId="0" fontId="0" fillId="0" borderId="6" xfId="0" applyBorder="1"/>
    <xf numFmtId="0" fontId="1" fillId="0" borderId="1" xfId="3" applyBorder="1" applyAlignment="1">
      <alignment vertical="center" wrapText="1"/>
    </xf>
    <xf numFmtId="0" fontId="0" fillId="0" borderId="1" xfId="0" applyBorder="1" applyAlignment="1">
      <alignment wrapText="1"/>
    </xf>
    <xf numFmtId="0" fontId="0" fillId="0" borderId="2" xfId="0" applyBorder="1"/>
    <xf numFmtId="0" fontId="1" fillId="0" borderId="2" xfId="4" applyBorder="1" applyAlignment="1">
      <alignment horizontal="left" vertical="center" wrapText="1"/>
    </xf>
    <xf numFmtId="0" fontId="1" fillId="0" borderId="6" xfId="3" applyBorder="1" applyAlignment="1">
      <alignment vertical="center" wrapText="1"/>
    </xf>
    <xf numFmtId="0" fontId="1" fillId="0" borderId="6" xfId="4" applyBorder="1" applyAlignment="1">
      <alignment horizontal="left" vertical="center" wrapText="1"/>
    </xf>
    <xf numFmtId="0" fontId="1" fillId="0" borderId="1" xfId="3" applyBorder="1" applyAlignment="1">
      <alignment horizontal="left" vertical="center" wrapText="1"/>
    </xf>
    <xf numFmtId="0" fontId="1" fillId="0" borderId="1" xfId="4" applyBorder="1" applyAlignment="1">
      <alignment horizontal="left" vertical="center" wrapText="1"/>
    </xf>
    <xf numFmtId="0" fontId="12" fillId="8" borderId="1" xfId="4" applyFont="1" applyFill="1" applyBorder="1" applyAlignment="1">
      <alignment horizontal="left" vertical="center" wrapText="1"/>
    </xf>
    <xf numFmtId="0" fontId="1" fillId="0" borderId="6" xfId="4" applyBorder="1" applyAlignment="1">
      <alignment vertical="center" wrapText="1"/>
    </xf>
    <xf numFmtId="0" fontId="1" fillId="0" borderId="1" xfId="4" applyBorder="1" applyAlignment="1">
      <alignment vertical="center" wrapText="1"/>
    </xf>
    <xf numFmtId="0" fontId="1" fillId="0" borderId="2" xfId="4" applyBorder="1" applyAlignment="1">
      <alignment vertical="center" wrapText="1"/>
    </xf>
    <xf numFmtId="0" fontId="1" fillId="4" borderId="1" xfId="4" applyFill="1" applyBorder="1" applyAlignment="1">
      <alignment horizontal="left" vertical="center" wrapText="1"/>
    </xf>
    <xf numFmtId="179" fontId="1" fillId="4" borderId="1" xfId="4" applyNumberFormat="1" applyFill="1" applyBorder="1" applyAlignment="1">
      <alignment horizontal="left" vertical="center" wrapText="1"/>
    </xf>
    <xf numFmtId="0" fontId="1" fillId="4" borderId="1" xfId="4" applyFill="1" applyBorder="1" applyAlignment="1">
      <alignment horizontal="center" vertical="center" wrapText="1"/>
    </xf>
    <xf numFmtId="0" fontId="1" fillId="4" borderId="1" xfId="4" applyFill="1" applyBorder="1" applyAlignment="1">
      <alignment vertical="center" wrapText="1"/>
    </xf>
    <xf numFmtId="0" fontId="1" fillId="4" borderId="1" xfId="2" applyFill="1" applyBorder="1" applyAlignment="1">
      <alignment horizontal="center" vertical="center" wrapText="1"/>
    </xf>
    <xf numFmtId="179" fontId="1" fillId="0" borderId="1" xfId="4" applyNumberFormat="1" applyBorder="1" applyAlignment="1">
      <alignment horizontal="center" vertical="center" wrapText="1"/>
    </xf>
    <xf numFmtId="0" fontId="1" fillId="0" borderId="1" xfId="4" applyBorder="1" applyAlignment="1">
      <alignment wrapText="1"/>
    </xf>
    <xf numFmtId="0" fontId="14" fillId="0" borderId="1" xfId="6" applyFont="1" applyBorder="1" applyAlignment="1">
      <alignment vertical="center"/>
    </xf>
    <xf numFmtId="0" fontId="15" fillId="8" borderId="1" xfId="4" applyFont="1" applyFill="1" applyBorder="1" applyAlignment="1">
      <alignment horizontal="left" vertical="center" wrapText="1"/>
    </xf>
    <xf numFmtId="0" fontId="1" fillId="0" borderId="6" xfId="4" applyBorder="1" applyAlignment="1">
      <alignment vertical="top" wrapText="1"/>
    </xf>
    <xf numFmtId="0" fontId="1" fillId="0" borderId="2" xfId="3" applyBorder="1" applyAlignment="1">
      <alignment horizontal="left" vertical="center" wrapText="1"/>
    </xf>
    <xf numFmtId="0" fontId="1" fillId="0" borderId="6" xfId="4" applyBorder="1" applyAlignment="1">
      <alignment wrapText="1"/>
    </xf>
    <xf numFmtId="0" fontId="1" fillId="0" borderId="6" xfId="3" applyBorder="1" applyAlignment="1">
      <alignment horizontal="left" vertical="center" wrapText="1"/>
    </xf>
    <xf numFmtId="0" fontId="16" fillId="0" borderId="1" xfId="6" applyFont="1" applyBorder="1" applyAlignment="1">
      <alignment horizontal="center" vertical="center" wrapText="1"/>
    </xf>
    <xf numFmtId="0" fontId="10" fillId="9" borderId="1" xfId="0" applyFont="1" applyFill="1" applyBorder="1"/>
    <xf numFmtId="0" fontId="10" fillId="0" borderId="1" xfId="0" applyFont="1" applyBorder="1"/>
    <xf numFmtId="0" fontId="10" fillId="9" borderId="1" xfId="0" applyFont="1" applyFill="1" applyBorder="1" applyAlignment="1">
      <alignment horizontal="left"/>
    </xf>
    <xf numFmtId="0" fontId="10" fillId="0" borderId="1" xfId="0" applyFont="1" applyBorder="1" applyAlignment="1">
      <alignment horizontal="left"/>
    </xf>
    <xf numFmtId="177" fontId="10" fillId="0" borderId="1" xfId="0" applyNumberFormat="1" applyFont="1" applyBorder="1" applyAlignment="1">
      <alignment horizontal="left"/>
    </xf>
    <xf numFmtId="0" fontId="13" fillId="9" borderId="1" xfId="0" applyFont="1" applyFill="1" applyBorder="1" applyAlignment="1">
      <alignment horizontal="center" vertical="center" wrapText="1"/>
    </xf>
    <xf numFmtId="0" fontId="13" fillId="9" borderId="1" xfId="0" applyFont="1" applyFill="1" applyBorder="1" applyAlignment="1">
      <alignment vertical="center" wrapText="1"/>
    </xf>
    <xf numFmtId="9" fontId="10" fillId="9" borderId="1" xfId="0" applyNumberFormat="1" applyFont="1" applyFill="1" applyBorder="1" applyAlignment="1">
      <alignment horizontal="center"/>
    </xf>
    <xf numFmtId="0" fontId="13" fillId="9" borderId="1" xfId="0" applyFont="1" applyFill="1" applyBorder="1" applyAlignment="1">
      <alignment horizontal="justify" vertical="center" wrapText="1"/>
    </xf>
    <xf numFmtId="0" fontId="13" fillId="9" borderId="1" xfId="0" applyFont="1" applyFill="1" applyBorder="1" applyAlignment="1">
      <alignment horizontal="left" vertical="center" wrapText="1"/>
    </xf>
    <xf numFmtId="0" fontId="13" fillId="9" borderId="1" xfId="0" applyFont="1" applyFill="1" applyBorder="1" applyAlignment="1">
      <alignment horizontal="left" vertical="center"/>
    </xf>
    <xf numFmtId="1" fontId="13" fillId="9" borderId="1" xfId="0" applyNumberFormat="1" applyFont="1" applyFill="1" applyBorder="1" applyAlignment="1">
      <alignment horizontal="left" vertical="center" wrapText="1"/>
    </xf>
    <xf numFmtId="0" fontId="13" fillId="10" borderId="1" xfId="0" applyFont="1" applyFill="1" applyBorder="1" applyAlignment="1">
      <alignment horizontal="left" vertical="center" wrapText="1"/>
    </xf>
    <xf numFmtId="0" fontId="17" fillId="9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wrapText="1"/>
    </xf>
    <xf numFmtId="0" fontId="18" fillId="9" borderId="1" xfId="0" applyFont="1" applyFill="1" applyBorder="1"/>
    <xf numFmtId="0" fontId="18" fillId="9" borderId="1" xfId="0" applyFont="1" applyFill="1" applyBorder="1" applyAlignment="1">
      <alignment wrapText="1"/>
    </xf>
    <xf numFmtId="0" fontId="10" fillId="11" borderId="1" xfId="0" applyFont="1" applyFill="1" applyBorder="1"/>
    <xf numFmtId="0" fontId="1" fillId="0" borderId="1" xfId="3" applyBorder="1"/>
    <xf numFmtId="0" fontId="10" fillId="0" borderId="1" xfId="0" applyFont="1" applyBorder="1" applyAlignment="1">
      <alignment wrapText="1"/>
    </xf>
    <xf numFmtId="0" fontId="10" fillId="9" borderId="1" xfId="0" applyFont="1" applyFill="1" applyBorder="1" applyAlignment="1">
      <alignment wrapText="1"/>
    </xf>
    <xf numFmtId="0" fontId="19" fillId="0" borderId="1" xfId="0" applyFont="1" applyBorder="1" applyAlignment="1">
      <alignment horizontal="left" vertical="center" wrapText="1"/>
    </xf>
    <xf numFmtId="0" fontId="20" fillId="0" borderId="1" xfId="0" applyFont="1" applyBorder="1" applyAlignment="1">
      <alignment horizontal="left" vertical="center" wrapText="1"/>
    </xf>
    <xf numFmtId="177" fontId="10" fillId="11" borderId="1" xfId="0" applyNumberFormat="1" applyFont="1" applyFill="1" applyBorder="1" applyAlignment="1">
      <alignment horizontal="left"/>
    </xf>
    <xf numFmtId="177" fontId="19" fillId="0" borderId="1" xfId="0" applyNumberFormat="1" applyFont="1" applyBorder="1" applyAlignment="1">
      <alignment horizontal="left"/>
    </xf>
    <xf numFmtId="176" fontId="20" fillId="0" borderId="1" xfId="0" applyNumberFormat="1" applyFont="1" applyBorder="1" applyAlignment="1">
      <alignment horizontal="left" wrapText="1"/>
    </xf>
    <xf numFmtId="0" fontId="21" fillId="0" borderId="0" xfId="0" applyFont="1"/>
    <xf numFmtId="0" fontId="22" fillId="0" borderId="0" xfId="0" applyFont="1"/>
    <xf numFmtId="0" fontId="21" fillId="11" borderId="0" xfId="0" applyFont="1" applyFill="1"/>
    <xf numFmtId="0" fontId="21" fillId="12" borderId="0" xfId="0" applyFont="1" applyFill="1"/>
    <xf numFmtId="0" fontId="23" fillId="0" borderId="0" xfId="0" applyFont="1"/>
    <xf numFmtId="0" fontId="23" fillId="0" borderId="0" xfId="0" applyFont="1" applyAlignment="1">
      <alignment horizontal="center" vertical="center"/>
    </xf>
    <xf numFmtId="0" fontId="23" fillId="0" borderId="0" xfId="0" applyFont="1" applyAlignment="1">
      <alignment horizontal="left"/>
    </xf>
    <xf numFmtId="0" fontId="24" fillId="0" borderId="0" xfId="0" applyFont="1"/>
    <xf numFmtId="0" fontId="2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6" fillId="13" borderId="1" xfId="0" applyFont="1" applyFill="1" applyBorder="1" applyAlignment="1">
      <alignment vertical="center"/>
    </xf>
    <xf numFmtId="0" fontId="26" fillId="13" borderId="1" xfId="0" applyFont="1" applyFill="1" applyBorder="1" applyAlignment="1">
      <alignment horizontal="center" vertical="center" wrapText="1" readingOrder="1"/>
    </xf>
    <xf numFmtId="0" fontId="27" fillId="0" borderId="1" xfId="0" applyFont="1" applyBorder="1"/>
    <xf numFmtId="0" fontId="27" fillId="0" borderId="1" xfId="0" applyFont="1" applyBorder="1" applyAlignment="1">
      <alignment horizontal="left" vertical="center" wrapText="1" readingOrder="1"/>
    </xf>
    <xf numFmtId="0" fontId="27" fillId="0" borderId="1" xfId="0" applyFont="1" applyBorder="1" applyAlignment="1">
      <alignment horizontal="left" wrapText="1" readingOrder="1"/>
    </xf>
    <xf numFmtId="0" fontId="27" fillId="0" borderId="1" xfId="0" applyFont="1" applyBorder="1" applyAlignment="1">
      <alignment wrapText="1"/>
    </xf>
    <xf numFmtId="0" fontId="28" fillId="0" borderId="1" xfId="0" applyFont="1" applyBorder="1" applyAlignment="1">
      <alignment horizontal="left" wrapText="1" readingOrder="1"/>
    </xf>
    <xf numFmtId="0" fontId="26" fillId="11" borderId="1" xfId="0" applyFont="1" applyFill="1" applyBorder="1" applyAlignment="1">
      <alignment horizontal="center" vertical="center" wrapText="1" readingOrder="1"/>
    </xf>
    <xf numFmtId="2" fontId="27" fillId="0" borderId="1" xfId="0" applyNumberFormat="1" applyFont="1" applyBorder="1" applyAlignment="1">
      <alignment horizontal="left" vertical="center" wrapText="1" readingOrder="1"/>
    </xf>
    <xf numFmtId="2" fontId="27" fillId="0" borderId="1" xfId="0" applyNumberFormat="1" applyFont="1" applyBorder="1" applyAlignment="1">
      <alignment horizontal="left" wrapText="1" readingOrder="1"/>
    </xf>
    <xf numFmtId="2" fontId="27" fillId="0" borderId="1" xfId="0" applyNumberFormat="1" applyFont="1" applyBorder="1" applyAlignment="1">
      <alignment wrapText="1"/>
    </xf>
    <xf numFmtId="2" fontId="28" fillId="0" borderId="1" xfId="0" applyNumberFormat="1" applyFont="1" applyBorder="1" applyAlignment="1">
      <alignment horizontal="left" wrapText="1" readingOrder="1"/>
    </xf>
    <xf numFmtId="0" fontId="26" fillId="13" borderId="1" xfId="0" applyFont="1" applyFill="1" applyBorder="1" applyAlignment="1">
      <alignment horizontal="center" vertical="center" wrapText="1"/>
    </xf>
    <xf numFmtId="0" fontId="27" fillId="0" borderId="1" xfId="0" applyFont="1" applyBorder="1" applyAlignment="1">
      <alignment horizontal="center" vertical="center" wrapText="1"/>
    </xf>
    <xf numFmtId="0" fontId="27" fillId="0" borderId="1" xfId="0" applyFont="1" applyBorder="1" applyAlignment="1">
      <alignment horizontal="center" wrapText="1"/>
    </xf>
    <xf numFmtId="0" fontId="27" fillId="0" borderId="1" xfId="0" applyFont="1" applyBorder="1" applyAlignment="1">
      <alignment horizontal="left" vertical="center" indent="1"/>
    </xf>
    <xf numFmtId="0" fontId="29" fillId="0" borderId="1" xfId="0" applyFont="1" applyBorder="1" applyAlignment="1">
      <alignment horizontal="center" vertical="center" wrapText="1"/>
    </xf>
    <xf numFmtId="0" fontId="30" fillId="13" borderId="1" xfId="0" applyFont="1" applyFill="1" applyBorder="1" applyAlignment="1">
      <alignment horizontal="center" vertical="center" wrapText="1"/>
    </xf>
    <xf numFmtId="49" fontId="27" fillId="0" borderId="1" xfId="0" applyNumberFormat="1" applyFont="1" applyBorder="1" applyAlignment="1">
      <alignment horizontal="center" vertical="center" wrapText="1"/>
    </xf>
    <xf numFmtId="0" fontId="31" fillId="0" borderId="1" xfId="0" applyFont="1" applyBorder="1" applyAlignment="1">
      <alignment horizontal="left" vertical="center" wrapText="1" readingOrder="1"/>
    </xf>
    <xf numFmtId="0" fontId="26" fillId="13" borderId="1" xfId="0" applyFont="1" applyFill="1" applyBorder="1" applyAlignment="1">
      <alignment horizontal="left" vertical="center" wrapText="1"/>
    </xf>
    <xf numFmtId="0" fontId="27" fillId="0" borderId="1" xfId="0" applyFont="1" applyBorder="1" applyAlignment="1">
      <alignment horizontal="left" vertical="center" wrapText="1"/>
    </xf>
    <xf numFmtId="0" fontId="26" fillId="13" borderId="1" xfId="0" applyFont="1" applyFill="1" applyBorder="1" applyAlignment="1">
      <alignment vertical="center" wrapText="1"/>
    </xf>
    <xf numFmtId="0" fontId="32" fillId="0" borderId="1" xfId="0" applyFont="1" applyBorder="1" applyAlignment="1">
      <alignment wrapText="1"/>
    </xf>
    <xf numFmtId="0" fontId="27" fillId="0" borderId="1" xfId="0" applyFont="1" applyBorder="1" applyAlignment="1">
      <alignment horizontal="left" vertical="center"/>
    </xf>
    <xf numFmtId="0" fontId="33" fillId="0" borderId="1" xfId="0" applyFont="1" applyBorder="1" applyAlignment="1">
      <alignment horizontal="left" vertical="center" wrapText="1"/>
    </xf>
    <xf numFmtId="0" fontId="29" fillId="0" borderId="1" xfId="0" applyFont="1" applyBorder="1" applyAlignment="1">
      <alignment horizontal="left" vertical="center"/>
    </xf>
    <xf numFmtId="0" fontId="27" fillId="11" borderId="1" xfId="0" applyFont="1" applyFill="1" applyBorder="1" applyAlignment="1">
      <alignment horizontal="left" vertical="center"/>
    </xf>
    <xf numFmtId="0" fontId="21" fillId="0" borderId="1" xfId="0" applyFont="1" applyBorder="1"/>
    <xf numFmtId="0" fontId="34" fillId="11" borderId="1" xfId="0" applyFont="1" applyFill="1" applyBorder="1" applyAlignment="1">
      <alignment horizontal="center" vertical="center"/>
    </xf>
    <xf numFmtId="0" fontId="34" fillId="0" borderId="1" xfId="0" applyFont="1" applyBorder="1" applyAlignment="1">
      <alignment horizontal="center" vertical="center"/>
    </xf>
    <xf numFmtId="0" fontId="34" fillId="0" borderId="1" xfId="0" applyFont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0" fontId="22" fillId="0" borderId="1" xfId="0" applyFont="1" applyBorder="1"/>
    <xf numFmtId="0" fontId="34" fillId="7" borderId="1" xfId="0" applyFont="1" applyFill="1" applyBorder="1" applyAlignment="1">
      <alignment horizontal="center" vertical="center" wrapText="1"/>
    </xf>
    <xf numFmtId="0" fontId="34" fillId="7" borderId="1" xfId="0" applyFont="1" applyFill="1" applyBorder="1" applyAlignment="1">
      <alignment horizontal="center" vertical="center"/>
    </xf>
    <xf numFmtId="0" fontId="35" fillId="0" borderId="1" xfId="0" applyFont="1" applyBorder="1"/>
    <xf numFmtId="0" fontId="36" fillId="0" borderId="1" xfId="0" applyFont="1" applyBorder="1" applyAlignment="1">
      <alignment horizontal="center" vertical="center" wrapText="1"/>
    </xf>
    <xf numFmtId="0" fontId="37" fillId="0" borderId="1" xfId="0" applyFont="1" applyBorder="1" applyAlignment="1">
      <alignment horizontal="center" vertical="center" wrapText="1"/>
    </xf>
    <xf numFmtId="2" fontId="27" fillId="0" borderId="1" xfId="0" applyNumberFormat="1" applyFont="1" applyBorder="1"/>
    <xf numFmtId="0" fontId="31" fillId="0" borderId="1" xfId="0" applyFont="1" applyBorder="1" applyAlignment="1">
      <alignment wrapText="1"/>
    </xf>
    <xf numFmtId="49" fontId="27" fillId="0" borderId="1" xfId="0" applyNumberFormat="1" applyFont="1" applyBorder="1" applyAlignment="1">
      <alignment horizontal="center" vertical="center"/>
    </xf>
    <xf numFmtId="0" fontId="28" fillId="0" borderId="1" xfId="0" applyFont="1" applyBorder="1" applyAlignment="1">
      <alignment horizontal="center" vertical="center" wrapText="1"/>
    </xf>
    <xf numFmtId="0" fontId="27" fillId="0" borderId="1" xfId="0" applyFont="1" applyBorder="1" applyAlignment="1">
      <alignment horizontal="left" wrapText="1"/>
    </xf>
    <xf numFmtId="0" fontId="32" fillId="0" borderId="1" xfId="0" applyFont="1" applyBorder="1" applyAlignment="1">
      <alignment horizontal="left"/>
    </xf>
    <xf numFmtId="0" fontId="27" fillId="0" borderId="1" xfId="0" applyFont="1" applyBorder="1" applyAlignment="1">
      <alignment horizontal="left"/>
    </xf>
    <xf numFmtId="10" fontId="27" fillId="0" borderId="1" xfId="0" applyNumberFormat="1" applyFont="1" applyBorder="1" applyAlignment="1">
      <alignment horizontal="left" vertical="center"/>
    </xf>
    <xf numFmtId="0" fontId="38" fillId="0" borderId="1" xfId="0" applyFont="1" applyBorder="1" applyAlignment="1">
      <alignment horizontal="left" vertical="center" wrapText="1"/>
    </xf>
    <xf numFmtId="10" fontId="34" fillId="0" borderId="1" xfId="0" applyNumberFormat="1" applyFont="1" applyBorder="1" applyAlignment="1">
      <alignment horizontal="center" vertical="center" wrapText="1"/>
    </xf>
    <xf numFmtId="0" fontId="34" fillId="11" borderId="1" xfId="0" applyFont="1" applyFill="1" applyBorder="1" applyAlignment="1">
      <alignment horizontal="center" vertical="center" wrapText="1"/>
    </xf>
    <xf numFmtId="0" fontId="38" fillId="0" borderId="1" xfId="0" applyFont="1" applyBorder="1" applyAlignment="1">
      <alignment horizontal="center" vertical="center" wrapText="1"/>
    </xf>
    <xf numFmtId="0" fontId="33" fillId="0" borderId="1" xfId="0" applyFont="1" applyBorder="1" applyAlignment="1">
      <alignment horizontal="left" vertical="center"/>
    </xf>
    <xf numFmtId="0" fontId="41" fillId="0" borderId="1" xfId="0" applyFont="1" applyBorder="1" applyAlignment="1">
      <alignment horizontal="left" vertical="center" wrapText="1" readingOrder="1"/>
    </xf>
    <xf numFmtId="0" fontId="42" fillId="0" borderId="1" xfId="0" applyFont="1" applyBorder="1" applyAlignment="1">
      <alignment horizontal="left" vertical="center" wrapText="1" readingOrder="1"/>
    </xf>
    <xf numFmtId="0" fontId="6" fillId="2" borderId="1" xfId="1" applyFont="1" applyFill="1" applyBorder="1"/>
    <xf numFmtId="0" fontId="1" fillId="2" borderId="1" xfId="1" applyFill="1" applyBorder="1"/>
    <xf numFmtId="0" fontId="4" fillId="0" borderId="1" xfId="1" applyFont="1" applyBorder="1"/>
    <xf numFmtId="0" fontId="1" fillId="0" borderId="0" xfId="2"/>
    <xf numFmtId="0" fontId="43" fillId="2" borderId="1" xfId="0" applyFont="1" applyFill="1" applyBorder="1"/>
    <xf numFmtId="0" fontId="43" fillId="0" borderId="1" xfId="0" applyFont="1" applyBorder="1"/>
    <xf numFmtId="0" fontId="1" fillId="0" borderId="1" xfId="2" applyBorder="1"/>
    <xf numFmtId="0" fontId="1" fillId="0" borderId="1" xfId="2" applyBorder="1" applyAlignment="1">
      <alignment horizontal="right" vertical="center"/>
    </xf>
    <xf numFmtId="0" fontId="1" fillId="0" borderId="0" xfId="2" applyAlignment="1">
      <alignment horizontal="right" vertical="center"/>
    </xf>
    <xf numFmtId="0" fontId="1" fillId="4" borderId="1" xfId="4" quotePrefix="1" applyFill="1" applyBorder="1" applyAlignment="1">
      <alignment horizontal="left" vertical="center" wrapText="1"/>
    </xf>
    <xf numFmtId="0" fontId="39" fillId="0" borderId="1" xfId="0" applyFont="1" applyBorder="1" applyAlignment="1">
      <alignment horizontal="center" vertical="center" wrapText="1"/>
    </xf>
    <xf numFmtId="0" fontId="40" fillId="0" borderId="1" xfId="0" applyFont="1" applyBorder="1" applyAlignment="1">
      <alignment horizontal="center" vertical="center" wrapText="1"/>
    </xf>
    <xf numFmtId="0" fontId="36" fillId="0" borderId="1" xfId="0" applyFont="1" applyBorder="1" applyAlignment="1">
      <alignment wrapText="1"/>
    </xf>
    <xf numFmtId="0" fontId="36" fillId="0" borderId="1" xfId="0" applyFont="1" applyBorder="1" applyAlignment="1">
      <alignment horizontal="center" vertical="center"/>
    </xf>
    <xf numFmtId="0" fontId="36" fillId="0" borderId="1" xfId="0" applyFont="1" applyBorder="1"/>
    <xf numFmtId="0" fontId="1" fillId="2" borderId="1" xfId="1" applyFill="1" applyBorder="1" applyAlignment="1">
      <alignment horizontal="center"/>
    </xf>
    <xf numFmtId="0" fontId="4" fillId="2" borderId="1" xfId="1" applyFont="1" applyFill="1" applyBorder="1" applyAlignment="1">
      <alignment horizontal="center"/>
    </xf>
    <xf numFmtId="9" fontId="10" fillId="9" borderId="1" xfId="0" applyNumberFormat="1" applyFont="1" applyFill="1" applyBorder="1" applyAlignment="1">
      <alignment horizontal="center" vertical="center"/>
    </xf>
    <xf numFmtId="9" fontId="10" fillId="9" borderId="1" xfId="0" applyNumberFormat="1" applyFont="1" applyFill="1" applyBorder="1" applyAlignment="1">
      <alignment horizontal="center"/>
    </xf>
    <xf numFmtId="0" fontId="10" fillId="9" borderId="1" xfId="0" applyFont="1" applyFill="1" applyBorder="1" applyAlignment="1">
      <alignment horizontal="center"/>
    </xf>
    <xf numFmtId="0" fontId="10" fillId="9" borderId="1" xfId="0" applyFont="1" applyFill="1" applyBorder="1" applyAlignment="1">
      <alignment horizontal="center" wrapText="1"/>
    </xf>
    <xf numFmtId="0" fontId="13" fillId="9" borderId="1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left" vertical="center"/>
    </xf>
    <xf numFmtId="0" fontId="13" fillId="9" borderId="1" xfId="0" applyFont="1" applyFill="1" applyBorder="1" applyAlignment="1">
      <alignment vertical="center" wrapText="1"/>
    </xf>
    <xf numFmtId="0" fontId="1" fillId="0" borderId="2" xfId="4" applyBorder="1" applyAlignment="1">
      <alignment horizontal="left" vertical="center" wrapText="1"/>
    </xf>
    <xf numFmtId="0" fontId="1" fillId="0" borderId="6" xfId="4" applyBorder="1" applyAlignment="1">
      <alignment horizontal="left" vertical="center" wrapText="1"/>
    </xf>
    <xf numFmtId="0" fontId="1" fillId="0" borderId="11" xfId="4" applyBorder="1" applyAlignment="1">
      <alignment horizontal="left" vertical="top" wrapText="1"/>
    </xf>
    <xf numFmtId="0" fontId="1" fillId="0" borderId="2" xfId="4" applyBorder="1" applyAlignment="1">
      <alignment horizontal="left" vertical="top" wrapText="1"/>
    </xf>
    <xf numFmtId="0" fontId="1" fillId="0" borderId="1" xfId="4" applyBorder="1" applyAlignment="1">
      <alignment horizontal="left" vertical="top" wrapText="1"/>
    </xf>
    <xf numFmtId="0" fontId="1" fillId="0" borderId="6" xfId="4" applyBorder="1" applyAlignment="1">
      <alignment horizontal="left" vertical="top" wrapText="1"/>
    </xf>
    <xf numFmtId="0" fontId="1" fillId="0" borderId="11" xfId="4" applyBorder="1" applyAlignment="1">
      <alignment horizontal="left" vertical="center" wrapText="1"/>
    </xf>
    <xf numFmtId="0" fontId="1" fillId="0" borderId="2" xfId="4" applyBorder="1" applyAlignment="1">
      <alignment horizontal="center" vertical="top" wrapText="1"/>
    </xf>
    <xf numFmtId="0" fontId="1" fillId="0" borderId="11" xfId="4" applyBorder="1" applyAlignment="1">
      <alignment horizontal="center" vertical="top" wrapText="1"/>
    </xf>
    <xf numFmtId="0" fontId="1" fillId="0" borderId="6" xfId="4" applyBorder="1" applyAlignment="1">
      <alignment horizontal="center" vertical="top" wrapText="1"/>
    </xf>
    <xf numFmtId="0" fontId="1" fillId="0" borderId="2" xfId="4" applyBorder="1" applyAlignment="1">
      <alignment vertical="top" wrapText="1"/>
    </xf>
    <xf numFmtId="0" fontId="1" fillId="0" borderId="6" xfId="4" applyBorder="1" applyAlignment="1">
      <alignment vertical="top" wrapText="1"/>
    </xf>
    <xf numFmtId="0" fontId="6" fillId="3" borderId="4" xfId="6" applyFont="1" applyFill="1" applyBorder="1" applyAlignment="1">
      <alignment horizontal="center"/>
    </xf>
    <xf numFmtId="0" fontId="6" fillId="3" borderId="5" xfId="6" applyFont="1" applyFill="1" applyBorder="1" applyAlignment="1">
      <alignment horizontal="center"/>
    </xf>
    <xf numFmtId="0" fontId="1" fillId="3" borderId="1" xfId="6" applyFill="1" applyBorder="1" applyAlignment="1">
      <alignment horizontal="center" vertical="center"/>
    </xf>
    <xf numFmtId="0" fontId="1" fillId="3" borderId="2" xfId="6" applyFill="1" applyBorder="1" applyAlignment="1">
      <alignment horizontal="center" vertical="center"/>
    </xf>
    <xf numFmtId="0" fontId="1" fillId="3" borderId="6" xfId="6" applyFill="1" applyBorder="1" applyAlignment="1">
      <alignment horizontal="center" vertical="center"/>
    </xf>
    <xf numFmtId="0" fontId="6" fillId="3" borderId="2" xfId="6" applyFont="1" applyFill="1" applyBorder="1" applyAlignment="1">
      <alignment horizontal="center" vertical="center" wrapText="1"/>
    </xf>
    <xf numFmtId="0" fontId="6" fillId="3" borderId="6" xfId="6" applyFont="1" applyFill="1" applyBorder="1" applyAlignment="1">
      <alignment horizontal="center" vertical="center" wrapText="1"/>
    </xf>
    <xf numFmtId="0" fontId="21" fillId="0" borderId="1" xfId="0" applyFont="1" applyBorder="1" applyAlignment="1">
      <alignment horizontal="center"/>
    </xf>
    <xf numFmtId="0" fontId="24" fillId="0" borderId="0" xfId="0" applyFont="1" applyAlignment="1">
      <alignment horizontal="center"/>
    </xf>
  </cellXfs>
  <cellStyles count="7">
    <cellStyle name="Normal 2" xfId="6" xr:uid="{00000000-0005-0000-0000-000032000000}"/>
    <cellStyle name="常规" xfId="0" builtinId="0"/>
    <cellStyle name="常规 2" xfId="5" xr:uid="{00000000-0005-0000-0000-000005000000}"/>
    <cellStyle name="常规 4" xfId="4" xr:uid="{00000000-0005-0000-0000-000004000000}"/>
    <cellStyle name="常规 4 2" xfId="3" xr:uid="{00000000-0005-0000-0000-000003000000}"/>
    <cellStyle name="常规 5" xfId="2" xr:uid="{00000000-0005-0000-0000-000002000000}"/>
    <cellStyle name="常规 6" xfId="1" xr:uid="{00000000-0005-0000-0000-000001000000}"/>
  </cellStyles>
  <dxfs count="41"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lightUp"/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lightUp"/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lightUp"/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lightUp"/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ont>
        <color rgb="FFFF0000"/>
      </font>
    </dxf>
    <dxf>
      <font>
        <color rgb="FF006100"/>
      </font>
      <fill>
        <patternFill patternType="solid">
          <bgColor rgb="FFC6EFCE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colors>
    <mruColors>
      <color rgb="FFFFFFFF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4.xml"/><Relationship Id="rId18" Type="http://schemas.openxmlformats.org/officeDocument/2006/relationships/externalLink" Target="externalLinks/externalLink9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2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17" Type="http://schemas.openxmlformats.org/officeDocument/2006/relationships/externalLink" Target="externalLinks/externalLink8.xml"/><Relationship Id="rId25" Type="http://schemas.openxmlformats.org/officeDocument/2006/relationships/externalLink" Target="externalLinks/externalLink16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7.xml"/><Relationship Id="rId20" Type="http://schemas.openxmlformats.org/officeDocument/2006/relationships/externalLink" Target="externalLinks/externalLink11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24" Type="http://schemas.openxmlformats.org/officeDocument/2006/relationships/externalLink" Target="externalLinks/externalLink15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6.xml"/><Relationship Id="rId23" Type="http://schemas.openxmlformats.org/officeDocument/2006/relationships/externalLink" Target="externalLinks/externalLink14.xml"/><Relationship Id="rId28" Type="http://schemas.openxmlformats.org/officeDocument/2006/relationships/sharedStrings" Target="sharedStrings.xml"/><Relationship Id="rId10" Type="http://schemas.openxmlformats.org/officeDocument/2006/relationships/externalLink" Target="externalLinks/externalLink1.xml"/><Relationship Id="rId19" Type="http://schemas.openxmlformats.org/officeDocument/2006/relationships/externalLink" Target="externalLinks/externalLink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5.xml"/><Relationship Id="rId22" Type="http://schemas.openxmlformats.org/officeDocument/2006/relationships/externalLink" Target="externalLinks/externalLink13.xml"/><Relationship Id="rId27" Type="http://schemas.openxmlformats.org/officeDocument/2006/relationships/styles" Target="styles.xml"/><Relationship Id="rId30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消息中心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[1]内存泄漏!$A$1:$A$1145</c:f>
              <c:numCache>
                <c:formatCode>General</c:formatCode>
                <c:ptCount val="1145"/>
                <c:pt idx="0">
                  <c:v>85.981399999999994</c:v>
                </c:pt>
                <c:pt idx="1">
                  <c:v>81.719700000000003</c:v>
                </c:pt>
                <c:pt idx="2">
                  <c:v>81.684600000000003</c:v>
                </c:pt>
                <c:pt idx="3">
                  <c:v>81.684600000000003</c:v>
                </c:pt>
                <c:pt idx="4">
                  <c:v>81.684600000000003</c:v>
                </c:pt>
                <c:pt idx="5">
                  <c:v>81.680700000000002</c:v>
                </c:pt>
                <c:pt idx="6">
                  <c:v>81.680700000000002</c:v>
                </c:pt>
                <c:pt idx="7">
                  <c:v>81.680700000000002</c:v>
                </c:pt>
                <c:pt idx="8">
                  <c:v>81.680700000000002</c:v>
                </c:pt>
                <c:pt idx="9">
                  <c:v>81.680700000000002</c:v>
                </c:pt>
                <c:pt idx="10">
                  <c:v>81.680700000000002</c:v>
                </c:pt>
                <c:pt idx="11">
                  <c:v>81.680700000000002</c:v>
                </c:pt>
                <c:pt idx="12">
                  <c:v>81.680700000000002</c:v>
                </c:pt>
                <c:pt idx="13">
                  <c:v>81.680700000000002</c:v>
                </c:pt>
                <c:pt idx="14">
                  <c:v>81.680700000000002</c:v>
                </c:pt>
                <c:pt idx="15">
                  <c:v>81.680700000000002</c:v>
                </c:pt>
                <c:pt idx="16">
                  <c:v>81.680700000000002</c:v>
                </c:pt>
                <c:pt idx="17">
                  <c:v>81.680700000000002</c:v>
                </c:pt>
                <c:pt idx="18">
                  <c:v>81.680700000000002</c:v>
                </c:pt>
                <c:pt idx="19">
                  <c:v>81.680700000000002</c:v>
                </c:pt>
                <c:pt idx="20">
                  <c:v>81.680700000000002</c:v>
                </c:pt>
                <c:pt idx="21">
                  <c:v>81.680700000000002</c:v>
                </c:pt>
                <c:pt idx="22">
                  <c:v>81.680700000000002</c:v>
                </c:pt>
                <c:pt idx="23">
                  <c:v>81.6768</c:v>
                </c:pt>
                <c:pt idx="24">
                  <c:v>81.6768</c:v>
                </c:pt>
                <c:pt idx="25">
                  <c:v>81.679699999999997</c:v>
                </c:pt>
                <c:pt idx="26">
                  <c:v>82.820300000000003</c:v>
                </c:pt>
                <c:pt idx="27">
                  <c:v>81.777299999999997</c:v>
                </c:pt>
                <c:pt idx="28">
                  <c:v>81.581999999999994</c:v>
                </c:pt>
                <c:pt idx="29">
                  <c:v>106</c:v>
                </c:pt>
                <c:pt idx="30">
                  <c:v>106.066</c:v>
                </c:pt>
                <c:pt idx="31">
                  <c:v>106.062</c:v>
                </c:pt>
                <c:pt idx="32">
                  <c:v>106.062</c:v>
                </c:pt>
                <c:pt idx="33">
                  <c:v>118.80500000000001</c:v>
                </c:pt>
                <c:pt idx="34">
                  <c:v>127.547</c:v>
                </c:pt>
                <c:pt idx="35">
                  <c:v>127.16500000000001</c:v>
                </c:pt>
                <c:pt idx="36">
                  <c:v>124.751</c:v>
                </c:pt>
                <c:pt idx="37">
                  <c:v>122.458</c:v>
                </c:pt>
                <c:pt idx="38">
                  <c:v>122.42700000000001</c:v>
                </c:pt>
                <c:pt idx="39">
                  <c:v>122.419</c:v>
                </c:pt>
                <c:pt idx="40">
                  <c:v>119.71599999999999</c:v>
                </c:pt>
                <c:pt idx="41">
                  <c:v>119.837</c:v>
                </c:pt>
                <c:pt idx="42">
                  <c:v>120.095</c:v>
                </c:pt>
                <c:pt idx="43">
                  <c:v>128.899</c:v>
                </c:pt>
                <c:pt idx="44">
                  <c:v>127.759</c:v>
                </c:pt>
                <c:pt idx="45">
                  <c:v>127.74299999999999</c:v>
                </c:pt>
                <c:pt idx="46">
                  <c:v>127.739</c:v>
                </c:pt>
                <c:pt idx="47">
                  <c:v>125.571</c:v>
                </c:pt>
                <c:pt idx="48">
                  <c:v>125.583</c:v>
                </c:pt>
                <c:pt idx="49">
                  <c:v>125.31699999999999</c:v>
                </c:pt>
                <c:pt idx="50">
                  <c:v>125.31</c:v>
                </c:pt>
                <c:pt idx="51">
                  <c:v>125.321</c:v>
                </c:pt>
                <c:pt idx="52">
                  <c:v>125.325</c:v>
                </c:pt>
                <c:pt idx="53">
                  <c:v>125.31</c:v>
                </c:pt>
                <c:pt idx="54">
                  <c:v>125.325</c:v>
                </c:pt>
                <c:pt idx="55">
                  <c:v>125.31699999999999</c:v>
                </c:pt>
                <c:pt idx="56">
                  <c:v>125.32899999999999</c:v>
                </c:pt>
                <c:pt idx="57">
                  <c:v>125.31</c:v>
                </c:pt>
                <c:pt idx="58">
                  <c:v>125.325</c:v>
                </c:pt>
                <c:pt idx="59">
                  <c:v>130.15700000000001</c:v>
                </c:pt>
                <c:pt idx="60">
                  <c:v>129.92699999999999</c:v>
                </c:pt>
                <c:pt idx="61">
                  <c:v>129.911</c:v>
                </c:pt>
                <c:pt idx="62">
                  <c:v>129.91900000000001</c:v>
                </c:pt>
                <c:pt idx="63">
                  <c:v>127.974</c:v>
                </c:pt>
                <c:pt idx="64">
                  <c:v>131.142</c:v>
                </c:pt>
                <c:pt idx="65">
                  <c:v>131.30600000000001</c:v>
                </c:pt>
                <c:pt idx="66">
                  <c:v>131.58699999999999</c:v>
                </c:pt>
                <c:pt idx="67">
                  <c:v>131.54400000000001</c:v>
                </c:pt>
                <c:pt idx="68">
                  <c:v>131.62200000000001</c:v>
                </c:pt>
                <c:pt idx="69">
                  <c:v>133.06700000000001</c:v>
                </c:pt>
                <c:pt idx="70">
                  <c:v>132.52799999999999</c:v>
                </c:pt>
                <c:pt idx="71">
                  <c:v>131.42699999999999</c:v>
                </c:pt>
                <c:pt idx="72">
                  <c:v>131.36799999999999</c:v>
                </c:pt>
                <c:pt idx="73">
                  <c:v>129.11000000000001</c:v>
                </c:pt>
                <c:pt idx="74">
                  <c:v>129.05199999999999</c:v>
                </c:pt>
                <c:pt idx="75">
                  <c:v>129.07900000000001</c:v>
                </c:pt>
                <c:pt idx="76">
                  <c:v>129.05600000000001</c:v>
                </c:pt>
                <c:pt idx="77">
                  <c:v>129.05199999999999</c:v>
                </c:pt>
                <c:pt idx="78">
                  <c:v>129.05199999999999</c:v>
                </c:pt>
                <c:pt idx="79">
                  <c:v>118.40300000000001</c:v>
                </c:pt>
                <c:pt idx="80">
                  <c:v>118.384</c:v>
                </c:pt>
                <c:pt idx="81">
                  <c:v>118.36799999999999</c:v>
                </c:pt>
                <c:pt idx="82">
                  <c:v>118.372</c:v>
                </c:pt>
                <c:pt idx="83">
                  <c:v>118.399</c:v>
                </c:pt>
                <c:pt idx="84">
                  <c:v>118.396</c:v>
                </c:pt>
                <c:pt idx="85">
                  <c:v>119.001</c:v>
                </c:pt>
                <c:pt idx="86">
                  <c:v>119.76300000000001</c:v>
                </c:pt>
                <c:pt idx="87">
                  <c:v>119.751</c:v>
                </c:pt>
                <c:pt idx="88">
                  <c:v>128.41900000000001</c:v>
                </c:pt>
                <c:pt idx="89">
                  <c:v>127.92700000000001</c:v>
                </c:pt>
                <c:pt idx="90">
                  <c:v>127.90300000000001</c:v>
                </c:pt>
                <c:pt idx="91">
                  <c:v>127.907</c:v>
                </c:pt>
                <c:pt idx="92">
                  <c:v>127.907</c:v>
                </c:pt>
                <c:pt idx="93">
                  <c:v>127.899</c:v>
                </c:pt>
                <c:pt idx="94">
                  <c:v>127.907</c:v>
                </c:pt>
                <c:pt idx="95">
                  <c:v>126.009</c:v>
                </c:pt>
                <c:pt idx="96">
                  <c:v>126.01300000000001</c:v>
                </c:pt>
                <c:pt idx="97">
                  <c:v>125.907</c:v>
                </c:pt>
                <c:pt idx="98">
                  <c:v>125.907</c:v>
                </c:pt>
                <c:pt idx="99">
                  <c:v>125.88800000000001</c:v>
                </c:pt>
                <c:pt idx="100">
                  <c:v>125.517</c:v>
                </c:pt>
                <c:pt idx="101">
                  <c:v>126.063</c:v>
                </c:pt>
                <c:pt idx="102">
                  <c:v>126.191</c:v>
                </c:pt>
                <c:pt idx="103">
                  <c:v>124.461</c:v>
                </c:pt>
                <c:pt idx="104">
                  <c:v>124.47799999999999</c:v>
                </c:pt>
                <c:pt idx="105">
                  <c:v>119.634</c:v>
                </c:pt>
                <c:pt idx="106">
                  <c:v>120.57899999999999</c:v>
                </c:pt>
                <c:pt idx="107">
                  <c:v>120.313</c:v>
                </c:pt>
                <c:pt idx="108">
                  <c:v>120.325</c:v>
                </c:pt>
                <c:pt idx="109">
                  <c:v>120.35299999999999</c:v>
                </c:pt>
                <c:pt idx="110">
                  <c:v>120.21299999999999</c:v>
                </c:pt>
                <c:pt idx="111">
                  <c:v>119.873</c:v>
                </c:pt>
                <c:pt idx="112">
                  <c:v>120.18899999999999</c:v>
                </c:pt>
                <c:pt idx="113">
                  <c:v>120.553</c:v>
                </c:pt>
                <c:pt idx="114">
                  <c:v>120.91200000000001</c:v>
                </c:pt>
                <c:pt idx="115">
                  <c:v>121.252</c:v>
                </c:pt>
                <c:pt idx="116">
                  <c:v>121.611</c:v>
                </c:pt>
                <c:pt idx="117">
                  <c:v>121.889</c:v>
                </c:pt>
                <c:pt idx="118">
                  <c:v>121.861</c:v>
                </c:pt>
                <c:pt idx="119">
                  <c:v>121.854</c:v>
                </c:pt>
                <c:pt idx="120">
                  <c:v>130.83799999999999</c:v>
                </c:pt>
                <c:pt idx="121">
                  <c:v>130.52099999999999</c:v>
                </c:pt>
                <c:pt idx="122">
                  <c:v>130.506</c:v>
                </c:pt>
                <c:pt idx="123">
                  <c:v>130.51</c:v>
                </c:pt>
                <c:pt idx="124">
                  <c:v>133.94300000000001</c:v>
                </c:pt>
                <c:pt idx="125">
                  <c:v>128.02099999999999</c:v>
                </c:pt>
                <c:pt idx="126">
                  <c:v>128.00200000000001</c:v>
                </c:pt>
                <c:pt idx="127">
                  <c:v>127.928</c:v>
                </c:pt>
                <c:pt idx="128">
                  <c:v>127.70699999999999</c:v>
                </c:pt>
                <c:pt idx="129">
                  <c:v>127.629</c:v>
                </c:pt>
                <c:pt idx="130">
                  <c:v>127.637</c:v>
                </c:pt>
                <c:pt idx="131">
                  <c:v>127.64100000000001</c:v>
                </c:pt>
                <c:pt idx="132">
                  <c:v>127.652</c:v>
                </c:pt>
                <c:pt idx="133">
                  <c:v>127.629</c:v>
                </c:pt>
                <c:pt idx="134">
                  <c:v>127.648</c:v>
                </c:pt>
                <c:pt idx="135">
                  <c:v>126.773</c:v>
                </c:pt>
                <c:pt idx="136">
                  <c:v>126.586</c:v>
                </c:pt>
                <c:pt idx="137">
                  <c:v>126.562</c:v>
                </c:pt>
                <c:pt idx="138">
                  <c:v>126.574</c:v>
                </c:pt>
                <c:pt idx="139">
                  <c:v>120.352</c:v>
                </c:pt>
                <c:pt idx="140">
                  <c:v>120.371</c:v>
                </c:pt>
                <c:pt idx="141">
                  <c:v>120.375</c:v>
                </c:pt>
                <c:pt idx="142">
                  <c:v>120.371</c:v>
                </c:pt>
                <c:pt idx="143">
                  <c:v>120.367</c:v>
                </c:pt>
                <c:pt idx="144">
                  <c:v>120.352</c:v>
                </c:pt>
                <c:pt idx="145">
                  <c:v>120.352</c:v>
                </c:pt>
                <c:pt idx="146">
                  <c:v>120.34399999999999</c:v>
                </c:pt>
                <c:pt idx="147">
                  <c:v>120.355</c:v>
                </c:pt>
                <c:pt idx="148">
                  <c:v>120.34399999999999</c:v>
                </c:pt>
                <c:pt idx="149">
                  <c:v>120.367</c:v>
                </c:pt>
                <c:pt idx="150">
                  <c:v>120.35899999999999</c:v>
                </c:pt>
                <c:pt idx="151">
                  <c:v>120.371</c:v>
                </c:pt>
                <c:pt idx="152">
                  <c:v>120.348</c:v>
                </c:pt>
                <c:pt idx="153">
                  <c:v>120.348</c:v>
                </c:pt>
                <c:pt idx="154">
                  <c:v>120.348</c:v>
                </c:pt>
                <c:pt idx="155">
                  <c:v>120.383</c:v>
                </c:pt>
                <c:pt idx="156">
                  <c:v>120.348</c:v>
                </c:pt>
                <c:pt idx="157">
                  <c:v>120.35899999999999</c:v>
                </c:pt>
                <c:pt idx="158">
                  <c:v>145.137</c:v>
                </c:pt>
                <c:pt idx="159">
                  <c:v>145.82400000000001</c:v>
                </c:pt>
                <c:pt idx="160">
                  <c:v>145.78899999999999</c:v>
                </c:pt>
                <c:pt idx="161">
                  <c:v>145.80500000000001</c:v>
                </c:pt>
                <c:pt idx="162">
                  <c:v>145.78899999999999</c:v>
                </c:pt>
                <c:pt idx="163">
                  <c:v>160.97399999999999</c:v>
                </c:pt>
                <c:pt idx="164">
                  <c:v>167.036</c:v>
                </c:pt>
                <c:pt idx="165">
                  <c:v>166.751</c:v>
                </c:pt>
                <c:pt idx="166">
                  <c:v>166.642</c:v>
                </c:pt>
                <c:pt idx="167">
                  <c:v>174.38</c:v>
                </c:pt>
                <c:pt idx="168">
                  <c:v>173.41900000000001</c:v>
                </c:pt>
                <c:pt idx="169">
                  <c:v>174.74299999999999</c:v>
                </c:pt>
                <c:pt idx="170">
                  <c:v>181.02799999999999</c:v>
                </c:pt>
                <c:pt idx="171">
                  <c:v>179.786</c:v>
                </c:pt>
                <c:pt idx="172">
                  <c:v>179.739</c:v>
                </c:pt>
                <c:pt idx="173">
                  <c:v>179.80600000000001</c:v>
                </c:pt>
                <c:pt idx="174">
                  <c:v>176.21199999999999</c:v>
                </c:pt>
                <c:pt idx="175">
                  <c:v>176.17699999999999</c:v>
                </c:pt>
                <c:pt idx="176">
                  <c:v>176.19200000000001</c:v>
                </c:pt>
                <c:pt idx="177">
                  <c:v>176.18100000000001</c:v>
                </c:pt>
                <c:pt idx="178">
                  <c:v>176.19200000000001</c:v>
                </c:pt>
                <c:pt idx="179">
                  <c:v>179.97</c:v>
                </c:pt>
                <c:pt idx="180">
                  <c:v>182.899</c:v>
                </c:pt>
                <c:pt idx="181">
                  <c:v>145.85599999999999</c:v>
                </c:pt>
                <c:pt idx="182">
                  <c:v>145.72399999999999</c:v>
                </c:pt>
                <c:pt idx="183">
                  <c:v>145.72</c:v>
                </c:pt>
                <c:pt idx="184">
                  <c:v>145.71600000000001</c:v>
                </c:pt>
                <c:pt idx="185">
                  <c:v>145.75</c:v>
                </c:pt>
                <c:pt idx="186">
                  <c:v>103.586</c:v>
                </c:pt>
                <c:pt idx="187">
                  <c:v>103.438</c:v>
                </c:pt>
                <c:pt idx="188">
                  <c:v>103.398</c:v>
                </c:pt>
                <c:pt idx="189">
                  <c:v>103.395</c:v>
                </c:pt>
                <c:pt idx="190">
                  <c:v>103.398</c:v>
                </c:pt>
                <c:pt idx="191">
                  <c:v>103.395</c:v>
                </c:pt>
                <c:pt idx="192">
                  <c:v>103.398</c:v>
                </c:pt>
                <c:pt idx="193">
                  <c:v>103.398</c:v>
                </c:pt>
                <c:pt idx="194">
                  <c:v>103.401</c:v>
                </c:pt>
                <c:pt idx="195">
                  <c:v>103.395</c:v>
                </c:pt>
                <c:pt idx="196">
                  <c:v>103.398</c:v>
                </c:pt>
                <c:pt idx="197">
                  <c:v>103.398</c:v>
                </c:pt>
                <c:pt idx="198">
                  <c:v>103.402</c:v>
                </c:pt>
                <c:pt idx="199">
                  <c:v>103.398</c:v>
                </c:pt>
                <c:pt idx="200">
                  <c:v>103.402</c:v>
                </c:pt>
                <c:pt idx="201">
                  <c:v>103.398</c:v>
                </c:pt>
                <c:pt idx="202">
                  <c:v>103.402</c:v>
                </c:pt>
                <c:pt idx="203">
                  <c:v>103.398</c:v>
                </c:pt>
                <c:pt idx="204">
                  <c:v>103.402</c:v>
                </c:pt>
                <c:pt idx="205">
                  <c:v>103.398</c:v>
                </c:pt>
                <c:pt idx="206">
                  <c:v>103.402</c:v>
                </c:pt>
                <c:pt idx="207">
                  <c:v>103.387</c:v>
                </c:pt>
                <c:pt idx="208">
                  <c:v>103.395</c:v>
                </c:pt>
                <c:pt idx="209">
                  <c:v>103.39100000000001</c:v>
                </c:pt>
                <c:pt idx="210">
                  <c:v>103.395</c:v>
                </c:pt>
                <c:pt idx="211">
                  <c:v>103.395</c:v>
                </c:pt>
                <c:pt idx="212">
                  <c:v>103.398</c:v>
                </c:pt>
                <c:pt idx="213">
                  <c:v>103.395</c:v>
                </c:pt>
                <c:pt idx="214">
                  <c:v>103.398</c:v>
                </c:pt>
                <c:pt idx="215">
                  <c:v>103.395</c:v>
                </c:pt>
                <c:pt idx="216">
                  <c:v>103.398</c:v>
                </c:pt>
                <c:pt idx="217">
                  <c:v>103.395</c:v>
                </c:pt>
                <c:pt idx="218">
                  <c:v>103.398</c:v>
                </c:pt>
                <c:pt idx="219">
                  <c:v>103.395</c:v>
                </c:pt>
                <c:pt idx="220">
                  <c:v>103.398</c:v>
                </c:pt>
                <c:pt idx="221">
                  <c:v>102.508</c:v>
                </c:pt>
                <c:pt idx="222">
                  <c:v>102.51600000000001</c:v>
                </c:pt>
                <c:pt idx="223">
                  <c:v>102.512</c:v>
                </c:pt>
                <c:pt idx="224">
                  <c:v>102.51600000000001</c:v>
                </c:pt>
                <c:pt idx="225">
                  <c:v>102.512</c:v>
                </c:pt>
                <c:pt idx="226">
                  <c:v>102.51600000000001</c:v>
                </c:pt>
                <c:pt idx="227">
                  <c:v>102.5</c:v>
                </c:pt>
                <c:pt idx="228">
                  <c:v>102.512</c:v>
                </c:pt>
                <c:pt idx="229">
                  <c:v>102.512</c:v>
                </c:pt>
                <c:pt idx="230">
                  <c:v>102.512</c:v>
                </c:pt>
                <c:pt idx="231">
                  <c:v>102.512</c:v>
                </c:pt>
                <c:pt idx="232">
                  <c:v>102.512</c:v>
                </c:pt>
                <c:pt idx="233">
                  <c:v>102.512</c:v>
                </c:pt>
                <c:pt idx="234">
                  <c:v>102.512</c:v>
                </c:pt>
                <c:pt idx="235">
                  <c:v>102.512</c:v>
                </c:pt>
                <c:pt idx="236">
                  <c:v>102.512</c:v>
                </c:pt>
                <c:pt idx="237">
                  <c:v>102.512</c:v>
                </c:pt>
                <c:pt idx="238">
                  <c:v>102.512</c:v>
                </c:pt>
                <c:pt idx="239">
                  <c:v>102.512</c:v>
                </c:pt>
                <c:pt idx="240">
                  <c:v>102.512</c:v>
                </c:pt>
                <c:pt idx="241">
                  <c:v>102.512</c:v>
                </c:pt>
                <c:pt idx="242">
                  <c:v>102.512</c:v>
                </c:pt>
                <c:pt idx="243">
                  <c:v>102.512</c:v>
                </c:pt>
                <c:pt idx="244">
                  <c:v>96.988299999999995</c:v>
                </c:pt>
                <c:pt idx="245">
                  <c:v>96.984399999999994</c:v>
                </c:pt>
                <c:pt idx="246">
                  <c:v>96.988299999999995</c:v>
                </c:pt>
                <c:pt idx="247">
                  <c:v>96.984399999999994</c:v>
                </c:pt>
                <c:pt idx="248">
                  <c:v>96.980500000000006</c:v>
                </c:pt>
                <c:pt idx="249">
                  <c:v>96.980500000000006</c:v>
                </c:pt>
                <c:pt idx="250">
                  <c:v>96.984399999999994</c:v>
                </c:pt>
                <c:pt idx="251">
                  <c:v>96.980500000000006</c:v>
                </c:pt>
                <c:pt idx="252">
                  <c:v>96.984399999999994</c:v>
                </c:pt>
                <c:pt idx="253">
                  <c:v>96.980500000000006</c:v>
                </c:pt>
                <c:pt idx="254">
                  <c:v>96.984399999999994</c:v>
                </c:pt>
                <c:pt idx="255">
                  <c:v>96.988299999999995</c:v>
                </c:pt>
                <c:pt idx="256">
                  <c:v>96.988299999999995</c:v>
                </c:pt>
                <c:pt idx="257">
                  <c:v>96.988299999999995</c:v>
                </c:pt>
                <c:pt idx="258">
                  <c:v>96.988299999999995</c:v>
                </c:pt>
                <c:pt idx="259">
                  <c:v>96.988299999999995</c:v>
                </c:pt>
                <c:pt idx="260">
                  <c:v>96.988299999999995</c:v>
                </c:pt>
                <c:pt idx="261">
                  <c:v>96.988299999999995</c:v>
                </c:pt>
                <c:pt idx="262">
                  <c:v>96.988299999999995</c:v>
                </c:pt>
                <c:pt idx="263">
                  <c:v>96.988299999999995</c:v>
                </c:pt>
                <c:pt idx="264">
                  <c:v>96.988299999999995</c:v>
                </c:pt>
                <c:pt idx="265">
                  <c:v>96.988299999999995</c:v>
                </c:pt>
                <c:pt idx="266">
                  <c:v>96.988299999999995</c:v>
                </c:pt>
                <c:pt idx="267">
                  <c:v>96.988299999999995</c:v>
                </c:pt>
                <c:pt idx="268">
                  <c:v>96.988299999999995</c:v>
                </c:pt>
                <c:pt idx="269">
                  <c:v>96.988299999999995</c:v>
                </c:pt>
                <c:pt idx="270">
                  <c:v>96.984399999999994</c:v>
                </c:pt>
                <c:pt idx="271">
                  <c:v>96.984399999999994</c:v>
                </c:pt>
                <c:pt idx="272">
                  <c:v>96.9893</c:v>
                </c:pt>
                <c:pt idx="273">
                  <c:v>96.993200000000002</c:v>
                </c:pt>
                <c:pt idx="274">
                  <c:v>96.993200000000002</c:v>
                </c:pt>
                <c:pt idx="275">
                  <c:v>96.993200000000002</c:v>
                </c:pt>
                <c:pt idx="276">
                  <c:v>96.993200000000002</c:v>
                </c:pt>
                <c:pt idx="277">
                  <c:v>96.993200000000002</c:v>
                </c:pt>
                <c:pt idx="278">
                  <c:v>96.993200000000002</c:v>
                </c:pt>
                <c:pt idx="279">
                  <c:v>96.9893</c:v>
                </c:pt>
                <c:pt idx="280">
                  <c:v>96.946299999999994</c:v>
                </c:pt>
                <c:pt idx="281">
                  <c:v>96.942400000000006</c:v>
                </c:pt>
                <c:pt idx="282">
                  <c:v>96.946299999999994</c:v>
                </c:pt>
                <c:pt idx="283">
                  <c:v>96.942400000000006</c:v>
                </c:pt>
                <c:pt idx="284">
                  <c:v>96.946299999999994</c:v>
                </c:pt>
                <c:pt idx="285">
                  <c:v>96.942400000000006</c:v>
                </c:pt>
                <c:pt idx="286">
                  <c:v>96.946299999999994</c:v>
                </c:pt>
                <c:pt idx="287">
                  <c:v>96.942400000000006</c:v>
                </c:pt>
                <c:pt idx="288">
                  <c:v>96.946299999999994</c:v>
                </c:pt>
                <c:pt idx="289">
                  <c:v>96.942400000000006</c:v>
                </c:pt>
                <c:pt idx="290">
                  <c:v>96.8018</c:v>
                </c:pt>
                <c:pt idx="291">
                  <c:v>96.797899999999998</c:v>
                </c:pt>
                <c:pt idx="292">
                  <c:v>96.8018</c:v>
                </c:pt>
                <c:pt idx="293">
                  <c:v>96.797899999999998</c:v>
                </c:pt>
                <c:pt idx="294">
                  <c:v>96.8018</c:v>
                </c:pt>
                <c:pt idx="295">
                  <c:v>96.797899999999998</c:v>
                </c:pt>
                <c:pt idx="296">
                  <c:v>96.8018</c:v>
                </c:pt>
                <c:pt idx="297">
                  <c:v>96.797899999999998</c:v>
                </c:pt>
                <c:pt idx="298">
                  <c:v>96.8018</c:v>
                </c:pt>
                <c:pt idx="299">
                  <c:v>97.794899999999998</c:v>
                </c:pt>
                <c:pt idx="300">
                  <c:v>96.865200000000002</c:v>
                </c:pt>
                <c:pt idx="301">
                  <c:v>96.8262</c:v>
                </c:pt>
                <c:pt idx="302">
                  <c:v>104.236</c:v>
                </c:pt>
                <c:pt idx="303">
                  <c:v>104.18899999999999</c:v>
                </c:pt>
                <c:pt idx="304">
                  <c:v>104.205</c:v>
                </c:pt>
                <c:pt idx="305">
                  <c:v>104.18600000000001</c:v>
                </c:pt>
                <c:pt idx="306">
                  <c:v>104.193</c:v>
                </c:pt>
                <c:pt idx="307">
                  <c:v>104.178</c:v>
                </c:pt>
                <c:pt idx="308">
                  <c:v>127.9</c:v>
                </c:pt>
                <c:pt idx="309">
                  <c:v>127.92400000000001</c:v>
                </c:pt>
                <c:pt idx="310">
                  <c:v>127.889</c:v>
                </c:pt>
                <c:pt idx="311">
                  <c:v>127.889</c:v>
                </c:pt>
                <c:pt idx="312">
                  <c:v>127.889</c:v>
                </c:pt>
                <c:pt idx="313">
                  <c:v>127.92</c:v>
                </c:pt>
                <c:pt idx="314">
                  <c:v>127.893</c:v>
                </c:pt>
                <c:pt idx="315">
                  <c:v>127.893</c:v>
                </c:pt>
                <c:pt idx="316">
                  <c:v>128.73599999999999</c:v>
                </c:pt>
                <c:pt idx="317">
                  <c:v>128.697</c:v>
                </c:pt>
                <c:pt idx="318">
                  <c:v>128.66999999999999</c:v>
                </c:pt>
                <c:pt idx="319">
                  <c:v>128.68199999999999</c:v>
                </c:pt>
                <c:pt idx="320">
                  <c:v>129.506</c:v>
                </c:pt>
                <c:pt idx="321">
                  <c:v>129.36099999999999</c:v>
                </c:pt>
                <c:pt idx="322">
                  <c:v>129.36500000000001</c:v>
                </c:pt>
                <c:pt idx="323">
                  <c:v>129.34200000000001</c:v>
                </c:pt>
                <c:pt idx="324">
                  <c:v>138.209</c:v>
                </c:pt>
                <c:pt idx="325">
                  <c:v>137.721</c:v>
                </c:pt>
                <c:pt idx="326">
                  <c:v>137.69300000000001</c:v>
                </c:pt>
                <c:pt idx="327">
                  <c:v>138.654</c:v>
                </c:pt>
                <c:pt idx="328">
                  <c:v>140.23599999999999</c:v>
                </c:pt>
                <c:pt idx="329">
                  <c:v>135.43600000000001</c:v>
                </c:pt>
                <c:pt idx="330">
                  <c:v>135.42400000000001</c:v>
                </c:pt>
                <c:pt idx="331">
                  <c:v>135.33000000000001</c:v>
                </c:pt>
                <c:pt idx="332">
                  <c:v>135.178</c:v>
                </c:pt>
                <c:pt idx="333">
                  <c:v>135.10400000000001</c:v>
                </c:pt>
                <c:pt idx="334">
                  <c:v>135.12299999999999</c:v>
                </c:pt>
                <c:pt idx="335">
                  <c:v>135.11500000000001</c:v>
                </c:pt>
                <c:pt idx="336">
                  <c:v>135.131</c:v>
                </c:pt>
                <c:pt idx="337">
                  <c:v>135.10400000000001</c:v>
                </c:pt>
                <c:pt idx="338">
                  <c:v>134.53299999999999</c:v>
                </c:pt>
                <c:pt idx="339">
                  <c:v>132.05699999999999</c:v>
                </c:pt>
                <c:pt idx="340">
                  <c:v>128.71100000000001</c:v>
                </c:pt>
                <c:pt idx="341">
                  <c:v>128.69900000000001</c:v>
                </c:pt>
                <c:pt idx="342">
                  <c:v>128.68</c:v>
                </c:pt>
                <c:pt idx="343">
                  <c:v>137.32</c:v>
                </c:pt>
                <c:pt idx="344">
                  <c:v>136.83600000000001</c:v>
                </c:pt>
                <c:pt idx="345">
                  <c:v>136.80500000000001</c:v>
                </c:pt>
                <c:pt idx="346">
                  <c:v>136.81200000000001</c:v>
                </c:pt>
                <c:pt idx="347">
                  <c:v>134.92599999999999</c:v>
                </c:pt>
                <c:pt idx="348">
                  <c:v>134.898</c:v>
                </c:pt>
                <c:pt idx="349">
                  <c:v>134.797</c:v>
                </c:pt>
                <c:pt idx="350">
                  <c:v>135.15600000000001</c:v>
                </c:pt>
                <c:pt idx="351">
                  <c:v>135.113</c:v>
                </c:pt>
                <c:pt idx="352">
                  <c:v>134.65600000000001</c:v>
                </c:pt>
                <c:pt idx="353">
                  <c:v>134.023</c:v>
                </c:pt>
                <c:pt idx="354">
                  <c:v>132.922</c:v>
                </c:pt>
                <c:pt idx="355">
                  <c:v>132.71899999999999</c:v>
                </c:pt>
                <c:pt idx="356">
                  <c:v>129.98400000000001</c:v>
                </c:pt>
                <c:pt idx="357">
                  <c:v>129.98599999999999</c:v>
                </c:pt>
                <c:pt idx="358">
                  <c:v>129.99</c:v>
                </c:pt>
                <c:pt idx="359">
                  <c:v>130.006</c:v>
                </c:pt>
                <c:pt idx="360">
                  <c:v>138.482</c:v>
                </c:pt>
                <c:pt idx="361">
                  <c:v>138.81100000000001</c:v>
                </c:pt>
                <c:pt idx="362">
                  <c:v>139.15799999999999</c:v>
                </c:pt>
                <c:pt idx="363">
                  <c:v>139.16200000000001</c:v>
                </c:pt>
                <c:pt idx="364">
                  <c:v>139.02099999999999</c:v>
                </c:pt>
                <c:pt idx="365">
                  <c:v>139.25399999999999</c:v>
                </c:pt>
                <c:pt idx="366">
                  <c:v>140.375</c:v>
                </c:pt>
                <c:pt idx="367">
                  <c:v>140.43</c:v>
                </c:pt>
                <c:pt idx="368">
                  <c:v>140.63300000000001</c:v>
                </c:pt>
                <c:pt idx="369">
                  <c:v>140.898</c:v>
                </c:pt>
                <c:pt idx="370">
                  <c:v>141.65600000000001</c:v>
                </c:pt>
                <c:pt idx="371">
                  <c:v>143.47999999999999</c:v>
                </c:pt>
                <c:pt idx="372">
                  <c:v>143.023</c:v>
                </c:pt>
                <c:pt idx="373">
                  <c:v>142.88300000000001</c:v>
                </c:pt>
                <c:pt idx="374">
                  <c:v>143.238</c:v>
                </c:pt>
                <c:pt idx="375">
                  <c:v>143.31200000000001</c:v>
                </c:pt>
                <c:pt idx="376">
                  <c:v>143.19499999999999</c:v>
                </c:pt>
                <c:pt idx="377">
                  <c:v>135.887</c:v>
                </c:pt>
                <c:pt idx="378">
                  <c:v>130.352</c:v>
                </c:pt>
                <c:pt idx="379">
                  <c:v>130.38300000000001</c:v>
                </c:pt>
                <c:pt idx="380">
                  <c:v>130.422</c:v>
                </c:pt>
                <c:pt idx="381">
                  <c:v>130.39099999999999</c:v>
                </c:pt>
                <c:pt idx="382">
                  <c:v>130.39500000000001</c:v>
                </c:pt>
                <c:pt idx="383">
                  <c:v>130.42599999999999</c:v>
                </c:pt>
                <c:pt idx="384">
                  <c:v>130.423</c:v>
                </c:pt>
                <c:pt idx="385">
                  <c:v>130.399</c:v>
                </c:pt>
                <c:pt idx="386">
                  <c:v>130.38</c:v>
                </c:pt>
                <c:pt idx="387">
                  <c:v>130.38800000000001</c:v>
                </c:pt>
                <c:pt idx="388">
                  <c:v>130.38399999999999</c:v>
                </c:pt>
                <c:pt idx="389">
                  <c:v>130.376</c:v>
                </c:pt>
                <c:pt idx="390">
                  <c:v>130.36000000000001</c:v>
                </c:pt>
                <c:pt idx="391">
                  <c:v>130.38</c:v>
                </c:pt>
                <c:pt idx="392">
                  <c:v>138.376</c:v>
                </c:pt>
                <c:pt idx="393">
                  <c:v>138.126</c:v>
                </c:pt>
                <c:pt idx="394">
                  <c:v>138.12200000000001</c:v>
                </c:pt>
                <c:pt idx="395">
                  <c:v>138.126</c:v>
                </c:pt>
                <c:pt idx="396">
                  <c:v>135.82900000000001</c:v>
                </c:pt>
                <c:pt idx="397">
                  <c:v>135.828</c:v>
                </c:pt>
                <c:pt idx="398">
                  <c:v>135.74199999999999</c:v>
                </c:pt>
                <c:pt idx="399">
                  <c:v>136.19900000000001</c:v>
                </c:pt>
                <c:pt idx="400">
                  <c:v>135.46899999999999</c:v>
                </c:pt>
                <c:pt idx="401">
                  <c:v>135.477</c:v>
                </c:pt>
                <c:pt idx="402">
                  <c:v>135.49199999999999</c:v>
                </c:pt>
                <c:pt idx="403">
                  <c:v>135.489</c:v>
                </c:pt>
                <c:pt idx="404">
                  <c:v>137.73500000000001</c:v>
                </c:pt>
                <c:pt idx="405">
                  <c:v>137.88399999999999</c:v>
                </c:pt>
                <c:pt idx="406">
                  <c:v>137.864</c:v>
                </c:pt>
                <c:pt idx="407">
                  <c:v>137.864</c:v>
                </c:pt>
                <c:pt idx="408">
                  <c:v>138.38399999999999</c:v>
                </c:pt>
                <c:pt idx="409">
                  <c:v>141.94999999999999</c:v>
                </c:pt>
                <c:pt idx="410">
                  <c:v>142.24700000000001</c:v>
                </c:pt>
                <c:pt idx="411">
                  <c:v>142.364</c:v>
                </c:pt>
                <c:pt idx="412">
                  <c:v>142.61000000000001</c:v>
                </c:pt>
                <c:pt idx="413">
                  <c:v>142.614</c:v>
                </c:pt>
                <c:pt idx="414">
                  <c:v>143.642</c:v>
                </c:pt>
                <c:pt idx="415">
                  <c:v>144.42699999999999</c:v>
                </c:pt>
                <c:pt idx="416">
                  <c:v>142.82900000000001</c:v>
                </c:pt>
                <c:pt idx="417">
                  <c:v>142.84100000000001</c:v>
                </c:pt>
                <c:pt idx="418">
                  <c:v>142.59100000000001</c:v>
                </c:pt>
                <c:pt idx="419">
                  <c:v>142.548</c:v>
                </c:pt>
                <c:pt idx="420">
                  <c:v>142.54400000000001</c:v>
                </c:pt>
                <c:pt idx="421">
                  <c:v>142.536</c:v>
                </c:pt>
                <c:pt idx="422">
                  <c:v>142.53200000000001</c:v>
                </c:pt>
                <c:pt idx="423">
                  <c:v>142.52799999999999</c:v>
                </c:pt>
                <c:pt idx="424">
                  <c:v>142.54400000000001</c:v>
                </c:pt>
                <c:pt idx="425">
                  <c:v>142.53200000000001</c:v>
                </c:pt>
                <c:pt idx="426">
                  <c:v>142.52799999999999</c:v>
                </c:pt>
                <c:pt idx="427">
                  <c:v>142.52799999999999</c:v>
                </c:pt>
                <c:pt idx="428">
                  <c:v>129.68100000000001</c:v>
                </c:pt>
                <c:pt idx="429">
                  <c:v>154.57499999999999</c:v>
                </c:pt>
                <c:pt idx="430">
                  <c:v>154.55600000000001</c:v>
                </c:pt>
                <c:pt idx="431">
                  <c:v>154.55199999999999</c:v>
                </c:pt>
                <c:pt idx="432">
                  <c:v>167.14599999999999</c:v>
                </c:pt>
                <c:pt idx="433">
                  <c:v>176.36799999999999</c:v>
                </c:pt>
                <c:pt idx="434">
                  <c:v>175.97</c:v>
                </c:pt>
                <c:pt idx="435">
                  <c:v>175.595</c:v>
                </c:pt>
                <c:pt idx="436">
                  <c:v>181.98500000000001</c:v>
                </c:pt>
                <c:pt idx="437">
                  <c:v>180.49299999999999</c:v>
                </c:pt>
                <c:pt idx="438">
                  <c:v>180.44499999999999</c:v>
                </c:pt>
                <c:pt idx="439">
                  <c:v>182.39500000000001</c:v>
                </c:pt>
                <c:pt idx="440">
                  <c:v>178.65199999999999</c:v>
                </c:pt>
                <c:pt idx="441">
                  <c:v>178.48400000000001</c:v>
                </c:pt>
                <c:pt idx="442">
                  <c:v>178.422</c:v>
                </c:pt>
                <c:pt idx="443">
                  <c:v>178.227</c:v>
                </c:pt>
                <c:pt idx="444">
                  <c:v>178.24199999999999</c:v>
                </c:pt>
                <c:pt idx="445">
                  <c:v>182.82400000000001</c:v>
                </c:pt>
                <c:pt idx="446">
                  <c:v>179.70699999999999</c:v>
                </c:pt>
                <c:pt idx="447">
                  <c:v>179.578</c:v>
                </c:pt>
                <c:pt idx="448">
                  <c:v>181.273</c:v>
                </c:pt>
                <c:pt idx="449">
                  <c:v>178.84</c:v>
                </c:pt>
                <c:pt idx="450">
                  <c:v>178.875</c:v>
                </c:pt>
                <c:pt idx="451">
                  <c:v>164.71100000000001</c:v>
                </c:pt>
                <c:pt idx="452">
                  <c:v>165.30099999999999</c:v>
                </c:pt>
                <c:pt idx="453">
                  <c:v>164.35900000000001</c:v>
                </c:pt>
                <c:pt idx="454">
                  <c:v>165.35900000000001</c:v>
                </c:pt>
                <c:pt idx="455">
                  <c:v>165.45699999999999</c:v>
                </c:pt>
                <c:pt idx="456">
                  <c:v>165.51599999999999</c:v>
                </c:pt>
                <c:pt idx="457">
                  <c:v>165.488</c:v>
                </c:pt>
                <c:pt idx="458">
                  <c:v>165.477</c:v>
                </c:pt>
                <c:pt idx="459">
                  <c:v>165.51599999999999</c:v>
                </c:pt>
                <c:pt idx="460">
                  <c:v>165.477</c:v>
                </c:pt>
                <c:pt idx="461">
                  <c:v>165.47300000000001</c:v>
                </c:pt>
                <c:pt idx="462">
                  <c:v>165.44499999999999</c:v>
                </c:pt>
                <c:pt idx="463">
                  <c:v>165.691</c:v>
                </c:pt>
                <c:pt idx="464">
                  <c:v>165.55500000000001</c:v>
                </c:pt>
                <c:pt idx="465">
                  <c:v>165.78100000000001</c:v>
                </c:pt>
                <c:pt idx="466">
                  <c:v>165.74199999999999</c:v>
                </c:pt>
                <c:pt idx="467">
                  <c:v>165.74199999999999</c:v>
                </c:pt>
                <c:pt idx="468">
                  <c:v>171.36699999999999</c:v>
                </c:pt>
                <c:pt idx="469">
                  <c:v>174.49600000000001</c:v>
                </c:pt>
                <c:pt idx="470">
                  <c:v>137.61699999999999</c:v>
                </c:pt>
                <c:pt idx="471">
                  <c:v>137.50399999999999</c:v>
                </c:pt>
                <c:pt idx="472">
                  <c:v>137.51599999999999</c:v>
                </c:pt>
                <c:pt idx="473">
                  <c:v>137.50399999999999</c:v>
                </c:pt>
                <c:pt idx="474">
                  <c:v>137.48400000000001</c:v>
                </c:pt>
                <c:pt idx="475">
                  <c:v>137.5</c:v>
                </c:pt>
                <c:pt idx="476">
                  <c:v>94.480500000000006</c:v>
                </c:pt>
                <c:pt idx="477">
                  <c:v>94.476600000000005</c:v>
                </c:pt>
                <c:pt idx="478">
                  <c:v>94.480500000000006</c:v>
                </c:pt>
                <c:pt idx="479">
                  <c:v>94.460899999999995</c:v>
                </c:pt>
                <c:pt idx="480">
                  <c:v>94.460899999999995</c:v>
                </c:pt>
                <c:pt idx="481">
                  <c:v>94.460899999999995</c:v>
                </c:pt>
                <c:pt idx="482">
                  <c:v>94.460899999999995</c:v>
                </c:pt>
                <c:pt idx="483">
                  <c:v>94.460899999999995</c:v>
                </c:pt>
                <c:pt idx="484">
                  <c:v>94.460899999999995</c:v>
                </c:pt>
                <c:pt idx="485">
                  <c:v>94.460899999999995</c:v>
                </c:pt>
                <c:pt idx="486">
                  <c:v>94.460899999999995</c:v>
                </c:pt>
                <c:pt idx="487">
                  <c:v>94.464799999999997</c:v>
                </c:pt>
                <c:pt idx="488">
                  <c:v>94.464799999999997</c:v>
                </c:pt>
                <c:pt idx="489">
                  <c:v>94.464799999999997</c:v>
                </c:pt>
                <c:pt idx="490">
                  <c:v>94.464799999999997</c:v>
                </c:pt>
                <c:pt idx="491">
                  <c:v>94.464799999999997</c:v>
                </c:pt>
                <c:pt idx="492">
                  <c:v>94.464799999999997</c:v>
                </c:pt>
                <c:pt idx="493">
                  <c:v>94.464799999999997</c:v>
                </c:pt>
                <c:pt idx="494">
                  <c:v>94.464799999999997</c:v>
                </c:pt>
                <c:pt idx="495">
                  <c:v>94.464799999999997</c:v>
                </c:pt>
                <c:pt idx="496">
                  <c:v>94.464799999999997</c:v>
                </c:pt>
                <c:pt idx="497">
                  <c:v>94.464799999999997</c:v>
                </c:pt>
                <c:pt idx="498">
                  <c:v>94.464799999999997</c:v>
                </c:pt>
                <c:pt idx="499">
                  <c:v>94.464799999999997</c:v>
                </c:pt>
                <c:pt idx="500">
                  <c:v>94.460899999999995</c:v>
                </c:pt>
                <c:pt idx="501">
                  <c:v>94.460899999999995</c:v>
                </c:pt>
                <c:pt idx="502">
                  <c:v>94.460899999999995</c:v>
                </c:pt>
                <c:pt idx="503">
                  <c:v>94.460899999999995</c:v>
                </c:pt>
                <c:pt idx="504">
                  <c:v>94.460899999999995</c:v>
                </c:pt>
                <c:pt idx="505">
                  <c:v>94.460899999999995</c:v>
                </c:pt>
                <c:pt idx="506">
                  <c:v>94.464799999999997</c:v>
                </c:pt>
                <c:pt idx="507">
                  <c:v>94.464799999999997</c:v>
                </c:pt>
                <c:pt idx="508">
                  <c:v>94.464799999999997</c:v>
                </c:pt>
                <c:pt idx="509">
                  <c:v>94.464799999999997</c:v>
                </c:pt>
                <c:pt idx="510">
                  <c:v>94.464799999999997</c:v>
                </c:pt>
                <c:pt idx="511">
                  <c:v>94.464799999999997</c:v>
                </c:pt>
                <c:pt idx="512">
                  <c:v>94.464799999999997</c:v>
                </c:pt>
                <c:pt idx="513">
                  <c:v>94.464799999999997</c:v>
                </c:pt>
                <c:pt idx="514">
                  <c:v>94.464799999999997</c:v>
                </c:pt>
                <c:pt idx="515">
                  <c:v>94.464799999999997</c:v>
                </c:pt>
                <c:pt idx="516">
                  <c:v>94.464799999999997</c:v>
                </c:pt>
                <c:pt idx="517">
                  <c:v>94.464799999999997</c:v>
                </c:pt>
                <c:pt idx="518">
                  <c:v>94.464799999999997</c:v>
                </c:pt>
                <c:pt idx="519">
                  <c:v>94.464799999999997</c:v>
                </c:pt>
                <c:pt idx="520">
                  <c:v>94.464799999999997</c:v>
                </c:pt>
                <c:pt idx="521">
                  <c:v>94.456999999999994</c:v>
                </c:pt>
                <c:pt idx="522">
                  <c:v>94.460899999999995</c:v>
                </c:pt>
                <c:pt idx="523">
                  <c:v>94.456999999999994</c:v>
                </c:pt>
                <c:pt idx="524">
                  <c:v>94.456999999999994</c:v>
                </c:pt>
                <c:pt idx="525">
                  <c:v>94.456999999999994</c:v>
                </c:pt>
                <c:pt idx="526">
                  <c:v>94.456999999999994</c:v>
                </c:pt>
                <c:pt idx="527">
                  <c:v>94.456999999999994</c:v>
                </c:pt>
                <c:pt idx="528">
                  <c:v>94.456999999999994</c:v>
                </c:pt>
                <c:pt idx="529">
                  <c:v>94.460899999999995</c:v>
                </c:pt>
                <c:pt idx="530">
                  <c:v>94.460899999999995</c:v>
                </c:pt>
                <c:pt idx="531">
                  <c:v>94.460899999999995</c:v>
                </c:pt>
                <c:pt idx="532">
                  <c:v>94.460899999999995</c:v>
                </c:pt>
                <c:pt idx="533">
                  <c:v>94.460899999999995</c:v>
                </c:pt>
                <c:pt idx="534">
                  <c:v>94.460899999999995</c:v>
                </c:pt>
                <c:pt idx="535">
                  <c:v>94.460899999999995</c:v>
                </c:pt>
                <c:pt idx="536">
                  <c:v>94.460899999999995</c:v>
                </c:pt>
                <c:pt idx="537">
                  <c:v>94.460899999999995</c:v>
                </c:pt>
                <c:pt idx="538">
                  <c:v>94.460899999999995</c:v>
                </c:pt>
                <c:pt idx="539">
                  <c:v>94.460899999999995</c:v>
                </c:pt>
                <c:pt idx="540">
                  <c:v>94.460899999999995</c:v>
                </c:pt>
                <c:pt idx="541">
                  <c:v>94.460899999999995</c:v>
                </c:pt>
                <c:pt idx="542">
                  <c:v>94.460899999999995</c:v>
                </c:pt>
                <c:pt idx="543">
                  <c:v>94.460899999999995</c:v>
                </c:pt>
                <c:pt idx="544">
                  <c:v>94.460899999999995</c:v>
                </c:pt>
                <c:pt idx="545">
                  <c:v>94.460899999999995</c:v>
                </c:pt>
                <c:pt idx="546">
                  <c:v>94.460899999999995</c:v>
                </c:pt>
                <c:pt idx="547">
                  <c:v>94.460899999999995</c:v>
                </c:pt>
                <c:pt idx="548">
                  <c:v>94.464799999999997</c:v>
                </c:pt>
                <c:pt idx="549">
                  <c:v>94.464799999999997</c:v>
                </c:pt>
                <c:pt idx="550">
                  <c:v>94.464799999999997</c:v>
                </c:pt>
                <c:pt idx="551">
                  <c:v>94.464799999999997</c:v>
                </c:pt>
                <c:pt idx="552">
                  <c:v>94.464799999999997</c:v>
                </c:pt>
                <c:pt idx="553">
                  <c:v>94.464799999999997</c:v>
                </c:pt>
                <c:pt idx="554">
                  <c:v>94.464799999999997</c:v>
                </c:pt>
                <c:pt idx="555">
                  <c:v>94.464799999999997</c:v>
                </c:pt>
                <c:pt idx="556">
                  <c:v>94.464799999999997</c:v>
                </c:pt>
                <c:pt idx="557">
                  <c:v>94.464799999999997</c:v>
                </c:pt>
                <c:pt idx="558">
                  <c:v>94.464799999999997</c:v>
                </c:pt>
                <c:pt idx="559">
                  <c:v>95.363299999999995</c:v>
                </c:pt>
                <c:pt idx="560">
                  <c:v>94.547899999999998</c:v>
                </c:pt>
                <c:pt idx="561">
                  <c:v>94.504900000000006</c:v>
                </c:pt>
                <c:pt idx="562">
                  <c:v>112.755</c:v>
                </c:pt>
                <c:pt idx="563">
                  <c:v>112.681</c:v>
                </c:pt>
                <c:pt idx="564">
                  <c:v>112.72</c:v>
                </c:pt>
                <c:pt idx="565">
                  <c:v>112.685</c:v>
                </c:pt>
                <c:pt idx="566">
                  <c:v>112.669</c:v>
                </c:pt>
                <c:pt idx="567">
                  <c:v>112.66500000000001</c:v>
                </c:pt>
                <c:pt idx="568">
                  <c:v>125.345</c:v>
                </c:pt>
                <c:pt idx="569">
                  <c:v>125.30200000000001</c:v>
                </c:pt>
                <c:pt idx="570">
                  <c:v>126.185</c:v>
                </c:pt>
                <c:pt idx="571">
                  <c:v>126.134</c:v>
                </c:pt>
                <c:pt idx="572">
                  <c:v>126.161</c:v>
                </c:pt>
                <c:pt idx="573">
                  <c:v>126.149</c:v>
                </c:pt>
                <c:pt idx="574">
                  <c:v>126.22</c:v>
                </c:pt>
                <c:pt idx="575">
                  <c:v>126.544</c:v>
                </c:pt>
                <c:pt idx="576">
                  <c:v>126.872</c:v>
                </c:pt>
                <c:pt idx="577">
                  <c:v>127.51300000000001</c:v>
                </c:pt>
                <c:pt idx="578">
                  <c:v>127.45399999999999</c:v>
                </c:pt>
                <c:pt idx="579">
                  <c:v>127.458</c:v>
                </c:pt>
                <c:pt idx="580">
                  <c:v>127.24299999999999</c:v>
                </c:pt>
                <c:pt idx="581">
                  <c:v>127.142</c:v>
                </c:pt>
                <c:pt idx="582">
                  <c:v>127.134</c:v>
                </c:pt>
                <c:pt idx="583">
                  <c:v>127.149</c:v>
                </c:pt>
                <c:pt idx="584">
                  <c:v>131.15700000000001</c:v>
                </c:pt>
                <c:pt idx="585">
                  <c:v>137.322</c:v>
                </c:pt>
                <c:pt idx="586">
                  <c:v>137.23599999999999</c:v>
                </c:pt>
                <c:pt idx="587">
                  <c:v>137.232</c:v>
                </c:pt>
                <c:pt idx="588">
                  <c:v>139.24799999999999</c:v>
                </c:pt>
                <c:pt idx="589">
                  <c:v>132.779</c:v>
                </c:pt>
                <c:pt idx="590">
                  <c:v>132.75200000000001</c:v>
                </c:pt>
                <c:pt idx="591">
                  <c:v>132.393</c:v>
                </c:pt>
                <c:pt idx="592">
                  <c:v>133.01400000000001</c:v>
                </c:pt>
                <c:pt idx="593">
                  <c:v>133.17400000000001</c:v>
                </c:pt>
                <c:pt idx="594">
                  <c:v>132.29900000000001</c:v>
                </c:pt>
                <c:pt idx="595">
                  <c:v>129.803</c:v>
                </c:pt>
                <c:pt idx="596">
                  <c:v>129.78700000000001</c:v>
                </c:pt>
                <c:pt idx="597">
                  <c:v>129.803</c:v>
                </c:pt>
                <c:pt idx="598">
                  <c:v>130.47499999999999</c:v>
                </c:pt>
                <c:pt idx="599">
                  <c:v>135.375</c:v>
                </c:pt>
                <c:pt idx="600">
                  <c:v>133.53899999999999</c:v>
                </c:pt>
                <c:pt idx="601">
                  <c:v>131.89500000000001</c:v>
                </c:pt>
                <c:pt idx="602">
                  <c:v>131.89099999999999</c:v>
                </c:pt>
                <c:pt idx="603">
                  <c:v>134.86699999999999</c:v>
                </c:pt>
                <c:pt idx="604">
                  <c:v>135.16800000000001</c:v>
                </c:pt>
                <c:pt idx="605">
                  <c:v>135.547</c:v>
                </c:pt>
                <c:pt idx="606">
                  <c:v>135.45699999999999</c:v>
                </c:pt>
                <c:pt idx="607">
                  <c:v>135.57</c:v>
                </c:pt>
                <c:pt idx="608">
                  <c:v>132.37899999999999</c:v>
                </c:pt>
                <c:pt idx="609">
                  <c:v>132.39099999999999</c:v>
                </c:pt>
                <c:pt idx="610">
                  <c:v>132.273</c:v>
                </c:pt>
                <c:pt idx="611">
                  <c:v>132.262</c:v>
                </c:pt>
                <c:pt idx="612">
                  <c:v>137.03100000000001</c:v>
                </c:pt>
                <c:pt idx="613">
                  <c:v>136.50800000000001</c:v>
                </c:pt>
                <c:pt idx="614">
                  <c:v>136.477</c:v>
                </c:pt>
                <c:pt idx="615">
                  <c:v>136.47999999999999</c:v>
                </c:pt>
                <c:pt idx="616">
                  <c:v>135.34800000000001</c:v>
                </c:pt>
                <c:pt idx="617">
                  <c:v>137.99600000000001</c:v>
                </c:pt>
                <c:pt idx="618">
                  <c:v>137.941</c:v>
                </c:pt>
                <c:pt idx="619">
                  <c:v>138.14099999999999</c:v>
                </c:pt>
                <c:pt idx="620">
                  <c:v>137.96899999999999</c:v>
                </c:pt>
                <c:pt idx="621">
                  <c:v>137.93799999999999</c:v>
                </c:pt>
                <c:pt idx="622">
                  <c:v>137.91399999999999</c:v>
                </c:pt>
                <c:pt idx="623">
                  <c:v>103.59</c:v>
                </c:pt>
                <c:pt idx="624">
                  <c:v>102.586</c:v>
                </c:pt>
                <c:pt idx="625">
                  <c:v>102.477</c:v>
                </c:pt>
                <c:pt idx="626">
                  <c:v>100.714</c:v>
                </c:pt>
                <c:pt idx="627">
                  <c:v>100.65900000000001</c:v>
                </c:pt>
                <c:pt idx="628">
                  <c:v>100.655</c:v>
                </c:pt>
                <c:pt idx="629">
                  <c:v>91.877899999999997</c:v>
                </c:pt>
                <c:pt idx="630">
                  <c:v>91.807599999999994</c:v>
                </c:pt>
                <c:pt idx="631">
                  <c:v>91.811499999999995</c:v>
                </c:pt>
                <c:pt idx="632">
                  <c:v>91.807599999999994</c:v>
                </c:pt>
                <c:pt idx="633">
                  <c:v>91.811499999999995</c:v>
                </c:pt>
                <c:pt idx="634">
                  <c:v>91.807599999999994</c:v>
                </c:pt>
                <c:pt idx="635">
                  <c:v>91.811499999999995</c:v>
                </c:pt>
                <c:pt idx="636">
                  <c:v>91.807599999999994</c:v>
                </c:pt>
                <c:pt idx="637">
                  <c:v>91.8232</c:v>
                </c:pt>
                <c:pt idx="638">
                  <c:v>84.292000000000002</c:v>
                </c:pt>
                <c:pt idx="639">
                  <c:v>83.924800000000005</c:v>
                </c:pt>
                <c:pt idx="640">
                  <c:v>83.920900000000003</c:v>
                </c:pt>
                <c:pt idx="641">
                  <c:v>83.920900000000003</c:v>
                </c:pt>
                <c:pt idx="642">
                  <c:v>83.920900000000003</c:v>
                </c:pt>
                <c:pt idx="643">
                  <c:v>95.639600000000002</c:v>
                </c:pt>
                <c:pt idx="644">
                  <c:v>96.042000000000002</c:v>
                </c:pt>
                <c:pt idx="645">
                  <c:v>96.042000000000002</c:v>
                </c:pt>
                <c:pt idx="646">
                  <c:v>96.042000000000002</c:v>
                </c:pt>
                <c:pt idx="647">
                  <c:v>96.014600000000002</c:v>
                </c:pt>
                <c:pt idx="648">
                  <c:v>96.0107</c:v>
                </c:pt>
                <c:pt idx="649">
                  <c:v>96.0107</c:v>
                </c:pt>
                <c:pt idx="650">
                  <c:v>96.019499999999994</c:v>
                </c:pt>
                <c:pt idx="651">
                  <c:v>96.019499999999994</c:v>
                </c:pt>
                <c:pt idx="652">
                  <c:v>96.015600000000006</c:v>
                </c:pt>
                <c:pt idx="653">
                  <c:v>96.019499999999994</c:v>
                </c:pt>
                <c:pt idx="654">
                  <c:v>96.046899999999994</c:v>
                </c:pt>
                <c:pt idx="655">
                  <c:v>95.992199999999997</c:v>
                </c:pt>
                <c:pt idx="656">
                  <c:v>58.894500000000001</c:v>
                </c:pt>
                <c:pt idx="657">
                  <c:v>58.871099999999998</c:v>
                </c:pt>
                <c:pt idx="658">
                  <c:v>58.867199999999997</c:v>
                </c:pt>
                <c:pt idx="659">
                  <c:v>58.871099999999998</c:v>
                </c:pt>
                <c:pt idx="660">
                  <c:v>58.882800000000003</c:v>
                </c:pt>
                <c:pt idx="661">
                  <c:v>58.882800000000003</c:v>
                </c:pt>
                <c:pt idx="662">
                  <c:v>58.898400000000002</c:v>
                </c:pt>
                <c:pt idx="663">
                  <c:v>58.875</c:v>
                </c:pt>
                <c:pt idx="664">
                  <c:v>58.875</c:v>
                </c:pt>
                <c:pt idx="665">
                  <c:v>58.878900000000002</c:v>
                </c:pt>
                <c:pt idx="666">
                  <c:v>58.875</c:v>
                </c:pt>
                <c:pt idx="667">
                  <c:v>58.878900000000002</c:v>
                </c:pt>
                <c:pt idx="668">
                  <c:v>58.859400000000001</c:v>
                </c:pt>
                <c:pt idx="669">
                  <c:v>58.867199999999997</c:v>
                </c:pt>
                <c:pt idx="670">
                  <c:v>58.863300000000002</c:v>
                </c:pt>
                <c:pt idx="671">
                  <c:v>58.839799999999997</c:v>
                </c:pt>
                <c:pt idx="672">
                  <c:v>58.835900000000002</c:v>
                </c:pt>
                <c:pt idx="673">
                  <c:v>58.839799999999997</c:v>
                </c:pt>
                <c:pt idx="674">
                  <c:v>58.835900000000002</c:v>
                </c:pt>
                <c:pt idx="675">
                  <c:v>58.839799999999997</c:v>
                </c:pt>
                <c:pt idx="676">
                  <c:v>58.835900000000002</c:v>
                </c:pt>
                <c:pt idx="677">
                  <c:v>58.839799999999997</c:v>
                </c:pt>
                <c:pt idx="678">
                  <c:v>58.835900000000002</c:v>
                </c:pt>
                <c:pt idx="679">
                  <c:v>58.839799999999997</c:v>
                </c:pt>
                <c:pt idx="680">
                  <c:v>58.835900000000002</c:v>
                </c:pt>
                <c:pt idx="681">
                  <c:v>58.839799999999997</c:v>
                </c:pt>
                <c:pt idx="682">
                  <c:v>58.835900000000002</c:v>
                </c:pt>
                <c:pt idx="683">
                  <c:v>58.863300000000002</c:v>
                </c:pt>
                <c:pt idx="684">
                  <c:v>58.843800000000002</c:v>
                </c:pt>
                <c:pt idx="685">
                  <c:v>58.855499999999999</c:v>
                </c:pt>
                <c:pt idx="686">
                  <c:v>58.843800000000002</c:v>
                </c:pt>
                <c:pt idx="687">
                  <c:v>58.847700000000003</c:v>
                </c:pt>
                <c:pt idx="688">
                  <c:v>58.835900000000002</c:v>
                </c:pt>
                <c:pt idx="689">
                  <c:v>58.839799999999997</c:v>
                </c:pt>
                <c:pt idx="690">
                  <c:v>58.835900000000002</c:v>
                </c:pt>
                <c:pt idx="691">
                  <c:v>58.839799999999997</c:v>
                </c:pt>
                <c:pt idx="692">
                  <c:v>58.835900000000002</c:v>
                </c:pt>
                <c:pt idx="693">
                  <c:v>58.839799999999997</c:v>
                </c:pt>
                <c:pt idx="694">
                  <c:v>58.835000000000001</c:v>
                </c:pt>
                <c:pt idx="695">
                  <c:v>58.837899999999998</c:v>
                </c:pt>
                <c:pt idx="696">
                  <c:v>58.834000000000003</c:v>
                </c:pt>
                <c:pt idx="697">
                  <c:v>58.837899999999998</c:v>
                </c:pt>
                <c:pt idx="698">
                  <c:v>58.834000000000003</c:v>
                </c:pt>
                <c:pt idx="699">
                  <c:v>58.837899999999998</c:v>
                </c:pt>
                <c:pt idx="700">
                  <c:v>58.834000000000003</c:v>
                </c:pt>
                <c:pt idx="701">
                  <c:v>58.837899999999998</c:v>
                </c:pt>
                <c:pt idx="702">
                  <c:v>58.831099999999999</c:v>
                </c:pt>
                <c:pt idx="703">
                  <c:v>58.835000000000001</c:v>
                </c:pt>
                <c:pt idx="704">
                  <c:v>58.831099999999999</c:v>
                </c:pt>
                <c:pt idx="705">
                  <c:v>58.835000000000001</c:v>
                </c:pt>
                <c:pt idx="706">
                  <c:v>58.831099999999999</c:v>
                </c:pt>
                <c:pt idx="707">
                  <c:v>58.835000000000001</c:v>
                </c:pt>
                <c:pt idx="708">
                  <c:v>58.831099999999999</c:v>
                </c:pt>
                <c:pt idx="709">
                  <c:v>58.835000000000001</c:v>
                </c:pt>
                <c:pt idx="710">
                  <c:v>58.830100000000002</c:v>
                </c:pt>
                <c:pt idx="711">
                  <c:v>58.834000000000003</c:v>
                </c:pt>
                <c:pt idx="712">
                  <c:v>58.830100000000002</c:v>
                </c:pt>
                <c:pt idx="713">
                  <c:v>58.834000000000003</c:v>
                </c:pt>
                <c:pt idx="714">
                  <c:v>58.830100000000002</c:v>
                </c:pt>
                <c:pt idx="715">
                  <c:v>58.834000000000003</c:v>
                </c:pt>
                <c:pt idx="716">
                  <c:v>58.830100000000002</c:v>
                </c:pt>
                <c:pt idx="717">
                  <c:v>58.834000000000003</c:v>
                </c:pt>
                <c:pt idx="718">
                  <c:v>58.830100000000002</c:v>
                </c:pt>
                <c:pt idx="719">
                  <c:v>58.834000000000003</c:v>
                </c:pt>
                <c:pt idx="720">
                  <c:v>58.810499999999998</c:v>
                </c:pt>
                <c:pt idx="721">
                  <c:v>58.814500000000002</c:v>
                </c:pt>
                <c:pt idx="722">
                  <c:v>58.810499999999998</c:v>
                </c:pt>
                <c:pt idx="723">
                  <c:v>58.814500000000002</c:v>
                </c:pt>
                <c:pt idx="724">
                  <c:v>58.818399999999997</c:v>
                </c:pt>
                <c:pt idx="725">
                  <c:v>58.818399999999997</c:v>
                </c:pt>
                <c:pt idx="726">
                  <c:v>58.818399999999997</c:v>
                </c:pt>
                <c:pt idx="727">
                  <c:v>58.818399999999997</c:v>
                </c:pt>
                <c:pt idx="728">
                  <c:v>58.818399999999997</c:v>
                </c:pt>
                <c:pt idx="729">
                  <c:v>58.818399999999997</c:v>
                </c:pt>
                <c:pt idx="730">
                  <c:v>58.822299999999998</c:v>
                </c:pt>
                <c:pt idx="731">
                  <c:v>58.822299999999998</c:v>
                </c:pt>
                <c:pt idx="732">
                  <c:v>58.818399999999997</c:v>
                </c:pt>
                <c:pt idx="733">
                  <c:v>58.814500000000002</c:v>
                </c:pt>
                <c:pt idx="734">
                  <c:v>58.810499999999998</c:v>
                </c:pt>
                <c:pt idx="735">
                  <c:v>58.814500000000002</c:v>
                </c:pt>
                <c:pt idx="736">
                  <c:v>58.810499999999998</c:v>
                </c:pt>
                <c:pt idx="737">
                  <c:v>58.814500000000002</c:v>
                </c:pt>
                <c:pt idx="738">
                  <c:v>58.818399999999997</c:v>
                </c:pt>
                <c:pt idx="739">
                  <c:v>58.818399999999997</c:v>
                </c:pt>
                <c:pt idx="740">
                  <c:v>58.818399999999997</c:v>
                </c:pt>
                <c:pt idx="741">
                  <c:v>58.818399999999997</c:v>
                </c:pt>
                <c:pt idx="742">
                  <c:v>58.818399999999997</c:v>
                </c:pt>
                <c:pt idx="743">
                  <c:v>58.818399999999997</c:v>
                </c:pt>
                <c:pt idx="744">
                  <c:v>58.818399999999997</c:v>
                </c:pt>
                <c:pt idx="745">
                  <c:v>58.818399999999997</c:v>
                </c:pt>
                <c:pt idx="746">
                  <c:v>58.818399999999997</c:v>
                </c:pt>
                <c:pt idx="747">
                  <c:v>58.818399999999997</c:v>
                </c:pt>
                <c:pt idx="748">
                  <c:v>58.818399999999997</c:v>
                </c:pt>
                <c:pt idx="749">
                  <c:v>58.818399999999997</c:v>
                </c:pt>
                <c:pt idx="750">
                  <c:v>58.818399999999997</c:v>
                </c:pt>
                <c:pt idx="751">
                  <c:v>58.818399999999997</c:v>
                </c:pt>
                <c:pt idx="752">
                  <c:v>58.818399999999997</c:v>
                </c:pt>
                <c:pt idx="753">
                  <c:v>58.818399999999997</c:v>
                </c:pt>
                <c:pt idx="754">
                  <c:v>58.818399999999997</c:v>
                </c:pt>
                <c:pt idx="755">
                  <c:v>58.814500000000002</c:v>
                </c:pt>
                <c:pt idx="756">
                  <c:v>58.814500000000002</c:v>
                </c:pt>
                <c:pt idx="757">
                  <c:v>58.814500000000002</c:v>
                </c:pt>
                <c:pt idx="758">
                  <c:v>58.814500000000002</c:v>
                </c:pt>
                <c:pt idx="759">
                  <c:v>58.814500000000002</c:v>
                </c:pt>
                <c:pt idx="760">
                  <c:v>58.814500000000002</c:v>
                </c:pt>
                <c:pt idx="761">
                  <c:v>58.814500000000002</c:v>
                </c:pt>
                <c:pt idx="762">
                  <c:v>58.814500000000002</c:v>
                </c:pt>
                <c:pt idx="763">
                  <c:v>58.814500000000002</c:v>
                </c:pt>
                <c:pt idx="764">
                  <c:v>59.615200000000002</c:v>
                </c:pt>
                <c:pt idx="765">
                  <c:v>58.866199999999999</c:v>
                </c:pt>
                <c:pt idx="766">
                  <c:v>58.831099999999999</c:v>
                </c:pt>
                <c:pt idx="767">
                  <c:v>58.835000000000001</c:v>
                </c:pt>
                <c:pt idx="768">
                  <c:v>68.272499999999994</c:v>
                </c:pt>
                <c:pt idx="769">
                  <c:v>121.17100000000001</c:v>
                </c:pt>
                <c:pt idx="770">
                  <c:v>120.401</c:v>
                </c:pt>
                <c:pt idx="771">
                  <c:v>120.339</c:v>
                </c:pt>
                <c:pt idx="772">
                  <c:v>121.288</c:v>
                </c:pt>
                <c:pt idx="773">
                  <c:v>121.214</c:v>
                </c:pt>
                <c:pt idx="774">
                  <c:v>121.233</c:v>
                </c:pt>
                <c:pt idx="775">
                  <c:v>121.206</c:v>
                </c:pt>
                <c:pt idx="776">
                  <c:v>121.44</c:v>
                </c:pt>
                <c:pt idx="777">
                  <c:v>121.464</c:v>
                </c:pt>
                <c:pt idx="778">
                  <c:v>122.53</c:v>
                </c:pt>
                <c:pt idx="779">
                  <c:v>123.444</c:v>
                </c:pt>
                <c:pt idx="780">
                  <c:v>123.405</c:v>
                </c:pt>
                <c:pt idx="781">
                  <c:v>123.39700000000001</c:v>
                </c:pt>
                <c:pt idx="782">
                  <c:v>123.315</c:v>
                </c:pt>
                <c:pt idx="783">
                  <c:v>123.437</c:v>
                </c:pt>
                <c:pt idx="784">
                  <c:v>123.425</c:v>
                </c:pt>
                <c:pt idx="785">
                  <c:v>124.128</c:v>
                </c:pt>
                <c:pt idx="786">
                  <c:v>126.386</c:v>
                </c:pt>
                <c:pt idx="787">
                  <c:v>127.58499999999999</c:v>
                </c:pt>
                <c:pt idx="788">
                  <c:v>129.13999999999999</c:v>
                </c:pt>
                <c:pt idx="789">
                  <c:v>132.18700000000001</c:v>
                </c:pt>
                <c:pt idx="790">
                  <c:v>132.76499999999999</c:v>
                </c:pt>
                <c:pt idx="791">
                  <c:v>144.12899999999999</c:v>
                </c:pt>
                <c:pt idx="792">
                  <c:v>144.46899999999999</c:v>
                </c:pt>
                <c:pt idx="793">
                  <c:v>143.99199999999999</c:v>
                </c:pt>
                <c:pt idx="794">
                  <c:v>139.62899999999999</c:v>
                </c:pt>
                <c:pt idx="795">
                  <c:v>136.977</c:v>
                </c:pt>
                <c:pt idx="796">
                  <c:v>130.785</c:v>
                </c:pt>
                <c:pt idx="797">
                  <c:v>131.32400000000001</c:v>
                </c:pt>
                <c:pt idx="798">
                  <c:v>131.24199999999999</c:v>
                </c:pt>
                <c:pt idx="799">
                  <c:v>131.25</c:v>
                </c:pt>
                <c:pt idx="800">
                  <c:v>131.07</c:v>
                </c:pt>
                <c:pt idx="801">
                  <c:v>124.164</c:v>
                </c:pt>
                <c:pt idx="802">
                  <c:v>124.16800000000001</c:v>
                </c:pt>
                <c:pt idx="803">
                  <c:v>124.188</c:v>
                </c:pt>
                <c:pt idx="804">
                  <c:v>132.684</c:v>
                </c:pt>
                <c:pt idx="805">
                  <c:v>132.035</c:v>
                </c:pt>
                <c:pt idx="806">
                  <c:v>132.01599999999999</c:v>
                </c:pt>
                <c:pt idx="807">
                  <c:v>132.023</c:v>
                </c:pt>
                <c:pt idx="808">
                  <c:v>129.63300000000001</c:v>
                </c:pt>
                <c:pt idx="809">
                  <c:v>129.625</c:v>
                </c:pt>
                <c:pt idx="810">
                  <c:v>129.10900000000001</c:v>
                </c:pt>
                <c:pt idx="811">
                  <c:v>128.94499999999999</c:v>
                </c:pt>
                <c:pt idx="812">
                  <c:v>129.102</c:v>
                </c:pt>
                <c:pt idx="813">
                  <c:v>126.65600000000001</c:v>
                </c:pt>
                <c:pt idx="814">
                  <c:v>131.82499999999999</c:v>
                </c:pt>
                <c:pt idx="815">
                  <c:v>131.52099999999999</c:v>
                </c:pt>
                <c:pt idx="816">
                  <c:v>131.31700000000001</c:v>
                </c:pt>
                <c:pt idx="817">
                  <c:v>131.32900000000001</c:v>
                </c:pt>
                <c:pt idx="818">
                  <c:v>134.548</c:v>
                </c:pt>
                <c:pt idx="819">
                  <c:v>134.29400000000001</c:v>
                </c:pt>
                <c:pt idx="820">
                  <c:v>134.24700000000001</c:v>
                </c:pt>
                <c:pt idx="821">
                  <c:v>132.32900000000001</c:v>
                </c:pt>
                <c:pt idx="822">
                  <c:v>133.411</c:v>
                </c:pt>
                <c:pt idx="823">
                  <c:v>134.43799999999999</c:v>
                </c:pt>
                <c:pt idx="824">
                  <c:v>135.05600000000001</c:v>
                </c:pt>
                <c:pt idx="825">
                  <c:v>134.935</c:v>
                </c:pt>
                <c:pt idx="826">
                  <c:v>134.67699999999999</c:v>
                </c:pt>
                <c:pt idx="827">
                  <c:v>138.239</c:v>
                </c:pt>
                <c:pt idx="828">
                  <c:v>144.79</c:v>
                </c:pt>
                <c:pt idx="829">
                  <c:v>145.626</c:v>
                </c:pt>
                <c:pt idx="830">
                  <c:v>143.98099999999999</c:v>
                </c:pt>
                <c:pt idx="831">
                  <c:v>143.97</c:v>
                </c:pt>
                <c:pt idx="832">
                  <c:v>140.77799999999999</c:v>
                </c:pt>
                <c:pt idx="833">
                  <c:v>139.251</c:v>
                </c:pt>
                <c:pt idx="834">
                  <c:v>139.446</c:v>
                </c:pt>
                <c:pt idx="835">
                  <c:v>129.13800000000001</c:v>
                </c:pt>
                <c:pt idx="836">
                  <c:v>129.517</c:v>
                </c:pt>
                <c:pt idx="837">
                  <c:v>129.614</c:v>
                </c:pt>
                <c:pt idx="838">
                  <c:v>129.62200000000001</c:v>
                </c:pt>
                <c:pt idx="839">
                  <c:v>129.63</c:v>
                </c:pt>
                <c:pt idx="840">
                  <c:v>127.489</c:v>
                </c:pt>
                <c:pt idx="841">
                  <c:v>130.899</c:v>
                </c:pt>
                <c:pt idx="842">
                  <c:v>130.798</c:v>
                </c:pt>
                <c:pt idx="843">
                  <c:v>130.80600000000001</c:v>
                </c:pt>
                <c:pt idx="844">
                  <c:v>130.80600000000001</c:v>
                </c:pt>
                <c:pt idx="845">
                  <c:v>131.458</c:v>
                </c:pt>
                <c:pt idx="846">
                  <c:v>134.13399999999999</c:v>
                </c:pt>
                <c:pt idx="847">
                  <c:v>134.64599999999999</c:v>
                </c:pt>
                <c:pt idx="848">
                  <c:v>135.39599999999999</c:v>
                </c:pt>
                <c:pt idx="849">
                  <c:v>135.92699999999999</c:v>
                </c:pt>
                <c:pt idx="850">
                  <c:v>159.84100000000001</c:v>
                </c:pt>
                <c:pt idx="851">
                  <c:v>161.036</c:v>
                </c:pt>
                <c:pt idx="852">
                  <c:v>159.48500000000001</c:v>
                </c:pt>
                <c:pt idx="853">
                  <c:v>158.43799999999999</c:v>
                </c:pt>
                <c:pt idx="854">
                  <c:v>156.02099999999999</c:v>
                </c:pt>
                <c:pt idx="855">
                  <c:v>166.84899999999999</c:v>
                </c:pt>
                <c:pt idx="856">
                  <c:v>166.94200000000001</c:v>
                </c:pt>
                <c:pt idx="857">
                  <c:v>166.899</c:v>
                </c:pt>
                <c:pt idx="858">
                  <c:v>168.29400000000001</c:v>
                </c:pt>
                <c:pt idx="859">
                  <c:v>161.04400000000001</c:v>
                </c:pt>
                <c:pt idx="860">
                  <c:v>160.989</c:v>
                </c:pt>
                <c:pt idx="861">
                  <c:v>160.97800000000001</c:v>
                </c:pt>
                <c:pt idx="862">
                  <c:v>161.01300000000001</c:v>
                </c:pt>
                <c:pt idx="863">
                  <c:v>123.95</c:v>
                </c:pt>
                <c:pt idx="864">
                  <c:v>123.923</c:v>
                </c:pt>
                <c:pt idx="865">
                  <c:v>123.946</c:v>
                </c:pt>
                <c:pt idx="866">
                  <c:v>123.931</c:v>
                </c:pt>
                <c:pt idx="867">
                  <c:v>123.911</c:v>
                </c:pt>
                <c:pt idx="868">
                  <c:v>123.919</c:v>
                </c:pt>
                <c:pt idx="869">
                  <c:v>88.29</c:v>
                </c:pt>
                <c:pt idx="870">
                  <c:v>88.286100000000005</c:v>
                </c:pt>
                <c:pt idx="871">
                  <c:v>88.285200000000003</c:v>
                </c:pt>
                <c:pt idx="872">
                  <c:v>88.273399999999995</c:v>
                </c:pt>
                <c:pt idx="873">
                  <c:v>88.273399999999995</c:v>
                </c:pt>
                <c:pt idx="874">
                  <c:v>88.156199999999998</c:v>
                </c:pt>
                <c:pt idx="875">
                  <c:v>88.156199999999998</c:v>
                </c:pt>
                <c:pt idx="876">
                  <c:v>88.156199999999998</c:v>
                </c:pt>
                <c:pt idx="877">
                  <c:v>88.156199999999998</c:v>
                </c:pt>
                <c:pt idx="878">
                  <c:v>88.164100000000005</c:v>
                </c:pt>
                <c:pt idx="879">
                  <c:v>88.168000000000006</c:v>
                </c:pt>
                <c:pt idx="880">
                  <c:v>88.168000000000006</c:v>
                </c:pt>
                <c:pt idx="881">
                  <c:v>88.168000000000006</c:v>
                </c:pt>
                <c:pt idx="882">
                  <c:v>88.168000000000006</c:v>
                </c:pt>
                <c:pt idx="883">
                  <c:v>88.168000000000006</c:v>
                </c:pt>
                <c:pt idx="884">
                  <c:v>88.168000000000006</c:v>
                </c:pt>
                <c:pt idx="885">
                  <c:v>88.168000000000006</c:v>
                </c:pt>
                <c:pt idx="886">
                  <c:v>88.168000000000006</c:v>
                </c:pt>
                <c:pt idx="887">
                  <c:v>88.168000000000006</c:v>
                </c:pt>
                <c:pt idx="888">
                  <c:v>88.168000000000006</c:v>
                </c:pt>
                <c:pt idx="889">
                  <c:v>88.164100000000005</c:v>
                </c:pt>
                <c:pt idx="890">
                  <c:v>88.148399999999995</c:v>
                </c:pt>
                <c:pt idx="891">
                  <c:v>88.148399999999995</c:v>
                </c:pt>
                <c:pt idx="892">
                  <c:v>88.148399999999995</c:v>
                </c:pt>
                <c:pt idx="893">
                  <c:v>88.148399999999995</c:v>
                </c:pt>
                <c:pt idx="894">
                  <c:v>88.148399999999995</c:v>
                </c:pt>
                <c:pt idx="895">
                  <c:v>88.148399999999995</c:v>
                </c:pt>
                <c:pt idx="896">
                  <c:v>88.148399999999995</c:v>
                </c:pt>
                <c:pt idx="897">
                  <c:v>88.148399999999995</c:v>
                </c:pt>
                <c:pt idx="898">
                  <c:v>88.148399999999995</c:v>
                </c:pt>
                <c:pt idx="899">
                  <c:v>88.140600000000006</c:v>
                </c:pt>
                <c:pt idx="900">
                  <c:v>88.148399999999995</c:v>
                </c:pt>
                <c:pt idx="901">
                  <c:v>88.148399999999995</c:v>
                </c:pt>
                <c:pt idx="902">
                  <c:v>88.148399999999995</c:v>
                </c:pt>
                <c:pt idx="903">
                  <c:v>88.148399999999995</c:v>
                </c:pt>
                <c:pt idx="904">
                  <c:v>88.148399999999995</c:v>
                </c:pt>
                <c:pt idx="905">
                  <c:v>88.148399999999995</c:v>
                </c:pt>
                <c:pt idx="906">
                  <c:v>88.148399999999995</c:v>
                </c:pt>
                <c:pt idx="907">
                  <c:v>88.148399999999995</c:v>
                </c:pt>
                <c:pt idx="908">
                  <c:v>88.148399999999995</c:v>
                </c:pt>
                <c:pt idx="909">
                  <c:v>88.148399999999995</c:v>
                </c:pt>
                <c:pt idx="910">
                  <c:v>88.148399999999995</c:v>
                </c:pt>
                <c:pt idx="911">
                  <c:v>88.148399999999995</c:v>
                </c:pt>
                <c:pt idx="912">
                  <c:v>88.148399999999995</c:v>
                </c:pt>
                <c:pt idx="913">
                  <c:v>88.148399999999995</c:v>
                </c:pt>
                <c:pt idx="914">
                  <c:v>88.148399999999995</c:v>
                </c:pt>
                <c:pt idx="915">
                  <c:v>88.148399999999995</c:v>
                </c:pt>
                <c:pt idx="916">
                  <c:v>88.148399999999995</c:v>
                </c:pt>
                <c:pt idx="917">
                  <c:v>88.148399999999995</c:v>
                </c:pt>
                <c:pt idx="918">
                  <c:v>88.148399999999995</c:v>
                </c:pt>
                <c:pt idx="919">
                  <c:v>88.148399999999995</c:v>
                </c:pt>
                <c:pt idx="920">
                  <c:v>88.148399999999995</c:v>
                </c:pt>
                <c:pt idx="921">
                  <c:v>88.144499999999994</c:v>
                </c:pt>
                <c:pt idx="922">
                  <c:v>88.148399999999995</c:v>
                </c:pt>
                <c:pt idx="923">
                  <c:v>88.148399999999995</c:v>
                </c:pt>
                <c:pt idx="924">
                  <c:v>88.148399999999995</c:v>
                </c:pt>
                <c:pt idx="925">
                  <c:v>88.148399999999995</c:v>
                </c:pt>
                <c:pt idx="926">
                  <c:v>88.148399999999995</c:v>
                </c:pt>
                <c:pt idx="927">
                  <c:v>88.148399999999995</c:v>
                </c:pt>
                <c:pt idx="928">
                  <c:v>88.148399999999995</c:v>
                </c:pt>
                <c:pt idx="929">
                  <c:v>88.148399999999995</c:v>
                </c:pt>
                <c:pt idx="930">
                  <c:v>88.148399999999995</c:v>
                </c:pt>
                <c:pt idx="931">
                  <c:v>88.148399999999995</c:v>
                </c:pt>
                <c:pt idx="932">
                  <c:v>88.148399999999995</c:v>
                </c:pt>
                <c:pt idx="933">
                  <c:v>88.148399999999995</c:v>
                </c:pt>
                <c:pt idx="934">
                  <c:v>88.148399999999995</c:v>
                </c:pt>
                <c:pt idx="935">
                  <c:v>88.148399999999995</c:v>
                </c:pt>
                <c:pt idx="936">
                  <c:v>88.132800000000003</c:v>
                </c:pt>
                <c:pt idx="937">
                  <c:v>88.132800000000003</c:v>
                </c:pt>
                <c:pt idx="938">
                  <c:v>88.132800000000003</c:v>
                </c:pt>
                <c:pt idx="939">
                  <c:v>88.132800000000003</c:v>
                </c:pt>
                <c:pt idx="940">
                  <c:v>88.132800000000003</c:v>
                </c:pt>
                <c:pt idx="941">
                  <c:v>88.132800000000003</c:v>
                </c:pt>
                <c:pt idx="942">
                  <c:v>88.117199999999997</c:v>
                </c:pt>
                <c:pt idx="943">
                  <c:v>88.121099999999998</c:v>
                </c:pt>
                <c:pt idx="944">
                  <c:v>88.121099999999998</c:v>
                </c:pt>
                <c:pt idx="945">
                  <c:v>88.121099999999998</c:v>
                </c:pt>
                <c:pt idx="946">
                  <c:v>88.121099999999998</c:v>
                </c:pt>
                <c:pt idx="947">
                  <c:v>88.121099999999998</c:v>
                </c:pt>
                <c:pt idx="948">
                  <c:v>88.121099999999998</c:v>
                </c:pt>
                <c:pt idx="949">
                  <c:v>88.121099999999998</c:v>
                </c:pt>
                <c:pt idx="950">
                  <c:v>88.769499999999994</c:v>
                </c:pt>
                <c:pt idx="951">
                  <c:v>88.184600000000003</c:v>
                </c:pt>
                <c:pt idx="952">
                  <c:v>88.1494</c:v>
                </c:pt>
                <c:pt idx="953">
                  <c:v>98.825199999999995</c:v>
                </c:pt>
                <c:pt idx="954">
                  <c:v>98.821299999999994</c:v>
                </c:pt>
                <c:pt idx="955">
                  <c:v>98.817400000000006</c:v>
                </c:pt>
                <c:pt idx="956">
                  <c:v>98.797899999999998</c:v>
                </c:pt>
                <c:pt idx="957">
                  <c:v>98.813500000000005</c:v>
                </c:pt>
                <c:pt idx="958">
                  <c:v>123.10599999999999</c:v>
                </c:pt>
                <c:pt idx="959">
                  <c:v>123.122</c:v>
                </c:pt>
                <c:pt idx="960">
                  <c:v>124.13800000000001</c:v>
                </c:pt>
                <c:pt idx="961">
                  <c:v>124.45</c:v>
                </c:pt>
                <c:pt idx="962">
                  <c:v>124.431</c:v>
                </c:pt>
                <c:pt idx="963">
                  <c:v>124.446</c:v>
                </c:pt>
                <c:pt idx="964">
                  <c:v>124.2</c:v>
                </c:pt>
                <c:pt idx="965">
                  <c:v>124.224</c:v>
                </c:pt>
                <c:pt idx="966">
                  <c:v>124.54</c:v>
                </c:pt>
                <c:pt idx="967">
                  <c:v>124.989</c:v>
                </c:pt>
                <c:pt idx="968">
                  <c:v>124.82899999999999</c:v>
                </c:pt>
                <c:pt idx="969">
                  <c:v>124.85599999999999</c:v>
                </c:pt>
                <c:pt idx="970">
                  <c:v>124.899</c:v>
                </c:pt>
                <c:pt idx="971">
                  <c:v>124.90300000000001</c:v>
                </c:pt>
                <c:pt idx="972">
                  <c:v>124.899</c:v>
                </c:pt>
                <c:pt idx="973">
                  <c:v>124.90300000000001</c:v>
                </c:pt>
                <c:pt idx="974">
                  <c:v>125.63800000000001</c:v>
                </c:pt>
                <c:pt idx="975">
                  <c:v>127.73099999999999</c:v>
                </c:pt>
                <c:pt idx="976">
                  <c:v>129.24700000000001</c:v>
                </c:pt>
                <c:pt idx="977">
                  <c:v>130.74700000000001</c:v>
                </c:pt>
                <c:pt idx="978">
                  <c:v>132.56299999999999</c:v>
                </c:pt>
                <c:pt idx="979">
                  <c:v>141.94999999999999</c:v>
                </c:pt>
                <c:pt idx="980">
                  <c:v>144.28200000000001</c:v>
                </c:pt>
                <c:pt idx="981">
                  <c:v>146.84899999999999</c:v>
                </c:pt>
                <c:pt idx="982">
                  <c:v>144.29900000000001</c:v>
                </c:pt>
                <c:pt idx="983">
                  <c:v>145.06100000000001</c:v>
                </c:pt>
                <c:pt idx="984">
                  <c:v>144.86500000000001</c:v>
                </c:pt>
                <c:pt idx="985">
                  <c:v>144.79900000000001</c:v>
                </c:pt>
                <c:pt idx="986">
                  <c:v>144.79900000000001</c:v>
                </c:pt>
                <c:pt idx="987">
                  <c:v>144.822</c:v>
                </c:pt>
                <c:pt idx="988">
                  <c:v>139.83000000000001</c:v>
                </c:pt>
                <c:pt idx="989">
                  <c:v>139.83000000000001</c:v>
                </c:pt>
                <c:pt idx="990">
                  <c:v>131.596</c:v>
                </c:pt>
                <c:pt idx="991">
                  <c:v>127.014</c:v>
                </c:pt>
                <c:pt idx="992">
                  <c:v>126.947</c:v>
                </c:pt>
                <c:pt idx="993">
                  <c:v>126.943</c:v>
                </c:pt>
                <c:pt idx="994">
                  <c:v>135.666</c:v>
                </c:pt>
                <c:pt idx="995">
                  <c:v>134.87299999999999</c:v>
                </c:pt>
                <c:pt idx="996">
                  <c:v>134.83799999999999</c:v>
                </c:pt>
                <c:pt idx="997">
                  <c:v>134.68199999999999</c:v>
                </c:pt>
                <c:pt idx="998">
                  <c:v>135.416</c:v>
                </c:pt>
                <c:pt idx="999">
                  <c:v>138.904</c:v>
                </c:pt>
                <c:pt idx="1000">
                  <c:v>132.32599999999999</c:v>
                </c:pt>
                <c:pt idx="1001">
                  <c:v>132.303</c:v>
                </c:pt>
                <c:pt idx="1002">
                  <c:v>131.666</c:v>
                </c:pt>
                <c:pt idx="1003">
                  <c:v>132.51</c:v>
                </c:pt>
                <c:pt idx="1004">
                  <c:v>131.709</c:v>
                </c:pt>
                <c:pt idx="1005">
                  <c:v>136.23599999999999</c:v>
                </c:pt>
                <c:pt idx="1006">
                  <c:v>135.482</c:v>
                </c:pt>
                <c:pt idx="1007">
                  <c:v>135.45500000000001</c:v>
                </c:pt>
                <c:pt idx="1008">
                  <c:v>135.459</c:v>
                </c:pt>
                <c:pt idx="1009">
                  <c:v>135.45500000000001</c:v>
                </c:pt>
                <c:pt idx="1010">
                  <c:v>133.54900000000001</c:v>
                </c:pt>
                <c:pt idx="1011">
                  <c:v>133.53299999999999</c:v>
                </c:pt>
                <c:pt idx="1012">
                  <c:v>133.45500000000001</c:v>
                </c:pt>
                <c:pt idx="1013">
                  <c:v>133.447</c:v>
                </c:pt>
                <c:pt idx="1014">
                  <c:v>137.13900000000001</c:v>
                </c:pt>
                <c:pt idx="1015">
                  <c:v>136.482</c:v>
                </c:pt>
                <c:pt idx="1016">
                  <c:v>136.46299999999999</c:v>
                </c:pt>
                <c:pt idx="1017">
                  <c:v>139.93199999999999</c:v>
                </c:pt>
                <c:pt idx="1018">
                  <c:v>138.94800000000001</c:v>
                </c:pt>
                <c:pt idx="1019">
                  <c:v>140.03800000000001</c:v>
                </c:pt>
                <c:pt idx="1020">
                  <c:v>139.52600000000001</c:v>
                </c:pt>
                <c:pt idx="1021">
                  <c:v>142.60599999999999</c:v>
                </c:pt>
                <c:pt idx="1022">
                  <c:v>142.142</c:v>
                </c:pt>
                <c:pt idx="1023">
                  <c:v>142.33699999999999</c:v>
                </c:pt>
                <c:pt idx="1024">
                  <c:v>143.333</c:v>
                </c:pt>
                <c:pt idx="1025">
                  <c:v>138.68100000000001</c:v>
                </c:pt>
                <c:pt idx="1026">
                  <c:v>139.10599999999999</c:v>
                </c:pt>
                <c:pt idx="1027">
                  <c:v>136.63399999999999</c:v>
                </c:pt>
                <c:pt idx="1028">
                  <c:v>128.75899999999999</c:v>
                </c:pt>
                <c:pt idx="1029">
                  <c:v>128.751</c:v>
                </c:pt>
                <c:pt idx="1030">
                  <c:v>128.75899999999999</c:v>
                </c:pt>
                <c:pt idx="1031">
                  <c:v>131.13</c:v>
                </c:pt>
                <c:pt idx="1032">
                  <c:v>137.19999999999999</c:v>
                </c:pt>
                <c:pt idx="1033">
                  <c:v>137.10300000000001</c:v>
                </c:pt>
                <c:pt idx="1034">
                  <c:v>133.78200000000001</c:v>
                </c:pt>
                <c:pt idx="1035">
                  <c:v>138.904</c:v>
                </c:pt>
                <c:pt idx="1036">
                  <c:v>140.221</c:v>
                </c:pt>
                <c:pt idx="1037">
                  <c:v>139.92400000000001</c:v>
                </c:pt>
                <c:pt idx="1038">
                  <c:v>140.32599999999999</c:v>
                </c:pt>
                <c:pt idx="1039">
                  <c:v>140.06800000000001</c:v>
                </c:pt>
                <c:pt idx="1040">
                  <c:v>140.166</c:v>
                </c:pt>
                <c:pt idx="1041">
                  <c:v>142.83500000000001</c:v>
                </c:pt>
                <c:pt idx="1042">
                  <c:v>164.24100000000001</c:v>
                </c:pt>
                <c:pt idx="1043">
                  <c:v>163.09299999999999</c:v>
                </c:pt>
                <c:pt idx="1044">
                  <c:v>159.55799999999999</c:v>
                </c:pt>
                <c:pt idx="1045">
                  <c:v>155.929</c:v>
                </c:pt>
                <c:pt idx="1046">
                  <c:v>155.91300000000001</c:v>
                </c:pt>
                <c:pt idx="1047">
                  <c:v>165.40899999999999</c:v>
                </c:pt>
                <c:pt idx="1048">
                  <c:v>165.46799999999999</c:v>
                </c:pt>
                <c:pt idx="1049">
                  <c:v>165.702</c:v>
                </c:pt>
                <c:pt idx="1050">
                  <c:v>165.71</c:v>
                </c:pt>
                <c:pt idx="1051">
                  <c:v>165.67099999999999</c:v>
                </c:pt>
                <c:pt idx="1052">
                  <c:v>170.86199999999999</c:v>
                </c:pt>
                <c:pt idx="1053">
                  <c:v>173.048</c:v>
                </c:pt>
                <c:pt idx="1054">
                  <c:v>172.946</c:v>
                </c:pt>
                <c:pt idx="1055">
                  <c:v>172.751</c:v>
                </c:pt>
                <c:pt idx="1056">
                  <c:v>170.96199999999999</c:v>
                </c:pt>
                <c:pt idx="1057">
                  <c:v>170.98500000000001</c:v>
                </c:pt>
                <c:pt idx="1058">
                  <c:v>133.71600000000001</c:v>
                </c:pt>
                <c:pt idx="1059">
                  <c:v>133.70400000000001</c:v>
                </c:pt>
                <c:pt idx="1060">
                  <c:v>126.384</c:v>
                </c:pt>
                <c:pt idx="1061">
                  <c:v>127.688</c:v>
                </c:pt>
                <c:pt idx="1062">
                  <c:v>127.622</c:v>
                </c:pt>
                <c:pt idx="1063">
                  <c:v>127.735</c:v>
                </c:pt>
                <c:pt idx="1064">
                  <c:v>128.036</c:v>
                </c:pt>
                <c:pt idx="1065">
                  <c:v>128.06299999999999</c:v>
                </c:pt>
                <c:pt idx="1066">
                  <c:v>128.06</c:v>
                </c:pt>
                <c:pt idx="1067">
                  <c:v>128.06700000000001</c:v>
                </c:pt>
                <c:pt idx="1068">
                  <c:v>128.071</c:v>
                </c:pt>
                <c:pt idx="1069">
                  <c:v>128.07499999999999</c:v>
                </c:pt>
                <c:pt idx="1070">
                  <c:v>128.06700000000001</c:v>
                </c:pt>
                <c:pt idx="1071">
                  <c:v>128.071</c:v>
                </c:pt>
                <c:pt idx="1072">
                  <c:v>128.06700000000001</c:v>
                </c:pt>
                <c:pt idx="1073">
                  <c:v>129.399</c:v>
                </c:pt>
                <c:pt idx="1074">
                  <c:v>129.40299999999999</c:v>
                </c:pt>
                <c:pt idx="1075">
                  <c:v>129.411</c:v>
                </c:pt>
                <c:pt idx="1076">
                  <c:v>129.392</c:v>
                </c:pt>
                <c:pt idx="1077">
                  <c:v>129.40700000000001</c:v>
                </c:pt>
                <c:pt idx="1078">
                  <c:v>129.43799999999999</c:v>
                </c:pt>
                <c:pt idx="1079">
                  <c:v>88.503900000000002</c:v>
                </c:pt>
                <c:pt idx="1080">
                  <c:v>88.488299999999995</c:v>
                </c:pt>
                <c:pt idx="1081">
                  <c:v>88.5</c:v>
                </c:pt>
                <c:pt idx="1082">
                  <c:v>88.488299999999995</c:v>
                </c:pt>
                <c:pt idx="1083">
                  <c:v>88.492199999999997</c:v>
                </c:pt>
                <c:pt idx="1084">
                  <c:v>88.488299999999995</c:v>
                </c:pt>
                <c:pt idx="1085">
                  <c:v>88.492199999999997</c:v>
                </c:pt>
                <c:pt idx="1086">
                  <c:v>88.488299999999995</c:v>
                </c:pt>
                <c:pt idx="1087">
                  <c:v>88.492199999999997</c:v>
                </c:pt>
                <c:pt idx="1088">
                  <c:v>88.480500000000006</c:v>
                </c:pt>
                <c:pt idx="1089">
                  <c:v>88.484399999999994</c:v>
                </c:pt>
                <c:pt idx="1090">
                  <c:v>88.480500000000006</c:v>
                </c:pt>
                <c:pt idx="1091">
                  <c:v>88.331999999999994</c:v>
                </c:pt>
                <c:pt idx="1092">
                  <c:v>88.331999999999994</c:v>
                </c:pt>
                <c:pt idx="1093">
                  <c:v>88.335899999999995</c:v>
                </c:pt>
                <c:pt idx="1094">
                  <c:v>88.331999999999994</c:v>
                </c:pt>
                <c:pt idx="1095">
                  <c:v>88.335899999999995</c:v>
                </c:pt>
                <c:pt idx="1096">
                  <c:v>88.335899999999995</c:v>
                </c:pt>
                <c:pt idx="1097">
                  <c:v>88.335899999999995</c:v>
                </c:pt>
                <c:pt idx="1098">
                  <c:v>88.335899999999995</c:v>
                </c:pt>
                <c:pt idx="1099">
                  <c:v>88.335899999999995</c:v>
                </c:pt>
                <c:pt idx="1100">
                  <c:v>88.335899999999995</c:v>
                </c:pt>
                <c:pt idx="1101">
                  <c:v>88.335899999999995</c:v>
                </c:pt>
                <c:pt idx="1102">
                  <c:v>88.335899999999995</c:v>
                </c:pt>
                <c:pt idx="1103">
                  <c:v>88.335899999999995</c:v>
                </c:pt>
                <c:pt idx="1104">
                  <c:v>88.335899999999995</c:v>
                </c:pt>
                <c:pt idx="1105">
                  <c:v>88.335899999999995</c:v>
                </c:pt>
                <c:pt idx="1106">
                  <c:v>88.335899999999995</c:v>
                </c:pt>
                <c:pt idx="1107">
                  <c:v>88.335899999999995</c:v>
                </c:pt>
                <c:pt idx="1108">
                  <c:v>88.328100000000006</c:v>
                </c:pt>
                <c:pt idx="1109">
                  <c:v>88.328100000000006</c:v>
                </c:pt>
                <c:pt idx="1110">
                  <c:v>88.328100000000006</c:v>
                </c:pt>
                <c:pt idx="1111">
                  <c:v>88.320300000000003</c:v>
                </c:pt>
                <c:pt idx="1112">
                  <c:v>88.320300000000003</c:v>
                </c:pt>
                <c:pt idx="1113">
                  <c:v>88.320300000000003</c:v>
                </c:pt>
                <c:pt idx="1114">
                  <c:v>88.320300000000003</c:v>
                </c:pt>
                <c:pt idx="1115">
                  <c:v>88.320300000000003</c:v>
                </c:pt>
                <c:pt idx="1116">
                  <c:v>88.324200000000005</c:v>
                </c:pt>
                <c:pt idx="1117">
                  <c:v>88.324200000000005</c:v>
                </c:pt>
                <c:pt idx="1118">
                  <c:v>88.324200000000005</c:v>
                </c:pt>
                <c:pt idx="1119">
                  <c:v>88.324200000000005</c:v>
                </c:pt>
                <c:pt idx="1120">
                  <c:v>88.324200000000005</c:v>
                </c:pt>
                <c:pt idx="1121">
                  <c:v>88.324200000000005</c:v>
                </c:pt>
                <c:pt idx="1122">
                  <c:v>88.324200000000005</c:v>
                </c:pt>
                <c:pt idx="1123">
                  <c:v>88.324200000000005</c:v>
                </c:pt>
                <c:pt idx="1124">
                  <c:v>88.324200000000005</c:v>
                </c:pt>
                <c:pt idx="1125">
                  <c:v>88.324200000000005</c:v>
                </c:pt>
                <c:pt idx="1126">
                  <c:v>88.324200000000005</c:v>
                </c:pt>
                <c:pt idx="1127">
                  <c:v>88.324200000000005</c:v>
                </c:pt>
                <c:pt idx="1128">
                  <c:v>88.324200000000005</c:v>
                </c:pt>
                <c:pt idx="1129">
                  <c:v>88.324200000000005</c:v>
                </c:pt>
                <c:pt idx="1130">
                  <c:v>88.324200000000005</c:v>
                </c:pt>
                <c:pt idx="1131">
                  <c:v>88.324200000000005</c:v>
                </c:pt>
                <c:pt idx="1132">
                  <c:v>88.324200000000005</c:v>
                </c:pt>
                <c:pt idx="1133">
                  <c:v>88.324200000000005</c:v>
                </c:pt>
                <c:pt idx="1134">
                  <c:v>88.320300000000003</c:v>
                </c:pt>
                <c:pt idx="1135">
                  <c:v>88.320300000000003</c:v>
                </c:pt>
                <c:pt idx="1136">
                  <c:v>88.320300000000003</c:v>
                </c:pt>
                <c:pt idx="1137">
                  <c:v>88.320300000000003</c:v>
                </c:pt>
                <c:pt idx="1138">
                  <c:v>88.320300000000003</c:v>
                </c:pt>
                <c:pt idx="1139">
                  <c:v>88.320300000000003</c:v>
                </c:pt>
                <c:pt idx="1140">
                  <c:v>88.320300000000003</c:v>
                </c:pt>
                <c:pt idx="1141">
                  <c:v>88.320300000000003</c:v>
                </c:pt>
                <c:pt idx="1142">
                  <c:v>88.324200000000005</c:v>
                </c:pt>
                <c:pt idx="1143">
                  <c:v>88.296899999999994</c:v>
                </c:pt>
                <c:pt idx="1144">
                  <c:v>88.296899999999994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28-8C4E-8150-33EC4373DE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6112207"/>
        <c:axId val="526289567"/>
      </c:lineChart>
      <c:catAx>
        <c:axId val="526112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6289567"/>
        <c:crosses val="autoZero"/>
        <c:auto val="1"/>
        <c:lblAlgn val="ctr"/>
        <c:lblOffset val="100"/>
        <c:noMultiLvlLbl val="0"/>
      </c:catAx>
      <c:valAx>
        <c:axId val="52628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61122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en-US"/>
              <a:t>随心听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[10]内存泄露!$A$1:$A$1000</c:f>
              <c:numCache>
                <c:formatCode>General</c:formatCode>
                <c:ptCount val="1000"/>
                <c:pt idx="0">
                  <c:v>148.93700000000001</c:v>
                </c:pt>
                <c:pt idx="1">
                  <c:v>134.89400000000001</c:v>
                </c:pt>
                <c:pt idx="2">
                  <c:v>133.92400000000001</c:v>
                </c:pt>
                <c:pt idx="3">
                  <c:v>133.95099999999999</c:v>
                </c:pt>
                <c:pt idx="4">
                  <c:v>134.11199999999999</c:v>
                </c:pt>
                <c:pt idx="5">
                  <c:v>134.011</c:v>
                </c:pt>
                <c:pt idx="6">
                  <c:v>134.054</c:v>
                </c:pt>
                <c:pt idx="7">
                  <c:v>134.03899999999999</c:v>
                </c:pt>
                <c:pt idx="8">
                  <c:v>134.00899999999999</c:v>
                </c:pt>
                <c:pt idx="9">
                  <c:v>133.95400000000001</c:v>
                </c:pt>
                <c:pt idx="10">
                  <c:v>134.196</c:v>
                </c:pt>
                <c:pt idx="11">
                  <c:v>133.946</c:v>
                </c:pt>
                <c:pt idx="12">
                  <c:v>134.15299999999999</c:v>
                </c:pt>
                <c:pt idx="13">
                  <c:v>133.90199999999999</c:v>
                </c:pt>
                <c:pt idx="14">
                  <c:v>133.88300000000001</c:v>
                </c:pt>
                <c:pt idx="15">
                  <c:v>133.90600000000001</c:v>
                </c:pt>
                <c:pt idx="16">
                  <c:v>134.06200000000001</c:v>
                </c:pt>
                <c:pt idx="17">
                  <c:v>133.90299999999999</c:v>
                </c:pt>
                <c:pt idx="18">
                  <c:v>133.55600000000001</c:v>
                </c:pt>
                <c:pt idx="19">
                  <c:v>134.05600000000001</c:v>
                </c:pt>
                <c:pt idx="20">
                  <c:v>133.94200000000001</c:v>
                </c:pt>
                <c:pt idx="21">
                  <c:v>134.126</c:v>
                </c:pt>
                <c:pt idx="22">
                  <c:v>134.864</c:v>
                </c:pt>
                <c:pt idx="23">
                  <c:v>133.809</c:v>
                </c:pt>
                <c:pt idx="24">
                  <c:v>133.62899999999999</c:v>
                </c:pt>
                <c:pt idx="25">
                  <c:v>133.82400000000001</c:v>
                </c:pt>
                <c:pt idx="26">
                  <c:v>134.00800000000001</c:v>
                </c:pt>
                <c:pt idx="27">
                  <c:v>133.64099999999999</c:v>
                </c:pt>
                <c:pt idx="28">
                  <c:v>133.833</c:v>
                </c:pt>
                <c:pt idx="29">
                  <c:v>133.71199999999999</c:v>
                </c:pt>
                <c:pt idx="30">
                  <c:v>133.56</c:v>
                </c:pt>
                <c:pt idx="31">
                  <c:v>133.78200000000001</c:v>
                </c:pt>
                <c:pt idx="32">
                  <c:v>133.44200000000001</c:v>
                </c:pt>
                <c:pt idx="33">
                  <c:v>133.505</c:v>
                </c:pt>
                <c:pt idx="34">
                  <c:v>133.297</c:v>
                </c:pt>
                <c:pt idx="35">
                  <c:v>133.31</c:v>
                </c:pt>
                <c:pt idx="36">
                  <c:v>133.28200000000001</c:v>
                </c:pt>
                <c:pt idx="37">
                  <c:v>133.33699999999999</c:v>
                </c:pt>
                <c:pt idx="38">
                  <c:v>133.40700000000001</c:v>
                </c:pt>
                <c:pt idx="39">
                  <c:v>133.619</c:v>
                </c:pt>
                <c:pt idx="40">
                  <c:v>133.596</c:v>
                </c:pt>
                <c:pt idx="41">
                  <c:v>133.553</c:v>
                </c:pt>
                <c:pt idx="42">
                  <c:v>133.4</c:v>
                </c:pt>
                <c:pt idx="43">
                  <c:v>133.31399999999999</c:v>
                </c:pt>
                <c:pt idx="44">
                  <c:v>133.471</c:v>
                </c:pt>
                <c:pt idx="45">
                  <c:v>133.40299999999999</c:v>
                </c:pt>
                <c:pt idx="46">
                  <c:v>133.58699999999999</c:v>
                </c:pt>
                <c:pt idx="47">
                  <c:v>133.61000000000001</c:v>
                </c:pt>
                <c:pt idx="48">
                  <c:v>133.49299999999999</c:v>
                </c:pt>
                <c:pt idx="49">
                  <c:v>133.34200000000001</c:v>
                </c:pt>
                <c:pt idx="50">
                  <c:v>133.40799999999999</c:v>
                </c:pt>
                <c:pt idx="51">
                  <c:v>133.541</c:v>
                </c:pt>
                <c:pt idx="52">
                  <c:v>133.22499999999999</c:v>
                </c:pt>
                <c:pt idx="53">
                  <c:v>133.49</c:v>
                </c:pt>
                <c:pt idx="54">
                  <c:v>133.37700000000001</c:v>
                </c:pt>
                <c:pt idx="55">
                  <c:v>133.27099999999999</c:v>
                </c:pt>
                <c:pt idx="56">
                  <c:v>133.43899999999999</c:v>
                </c:pt>
                <c:pt idx="57">
                  <c:v>133.393</c:v>
                </c:pt>
                <c:pt idx="58">
                  <c:v>133.321</c:v>
                </c:pt>
                <c:pt idx="59">
                  <c:v>133.524</c:v>
                </c:pt>
                <c:pt idx="60">
                  <c:v>133.60300000000001</c:v>
                </c:pt>
                <c:pt idx="61">
                  <c:v>133.614</c:v>
                </c:pt>
                <c:pt idx="62">
                  <c:v>133.38499999999999</c:v>
                </c:pt>
                <c:pt idx="63">
                  <c:v>133.56399999999999</c:v>
                </c:pt>
                <c:pt idx="64">
                  <c:v>133.56399999999999</c:v>
                </c:pt>
                <c:pt idx="65">
                  <c:v>133.65799999999999</c:v>
                </c:pt>
                <c:pt idx="66">
                  <c:v>133.459</c:v>
                </c:pt>
                <c:pt idx="67">
                  <c:v>133.6</c:v>
                </c:pt>
                <c:pt idx="68">
                  <c:v>133.142</c:v>
                </c:pt>
                <c:pt idx="69">
                  <c:v>133.24299999999999</c:v>
                </c:pt>
                <c:pt idx="70">
                  <c:v>133.63</c:v>
                </c:pt>
                <c:pt idx="71">
                  <c:v>133.40299999999999</c:v>
                </c:pt>
                <c:pt idx="72">
                  <c:v>133.251</c:v>
                </c:pt>
                <c:pt idx="73">
                  <c:v>133.63900000000001</c:v>
                </c:pt>
                <c:pt idx="74">
                  <c:v>133.584</c:v>
                </c:pt>
                <c:pt idx="75">
                  <c:v>133.60400000000001</c:v>
                </c:pt>
                <c:pt idx="76">
                  <c:v>133.89599999999999</c:v>
                </c:pt>
                <c:pt idx="77">
                  <c:v>133.48599999999999</c:v>
                </c:pt>
                <c:pt idx="78">
                  <c:v>133.471</c:v>
                </c:pt>
                <c:pt idx="79">
                  <c:v>133.446</c:v>
                </c:pt>
                <c:pt idx="80">
                  <c:v>133.30199999999999</c:v>
                </c:pt>
                <c:pt idx="81">
                  <c:v>133.23099999999999</c:v>
                </c:pt>
                <c:pt idx="82">
                  <c:v>133.37200000000001</c:v>
                </c:pt>
                <c:pt idx="83">
                  <c:v>133.55600000000001</c:v>
                </c:pt>
                <c:pt idx="84">
                  <c:v>133.39599999999999</c:v>
                </c:pt>
                <c:pt idx="85">
                  <c:v>133.66200000000001</c:v>
                </c:pt>
                <c:pt idx="86">
                  <c:v>133.494</c:v>
                </c:pt>
                <c:pt idx="87">
                  <c:v>133.51400000000001</c:v>
                </c:pt>
                <c:pt idx="88">
                  <c:v>133.322</c:v>
                </c:pt>
                <c:pt idx="89">
                  <c:v>132.4</c:v>
                </c:pt>
                <c:pt idx="90">
                  <c:v>132.35300000000001</c:v>
                </c:pt>
                <c:pt idx="91">
                  <c:v>132.34100000000001</c:v>
                </c:pt>
                <c:pt idx="92">
                  <c:v>132.399</c:v>
                </c:pt>
                <c:pt idx="93">
                  <c:v>132.32900000000001</c:v>
                </c:pt>
                <c:pt idx="94">
                  <c:v>132.321</c:v>
                </c:pt>
                <c:pt idx="95">
                  <c:v>132.33000000000001</c:v>
                </c:pt>
                <c:pt idx="96">
                  <c:v>132.32599999999999</c:v>
                </c:pt>
                <c:pt idx="97">
                  <c:v>132.32599999999999</c:v>
                </c:pt>
                <c:pt idx="98">
                  <c:v>132.33000000000001</c:v>
                </c:pt>
                <c:pt idx="99">
                  <c:v>132.31399999999999</c:v>
                </c:pt>
                <c:pt idx="100">
                  <c:v>132.31100000000001</c:v>
                </c:pt>
                <c:pt idx="101">
                  <c:v>132.31299999999999</c:v>
                </c:pt>
                <c:pt idx="102">
                  <c:v>132.31</c:v>
                </c:pt>
                <c:pt idx="103">
                  <c:v>132.321</c:v>
                </c:pt>
                <c:pt idx="104">
                  <c:v>132.31</c:v>
                </c:pt>
                <c:pt idx="105">
                  <c:v>132.31299999999999</c:v>
                </c:pt>
                <c:pt idx="106">
                  <c:v>132.31399999999999</c:v>
                </c:pt>
                <c:pt idx="107">
                  <c:v>132.31399999999999</c:v>
                </c:pt>
                <c:pt idx="108">
                  <c:v>132.31100000000001</c:v>
                </c:pt>
                <c:pt idx="109">
                  <c:v>132.31399999999999</c:v>
                </c:pt>
                <c:pt idx="110">
                  <c:v>133.08500000000001</c:v>
                </c:pt>
                <c:pt idx="111">
                  <c:v>137.304</c:v>
                </c:pt>
                <c:pt idx="112">
                  <c:v>131.99799999999999</c:v>
                </c:pt>
                <c:pt idx="113">
                  <c:v>135.10400000000001</c:v>
                </c:pt>
                <c:pt idx="114">
                  <c:v>136.01</c:v>
                </c:pt>
                <c:pt idx="115">
                  <c:v>137.00200000000001</c:v>
                </c:pt>
                <c:pt idx="116">
                  <c:v>134.6</c:v>
                </c:pt>
                <c:pt idx="117">
                  <c:v>140.56200000000001</c:v>
                </c:pt>
                <c:pt idx="118">
                  <c:v>138.95400000000001</c:v>
                </c:pt>
                <c:pt idx="119">
                  <c:v>143.94900000000001</c:v>
                </c:pt>
                <c:pt idx="120">
                  <c:v>143.49799999999999</c:v>
                </c:pt>
                <c:pt idx="121">
                  <c:v>153.51</c:v>
                </c:pt>
                <c:pt idx="122">
                  <c:v>150.667</c:v>
                </c:pt>
                <c:pt idx="123">
                  <c:v>149.62700000000001</c:v>
                </c:pt>
                <c:pt idx="124">
                  <c:v>148.30699999999999</c:v>
                </c:pt>
                <c:pt idx="125">
                  <c:v>151.815</c:v>
                </c:pt>
                <c:pt idx="126">
                  <c:v>149.81800000000001</c:v>
                </c:pt>
                <c:pt idx="127">
                  <c:v>147.91200000000001</c:v>
                </c:pt>
                <c:pt idx="128">
                  <c:v>148.30699999999999</c:v>
                </c:pt>
                <c:pt idx="129">
                  <c:v>153.38999999999999</c:v>
                </c:pt>
                <c:pt idx="130">
                  <c:v>148.233</c:v>
                </c:pt>
                <c:pt idx="131">
                  <c:v>148.05799999999999</c:v>
                </c:pt>
                <c:pt idx="132">
                  <c:v>148.893</c:v>
                </c:pt>
                <c:pt idx="133">
                  <c:v>147.90899999999999</c:v>
                </c:pt>
                <c:pt idx="134">
                  <c:v>148.5</c:v>
                </c:pt>
                <c:pt idx="135">
                  <c:v>147.31899999999999</c:v>
                </c:pt>
                <c:pt idx="136">
                  <c:v>148.69399999999999</c:v>
                </c:pt>
                <c:pt idx="137">
                  <c:v>151.05199999999999</c:v>
                </c:pt>
                <c:pt idx="138">
                  <c:v>143.654</c:v>
                </c:pt>
                <c:pt idx="139">
                  <c:v>144.98099999999999</c:v>
                </c:pt>
                <c:pt idx="140">
                  <c:v>142.84899999999999</c:v>
                </c:pt>
                <c:pt idx="141">
                  <c:v>140.453</c:v>
                </c:pt>
                <c:pt idx="142">
                  <c:v>140.184</c:v>
                </c:pt>
                <c:pt idx="143">
                  <c:v>140.184</c:v>
                </c:pt>
                <c:pt idx="144">
                  <c:v>140.191</c:v>
                </c:pt>
                <c:pt idx="145">
                  <c:v>140.15299999999999</c:v>
                </c:pt>
                <c:pt idx="146">
                  <c:v>136.89599999999999</c:v>
                </c:pt>
                <c:pt idx="147">
                  <c:v>137.94999999999999</c:v>
                </c:pt>
                <c:pt idx="148">
                  <c:v>144.285</c:v>
                </c:pt>
                <c:pt idx="149">
                  <c:v>142.38200000000001</c:v>
                </c:pt>
                <c:pt idx="150">
                  <c:v>151.518</c:v>
                </c:pt>
                <c:pt idx="151">
                  <c:v>147.53899999999999</c:v>
                </c:pt>
                <c:pt idx="152">
                  <c:v>151.178</c:v>
                </c:pt>
                <c:pt idx="153">
                  <c:v>147.768</c:v>
                </c:pt>
                <c:pt idx="154">
                  <c:v>147.53700000000001</c:v>
                </c:pt>
                <c:pt idx="155">
                  <c:v>146.49100000000001</c:v>
                </c:pt>
                <c:pt idx="156">
                  <c:v>147.59299999999999</c:v>
                </c:pt>
                <c:pt idx="157">
                  <c:v>160.37</c:v>
                </c:pt>
                <c:pt idx="158">
                  <c:v>160.96199999999999</c:v>
                </c:pt>
                <c:pt idx="159">
                  <c:v>157.91</c:v>
                </c:pt>
                <c:pt idx="160">
                  <c:v>154.97999999999999</c:v>
                </c:pt>
                <c:pt idx="161">
                  <c:v>155.559</c:v>
                </c:pt>
                <c:pt idx="162">
                  <c:v>156.85900000000001</c:v>
                </c:pt>
                <c:pt idx="163">
                  <c:v>155.00800000000001</c:v>
                </c:pt>
                <c:pt idx="164">
                  <c:v>154.941</c:v>
                </c:pt>
                <c:pt idx="165">
                  <c:v>153.21100000000001</c:v>
                </c:pt>
                <c:pt idx="166">
                  <c:v>152.648</c:v>
                </c:pt>
                <c:pt idx="167">
                  <c:v>151.73500000000001</c:v>
                </c:pt>
                <c:pt idx="168">
                  <c:v>155.22</c:v>
                </c:pt>
                <c:pt idx="169">
                  <c:v>150.42599999999999</c:v>
                </c:pt>
                <c:pt idx="170">
                  <c:v>149.33000000000001</c:v>
                </c:pt>
                <c:pt idx="171">
                  <c:v>150.52199999999999</c:v>
                </c:pt>
                <c:pt idx="172">
                  <c:v>142.69399999999999</c:v>
                </c:pt>
                <c:pt idx="173">
                  <c:v>142.24600000000001</c:v>
                </c:pt>
                <c:pt idx="174">
                  <c:v>141.749</c:v>
                </c:pt>
                <c:pt idx="175">
                  <c:v>141.96799999999999</c:v>
                </c:pt>
                <c:pt idx="176">
                  <c:v>148.959</c:v>
                </c:pt>
                <c:pt idx="177">
                  <c:v>145.57900000000001</c:v>
                </c:pt>
                <c:pt idx="178">
                  <c:v>144.958</c:v>
                </c:pt>
                <c:pt idx="179">
                  <c:v>146.33099999999999</c:v>
                </c:pt>
                <c:pt idx="180">
                  <c:v>148.69399999999999</c:v>
                </c:pt>
                <c:pt idx="181">
                  <c:v>150.60300000000001</c:v>
                </c:pt>
                <c:pt idx="182">
                  <c:v>159.56299999999999</c:v>
                </c:pt>
                <c:pt idx="183">
                  <c:v>171.298</c:v>
                </c:pt>
                <c:pt idx="184">
                  <c:v>163.05099999999999</c:v>
                </c:pt>
                <c:pt idx="185">
                  <c:v>163.53100000000001</c:v>
                </c:pt>
                <c:pt idx="186">
                  <c:v>163.059</c:v>
                </c:pt>
                <c:pt idx="187">
                  <c:v>163.20400000000001</c:v>
                </c:pt>
                <c:pt idx="188">
                  <c:v>161.376</c:v>
                </c:pt>
                <c:pt idx="189">
                  <c:v>160.911</c:v>
                </c:pt>
                <c:pt idx="190">
                  <c:v>161.82599999999999</c:v>
                </c:pt>
                <c:pt idx="191">
                  <c:v>161.673</c:v>
                </c:pt>
                <c:pt idx="192">
                  <c:v>162.07</c:v>
                </c:pt>
                <c:pt idx="193">
                  <c:v>164.68799999999999</c:v>
                </c:pt>
                <c:pt idx="194">
                  <c:v>165.001</c:v>
                </c:pt>
                <c:pt idx="195">
                  <c:v>160.333</c:v>
                </c:pt>
                <c:pt idx="196">
                  <c:v>157.12100000000001</c:v>
                </c:pt>
                <c:pt idx="197">
                  <c:v>159.648</c:v>
                </c:pt>
                <c:pt idx="198">
                  <c:v>171.226</c:v>
                </c:pt>
                <c:pt idx="199">
                  <c:v>152.547</c:v>
                </c:pt>
                <c:pt idx="200">
                  <c:v>149.62899999999999</c:v>
                </c:pt>
                <c:pt idx="201">
                  <c:v>149.53399999999999</c:v>
                </c:pt>
                <c:pt idx="202">
                  <c:v>149.583</c:v>
                </c:pt>
                <c:pt idx="203">
                  <c:v>148.899</c:v>
                </c:pt>
                <c:pt idx="204">
                  <c:v>150.96600000000001</c:v>
                </c:pt>
                <c:pt idx="205">
                  <c:v>151.096</c:v>
                </c:pt>
                <c:pt idx="206">
                  <c:v>155.74700000000001</c:v>
                </c:pt>
                <c:pt idx="207">
                  <c:v>161.452</c:v>
                </c:pt>
                <c:pt idx="208">
                  <c:v>155.697</c:v>
                </c:pt>
                <c:pt idx="209">
                  <c:v>151.21799999999999</c:v>
                </c:pt>
                <c:pt idx="210">
                  <c:v>149.749</c:v>
                </c:pt>
                <c:pt idx="211">
                  <c:v>152.334</c:v>
                </c:pt>
                <c:pt idx="212">
                  <c:v>152.14599999999999</c:v>
                </c:pt>
                <c:pt idx="213">
                  <c:v>151.685</c:v>
                </c:pt>
                <c:pt idx="214">
                  <c:v>149.86500000000001</c:v>
                </c:pt>
                <c:pt idx="215">
                  <c:v>149.709</c:v>
                </c:pt>
                <c:pt idx="216">
                  <c:v>149.85400000000001</c:v>
                </c:pt>
                <c:pt idx="217">
                  <c:v>149.59299999999999</c:v>
                </c:pt>
                <c:pt idx="218">
                  <c:v>149.52600000000001</c:v>
                </c:pt>
                <c:pt idx="219">
                  <c:v>149.26499999999999</c:v>
                </c:pt>
                <c:pt idx="220">
                  <c:v>149.19999999999999</c:v>
                </c:pt>
                <c:pt idx="221">
                  <c:v>149.46899999999999</c:v>
                </c:pt>
                <c:pt idx="222">
                  <c:v>167.39400000000001</c:v>
                </c:pt>
                <c:pt idx="223">
                  <c:v>171.59700000000001</c:v>
                </c:pt>
                <c:pt idx="224">
                  <c:v>175.09399999999999</c:v>
                </c:pt>
                <c:pt idx="225">
                  <c:v>170.13</c:v>
                </c:pt>
                <c:pt idx="226">
                  <c:v>152.57900000000001</c:v>
                </c:pt>
                <c:pt idx="227">
                  <c:v>130.548</c:v>
                </c:pt>
                <c:pt idx="228">
                  <c:v>133.06100000000001</c:v>
                </c:pt>
                <c:pt idx="229">
                  <c:v>133.25200000000001</c:v>
                </c:pt>
                <c:pt idx="230">
                  <c:v>133.43299999999999</c:v>
                </c:pt>
                <c:pt idx="231">
                  <c:v>135.93700000000001</c:v>
                </c:pt>
                <c:pt idx="232">
                  <c:v>134.48500000000001</c:v>
                </c:pt>
                <c:pt idx="233">
                  <c:v>135.72300000000001</c:v>
                </c:pt>
                <c:pt idx="234">
                  <c:v>132.04499999999999</c:v>
                </c:pt>
                <c:pt idx="235">
                  <c:v>132.00899999999999</c:v>
                </c:pt>
                <c:pt idx="236">
                  <c:v>132.864</c:v>
                </c:pt>
                <c:pt idx="237">
                  <c:v>137.75899999999999</c:v>
                </c:pt>
                <c:pt idx="238">
                  <c:v>137.49299999999999</c:v>
                </c:pt>
                <c:pt idx="239">
                  <c:v>135.791</c:v>
                </c:pt>
                <c:pt idx="240">
                  <c:v>134.68600000000001</c:v>
                </c:pt>
                <c:pt idx="241">
                  <c:v>134.67400000000001</c:v>
                </c:pt>
                <c:pt idx="242">
                  <c:v>134.72900000000001</c:v>
                </c:pt>
                <c:pt idx="243">
                  <c:v>134.846</c:v>
                </c:pt>
                <c:pt idx="244">
                  <c:v>133.90799999999999</c:v>
                </c:pt>
                <c:pt idx="245">
                  <c:v>133.93100000000001</c:v>
                </c:pt>
                <c:pt idx="246">
                  <c:v>133.899</c:v>
                </c:pt>
                <c:pt idx="247">
                  <c:v>133.81299999999999</c:v>
                </c:pt>
                <c:pt idx="248">
                  <c:v>134.096</c:v>
                </c:pt>
                <c:pt idx="249">
                  <c:v>134.35400000000001</c:v>
                </c:pt>
                <c:pt idx="250">
                  <c:v>134.13499999999999</c:v>
                </c:pt>
                <c:pt idx="251">
                  <c:v>134.04900000000001</c:v>
                </c:pt>
                <c:pt idx="252">
                  <c:v>134.35</c:v>
                </c:pt>
                <c:pt idx="253">
                  <c:v>134.12700000000001</c:v>
                </c:pt>
                <c:pt idx="254">
                  <c:v>134.62200000000001</c:v>
                </c:pt>
                <c:pt idx="255">
                  <c:v>134.34100000000001</c:v>
                </c:pt>
                <c:pt idx="256">
                  <c:v>134.25899999999999</c:v>
                </c:pt>
                <c:pt idx="257">
                  <c:v>134.38</c:v>
                </c:pt>
                <c:pt idx="258">
                  <c:v>134.21199999999999</c:v>
                </c:pt>
                <c:pt idx="259">
                  <c:v>134.26</c:v>
                </c:pt>
                <c:pt idx="260">
                  <c:v>134.209</c:v>
                </c:pt>
                <c:pt idx="261">
                  <c:v>134.06800000000001</c:v>
                </c:pt>
                <c:pt idx="262">
                  <c:v>134.18600000000001</c:v>
                </c:pt>
                <c:pt idx="263">
                  <c:v>134.28700000000001</c:v>
                </c:pt>
                <c:pt idx="264">
                  <c:v>134.096</c:v>
                </c:pt>
                <c:pt idx="265">
                  <c:v>134.25899999999999</c:v>
                </c:pt>
                <c:pt idx="266">
                  <c:v>134.43100000000001</c:v>
                </c:pt>
                <c:pt idx="267">
                  <c:v>134.35599999999999</c:v>
                </c:pt>
                <c:pt idx="268">
                  <c:v>134.35300000000001</c:v>
                </c:pt>
                <c:pt idx="269">
                  <c:v>134.29900000000001</c:v>
                </c:pt>
                <c:pt idx="270">
                  <c:v>134.42400000000001</c:v>
                </c:pt>
                <c:pt idx="271">
                  <c:v>134.619</c:v>
                </c:pt>
                <c:pt idx="272">
                  <c:v>134.53299999999999</c:v>
                </c:pt>
                <c:pt idx="273">
                  <c:v>134.36099999999999</c:v>
                </c:pt>
                <c:pt idx="274">
                  <c:v>134.506</c:v>
                </c:pt>
                <c:pt idx="275">
                  <c:v>134.46299999999999</c:v>
                </c:pt>
                <c:pt idx="276">
                  <c:v>134.553</c:v>
                </c:pt>
                <c:pt idx="277">
                  <c:v>134.55600000000001</c:v>
                </c:pt>
                <c:pt idx="278">
                  <c:v>134.298</c:v>
                </c:pt>
                <c:pt idx="279">
                  <c:v>134.22800000000001</c:v>
                </c:pt>
                <c:pt idx="280">
                  <c:v>134.38399999999999</c:v>
                </c:pt>
                <c:pt idx="281">
                  <c:v>134.36000000000001</c:v>
                </c:pt>
                <c:pt idx="282">
                  <c:v>134.256</c:v>
                </c:pt>
                <c:pt idx="283">
                  <c:v>134.303</c:v>
                </c:pt>
                <c:pt idx="284">
                  <c:v>134.28700000000001</c:v>
                </c:pt>
                <c:pt idx="285">
                  <c:v>134.369</c:v>
                </c:pt>
                <c:pt idx="286">
                  <c:v>134.20099999999999</c:v>
                </c:pt>
                <c:pt idx="287">
                  <c:v>134.31800000000001</c:v>
                </c:pt>
                <c:pt idx="288">
                  <c:v>134.34100000000001</c:v>
                </c:pt>
                <c:pt idx="289">
                  <c:v>134.21199999999999</c:v>
                </c:pt>
                <c:pt idx="290">
                  <c:v>134.208</c:v>
                </c:pt>
                <c:pt idx="291">
                  <c:v>134.11000000000001</c:v>
                </c:pt>
                <c:pt idx="292">
                  <c:v>134.34100000000001</c:v>
                </c:pt>
                <c:pt idx="293">
                  <c:v>134.35300000000001</c:v>
                </c:pt>
                <c:pt idx="294">
                  <c:v>134.26</c:v>
                </c:pt>
                <c:pt idx="295">
                  <c:v>134.01</c:v>
                </c:pt>
                <c:pt idx="296">
                  <c:v>134.20500000000001</c:v>
                </c:pt>
                <c:pt idx="297">
                  <c:v>134.28700000000001</c:v>
                </c:pt>
                <c:pt idx="298">
                  <c:v>134.232</c:v>
                </c:pt>
                <c:pt idx="299">
                  <c:v>134.35400000000001</c:v>
                </c:pt>
                <c:pt idx="300">
                  <c:v>134.27799999999999</c:v>
                </c:pt>
                <c:pt idx="301">
                  <c:v>134.274</c:v>
                </c:pt>
                <c:pt idx="302">
                  <c:v>134.35300000000001</c:v>
                </c:pt>
                <c:pt idx="303">
                  <c:v>134.35599999999999</c:v>
                </c:pt>
                <c:pt idx="304">
                  <c:v>134.22</c:v>
                </c:pt>
                <c:pt idx="305">
                  <c:v>134.22499999999999</c:v>
                </c:pt>
                <c:pt idx="306">
                  <c:v>134.322</c:v>
                </c:pt>
                <c:pt idx="307">
                  <c:v>134.178</c:v>
                </c:pt>
                <c:pt idx="308">
                  <c:v>134.35</c:v>
                </c:pt>
                <c:pt idx="309">
                  <c:v>134.42400000000001</c:v>
                </c:pt>
                <c:pt idx="310">
                  <c:v>134.404</c:v>
                </c:pt>
                <c:pt idx="311">
                  <c:v>134.16999999999999</c:v>
                </c:pt>
                <c:pt idx="312">
                  <c:v>134.267</c:v>
                </c:pt>
                <c:pt idx="313">
                  <c:v>134.22499999999999</c:v>
                </c:pt>
                <c:pt idx="314">
                  <c:v>134.31800000000001</c:v>
                </c:pt>
                <c:pt idx="315">
                  <c:v>134.27099999999999</c:v>
                </c:pt>
                <c:pt idx="316">
                  <c:v>131.02500000000001</c:v>
                </c:pt>
                <c:pt idx="317">
                  <c:v>134.16300000000001</c:v>
                </c:pt>
                <c:pt idx="318">
                  <c:v>134.18700000000001</c:v>
                </c:pt>
                <c:pt idx="319">
                  <c:v>134.15899999999999</c:v>
                </c:pt>
                <c:pt idx="320">
                  <c:v>134.06200000000001</c:v>
                </c:pt>
                <c:pt idx="321">
                  <c:v>134.00700000000001</c:v>
                </c:pt>
                <c:pt idx="322">
                  <c:v>133.78399999999999</c:v>
                </c:pt>
                <c:pt idx="323">
                  <c:v>133.56899999999999</c:v>
                </c:pt>
                <c:pt idx="324">
                  <c:v>133.87299999999999</c:v>
                </c:pt>
                <c:pt idx="325">
                  <c:v>133.71299999999999</c:v>
                </c:pt>
                <c:pt idx="326">
                  <c:v>133.85</c:v>
                </c:pt>
                <c:pt idx="327">
                  <c:v>134.006</c:v>
                </c:pt>
                <c:pt idx="328">
                  <c:v>133.82599999999999</c:v>
                </c:pt>
                <c:pt idx="329">
                  <c:v>133.733</c:v>
                </c:pt>
                <c:pt idx="330">
                  <c:v>134.16300000000001</c:v>
                </c:pt>
                <c:pt idx="331">
                  <c:v>133.804</c:v>
                </c:pt>
                <c:pt idx="332">
                  <c:v>133.74100000000001</c:v>
                </c:pt>
                <c:pt idx="333">
                  <c:v>133.62</c:v>
                </c:pt>
                <c:pt idx="334">
                  <c:v>133.67099999999999</c:v>
                </c:pt>
                <c:pt idx="335">
                  <c:v>133.714</c:v>
                </c:pt>
                <c:pt idx="336">
                  <c:v>133.90799999999999</c:v>
                </c:pt>
                <c:pt idx="337">
                  <c:v>133.654</c:v>
                </c:pt>
                <c:pt idx="338">
                  <c:v>134.232</c:v>
                </c:pt>
                <c:pt idx="339">
                  <c:v>134.053</c:v>
                </c:pt>
                <c:pt idx="340">
                  <c:v>133.86099999999999</c:v>
                </c:pt>
                <c:pt idx="341">
                  <c:v>134.089</c:v>
                </c:pt>
                <c:pt idx="342">
                  <c:v>134.167</c:v>
                </c:pt>
                <c:pt idx="343">
                  <c:v>133.565</c:v>
                </c:pt>
                <c:pt idx="344">
                  <c:v>133.54599999999999</c:v>
                </c:pt>
                <c:pt idx="345">
                  <c:v>133.68700000000001</c:v>
                </c:pt>
                <c:pt idx="346">
                  <c:v>133.77199999999999</c:v>
                </c:pt>
                <c:pt idx="347">
                  <c:v>133.68700000000001</c:v>
                </c:pt>
                <c:pt idx="348">
                  <c:v>133.44300000000001</c:v>
                </c:pt>
                <c:pt idx="349">
                  <c:v>133.67400000000001</c:v>
                </c:pt>
                <c:pt idx="350">
                  <c:v>133.70099999999999</c:v>
                </c:pt>
                <c:pt idx="351">
                  <c:v>133.74</c:v>
                </c:pt>
                <c:pt idx="352">
                  <c:v>133.768</c:v>
                </c:pt>
                <c:pt idx="353">
                  <c:v>133.71</c:v>
                </c:pt>
                <c:pt idx="354">
                  <c:v>133.62</c:v>
                </c:pt>
                <c:pt idx="355">
                  <c:v>133.749</c:v>
                </c:pt>
                <c:pt idx="356">
                  <c:v>133.59700000000001</c:v>
                </c:pt>
                <c:pt idx="357">
                  <c:v>133.565</c:v>
                </c:pt>
                <c:pt idx="358">
                  <c:v>133.72900000000001</c:v>
                </c:pt>
                <c:pt idx="359">
                  <c:v>133.77199999999999</c:v>
                </c:pt>
                <c:pt idx="360">
                  <c:v>133.56399999999999</c:v>
                </c:pt>
                <c:pt idx="361">
                  <c:v>133.881</c:v>
                </c:pt>
                <c:pt idx="362">
                  <c:v>133.78700000000001</c:v>
                </c:pt>
                <c:pt idx="363">
                  <c:v>133.63900000000001</c:v>
                </c:pt>
                <c:pt idx="364">
                  <c:v>133.678</c:v>
                </c:pt>
                <c:pt idx="365">
                  <c:v>133.74100000000001</c:v>
                </c:pt>
                <c:pt idx="366">
                  <c:v>133.386</c:v>
                </c:pt>
                <c:pt idx="367">
                  <c:v>133.48699999999999</c:v>
                </c:pt>
                <c:pt idx="368">
                  <c:v>133.405</c:v>
                </c:pt>
                <c:pt idx="369">
                  <c:v>133.47900000000001</c:v>
                </c:pt>
                <c:pt idx="370">
                  <c:v>133.53399999999999</c:v>
                </c:pt>
                <c:pt idx="371">
                  <c:v>133.304</c:v>
                </c:pt>
                <c:pt idx="372">
                  <c:v>133.26599999999999</c:v>
                </c:pt>
                <c:pt idx="373">
                  <c:v>133.434</c:v>
                </c:pt>
                <c:pt idx="374">
                  <c:v>133.398</c:v>
                </c:pt>
                <c:pt idx="375">
                  <c:v>133.28100000000001</c:v>
                </c:pt>
                <c:pt idx="376">
                  <c:v>133.25399999999999</c:v>
                </c:pt>
                <c:pt idx="377">
                  <c:v>133.524</c:v>
                </c:pt>
                <c:pt idx="378">
                  <c:v>133.614</c:v>
                </c:pt>
                <c:pt idx="379">
                  <c:v>133.46600000000001</c:v>
                </c:pt>
                <c:pt idx="380">
                  <c:v>133.392</c:v>
                </c:pt>
                <c:pt idx="381">
                  <c:v>133.22800000000001</c:v>
                </c:pt>
                <c:pt idx="382">
                  <c:v>133.185</c:v>
                </c:pt>
                <c:pt idx="383">
                  <c:v>133.25899999999999</c:v>
                </c:pt>
                <c:pt idx="384">
                  <c:v>133.316</c:v>
                </c:pt>
                <c:pt idx="385">
                  <c:v>133.26599999999999</c:v>
                </c:pt>
                <c:pt idx="386">
                  <c:v>133.25</c:v>
                </c:pt>
                <c:pt idx="387">
                  <c:v>132.99600000000001</c:v>
                </c:pt>
                <c:pt idx="388">
                  <c:v>138.93700000000001</c:v>
                </c:pt>
                <c:pt idx="389">
                  <c:v>135.94</c:v>
                </c:pt>
                <c:pt idx="390">
                  <c:v>132.85400000000001</c:v>
                </c:pt>
                <c:pt idx="391">
                  <c:v>132.995</c:v>
                </c:pt>
                <c:pt idx="392">
                  <c:v>132.339</c:v>
                </c:pt>
                <c:pt idx="393">
                  <c:v>130.43299999999999</c:v>
                </c:pt>
                <c:pt idx="394">
                  <c:v>129.58799999999999</c:v>
                </c:pt>
                <c:pt idx="395">
                  <c:v>133.464</c:v>
                </c:pt>
                <c:pt idx="396">
                  <c:v>133.48699999999999</c:v>
                </c:pt>
                <c:pt idx="397">
                  <c:v>129.292</c:v>
                </c:pt>
                <c:pt idx="398">
                  <c:v>131.54599999999999</c:v>
                </c:pt>
                <c:pt idx="399">
                  <c:v>136.52000000000001</c:v>
                </c:pt>
                <c:pt idx="400">
                  <c:v>133.27000000000001</c:v>
                </c:pt>
                <c:pt idx="401">
                  <c:v>133.55500000000001</c:v>
                </c:pt>
                <c:pt idx="402">
                  <c:v>134.113</c:v>
                </c:pt>
                <c:pt idx="403">
                  <c:v>138.70500000000001</c:v>
                </c:pt>
                <c:pt idx="404">
                  <c:v>137.49700000000001</c:v>
                </c:pt>
                <c:pt idx="405">
                  <c:v>142.48500000000001</c:v>
                </c:pt>
                <c:pt idx="406">
                  <c:v>141.35599999999999</c:v>
                </c:pt>
                <c:pt idx="407">
                  <c:v>152.28800000000001</c:v>
                </c:pt>
                <c:pt idx="408">
                  <c:v>150.279</c:v>
                </c:pt>
                <c:pt idx="409">
                  <c:v>148.239</c:v>
                </c:pt>
                <c:pt idx="410">
                  <c:v>145.60900000000001</c:v>
                </c:pt>
                <c:pt idx="411">
                  <c:v>150.96</c:v>
                </c:pt>
                <c:pt idx="412">
                  <c:v>147.68899999999999</c:v>
                </c:pt>
                <c:pt idx="413">
                  <c:v>146.268</c:v>
                </c:pt>
                <c:pt idx="414">
                  <c:v>150.77000000000001</c:v>
                </c:pt>
                <c:pt idx="415">
                  <c:v>146.16</c:v>
                </c:pt>
                <c:pt idx="416">
                  <c:v>146.113</c:v>
                </c:pt>
                <c:pt idx="417">
                  <c:v>146.62899999999999</c:v>
                </c:pt>
                <c:pt idx="418">
                  <c:v>145.136</c:v>
                </c:pt>
                <c:pt idx="419">
                  <c:v>150.476</c:v>
                </c:pt>
                <c:pt idx="420">
                  <c:v>143.72200000000001</c:v>
                </c:pt>
                <c:pt idx="421">
                  <c:v>145.465</c:v>
                </c:pt>
                <c:pt idx="422">
                  <c:v>141.345</c:v>
                </c:pt>
                <c:pt idx="423">
                  <c:v>140.15199999999999</c:v>
                </c:pt>
                <c:pt idx="424">
                  <c:v>134.72900000000001</c:v>
                </c:pt>
                <c:pt idx="425">
                  <c:v>136.06200000000001</c:v>
                </c:pt>
                <c:pt idx="426">
                  <c:v>137.37799999999999</c:v>
                </c:pt>
                <c:pt idx="427">
                  <c:v>138.40100000000001</c:v>
                </c:pt>
                <c:pt idx="428">
                  <c:v>137.93100000000001</c:v>
                </c:pt>
                <c:pt idx="429">
                  <c:v>140.60400000000001</c:v>
                </c:pt>
                <c:pt idx="430">
                  <c:v>142.19200000000001</c:v>
                </c:pt>
                <c:pt idx="431">
                  <c:v>144.21199999999999</c:v>
                </c:pt>
                <c:pt idx="432">
                  <c:v>151.26599999999999</c:v>
                </c:pt>
                <c:pt idx="433">
                  <c:v>148.27099999999999</c:v>
                </c:pt>
                <c:pt idx="434">
                  <c:v>149.68600000000001</c:v>
                </c:pt>
                <c:pt idx="435">
                  <c:v>146.768</c:v>
                </c:pt>
                <c:pt idx="436">
                  <c:v>152.703</c:v>
                </c:pt>
                <c:pt idx="437">
                  <c:v>159.76300000000001</c:v>
                </c:pt>
                <c:pt idx="438">
                  <c:v>158.03</c:v>
                </c:pt>
                <c:pt idx="439">
                  <c:v>152.98699999999999</c:v>
                </c:pt>
                <c:pt idx="440">
                  <c:v>152.97900000000001</c:v>
                </c:pt>
                <c:pt idx="441">
                  <c:v>152.94800000000001</c:v>
                </c:pt>
                <c:pt idx="442">
                  <c:v>152.547</c:v>
                </c:pt>
                <c:pt idx="443">
                  <c:v>152.441</c:v>
                </c:pt>
                <c:pt idx="444">
                  <c:v>152.50800000000001</c:v>
                </c:pt>
                <c:pt idx="445">
                  <c:v>152.76599999999999</c:v>
                </c:pt>
                <c:pt idx="446">
                  <c:v>152.03399999999999</c:v>
                </c:pt>
                <c:pt idx="447">
                  <c:v>153.27600000000001</c:v>
                </c:pt>
                <c:pt idx="448">
                  <c:v>151.23699999999999</c:v>
                </c:pt>
                <c:pt idx="449">
                  <c:v>149.78</c:v>
                </c:pt>
                <c:pt idx="450">
                  <c:v>145.03899999999999</c:v>
                </c:pt>
                <c:pt idx="451">
                  <c:v>149.67400000000001</c:v>
                </c:pt>
                <c:pt idx="452">
                  <c:v>146.93799999999999</c:v>
                </c:pt>
                <c:pt idx="453">
                  <c:v>144.226</c:v>
                </c:pt>
                <c:pt idx="454">
                  <c:v>142.28299999999999</c:v>
                </c:pt>
                <c:pt idx="455">
                  <c:v>142.47900000000001</c:v>
                </c:pt>
                <c:pt idx="456">
                  <c:v>150.11199999999999</c:v>
                </c:pt>
                <c:pt idx="457">
                  <c:v>147.14099999999999</c:v>
                </c:pt>
                <c:pt idx="458">
                  <c:v>149.02699999999999</c:v>
                </c:pt>
                <c:pt idx="459">
                  <c:v>148.184</c:v>
                </c:pt>
                <c:pt idx="460">
                  <c:v>148.05500000000001</c:v>
                </c:pt>
                <c:pt idx="461">
                  <c:v>153.89099999999999</c:v>
                </c:pt>
                <c:pt idx="462">
                  <c:v>161.82499999999999</c:v>
                </c:pt>
                <c:pt idx="463">
                  <c:v>160.33699999999999</c:v>
                </c:pt>
                <c:pt idx="464">
                  <c:v>156.55199999999999</c:v>
                </c:pt>
                <c:pt idx="465">
                  <c:v>156.38399999999999</c:v>
                </c:pt>
                <c:pt idx="466">
                  <c:v>157.04400000000001</c:v>
                </c:pt>
                <c:pt idx="467">
                  <c:v>157.10499999999999</c:v>
                </c:pt>
                <c:pt idx="468">
                  <c:v>156.691</c:v>
                </c:pt>
                <c:pt idx="469">
                  <c:v>155.93100000000001</c:v>
                </c:pt>
                <c:pt idx="470">
                  <c:v>155.595</c:v>
                </c:pt>
                <c:pt idx="471">
                  <c:v>156.78299999999999</c:v>
                </c:pt>
                <c:pt idx="472">
                  <c:v>157.66</c:v>
                </c:pt>
                <c:pt idx="473">
                  <c:v>160.785</c:v>
                </c:pt>
                <c:pt idx="474">
                  <c:v>162.89099999999999</c:v>
                </c:pt>
                <c:pt idx="475">
                  <c:v>155.72399999999999</c:v>
                </c:pt>
                <c:pt idx="476">
                  <c:v>153.29400000000001</c:v>
                </c:pt>
                <c:pt idx="477">
                  <c:v>151.32499999999999</c:v>
                </c:pt>
                <c:pt idx="478">
                  <c:v>176.613</c:v>
                </c:pt>
                <c:pt idx="479">
                  <c:v>154.023</c:v>
                </c:pt>
                <c:pt idx="480">
                  <c:v>150.399</c:v>
                </c:pt>
                <c:pt idx="481">
                  <c:v>149.06299999999999</c:v>
                </c:pt>
                <c:pt idx="482">
                  <c:v>147.65600000000001</c:v>
                </c:pt>
                <c:pt idx="483">
                  <c:v>147.52000000000001</c:v>
                </c:pt>
                <c:pt idx="484">
                  <c:v>155.49199999999999</c:v>
                </c:pt>
                <c:pt idx="485">
                  <c:v>164.40199999999999</c:v>
                </c:pt>
                <c:pt idx="486">
                  <c:v>156.74199999999999</c:v>
                </c:pt>
                <c:pt idx="487">
                  <c:v>154.74600000000001</c:v>
                </c:pt>
                <c:pt idx="488">
                  <c:v>151.47300000000001</c:v>
                </c:pt>
                <c:pt idx="489">
                  <c:v>152.24199999999999</c:v>
                </c:pt>
                <c:pt idx="490">
                  <c:v>154.101</c:v>
                </c:pt>
                <c:pt idx="491">
                  <c:v>154.589</c:v>
                </c:pt>
                <c:pt idx="492">
                  <c:v>150.78800000000001</c:v>
                </c:pt>
                <c:pt idx="493">
                  <c:v>151.12799999999999</c:v>
                </c:pt>
                <c:pt idx="494">
                  <c:v>151.68700000000001</c:v>
                </c:pt>
                <c:pt idx="495">
                  <c:v>151.52600000000001</c:v>
                </c:pt>
                <c:pt idx="496">
                  <c:v>151.315</c:v>
                </c:pt>
                <c:pt idx="497">
                  <c:v>151.52099999999999</c:v>
                </c:pt>
                <c:pt idx="498">
                  <c:v>151.273</c:v>
                </c:pt>
                <c:pt idx="499">
                  <c:v>150.703</c:v>
                </c:pt>
                <c:pt idx="500">
                  <c:v>151.15</c:v>
                </c:pt>
                <c:pt idx="501">
                  <c:v>155.739</c:v>
                </c:pt>
                <c:pt idx="502">
                  <c:v>173.61799999999999</c:v>
                </c:pt>
                <c:pt idx="503">
                  <c:v>177.95599999999999</c:v>
                </c:pt>
                <c:pt idx="504">
                  <c:v>169.465</c:v>
                </c:pt>
                <c:pt idx="505">
                  <c:v>155.91399999999999</c:v>
                </c:pt>
                <c:pt idx="506">
                  <c:v>143.316</c:v>
                </c:pt>
                <c:pt idx="507">
                  <c:v>143.14500000000001</c:v>
                </c:pt>
                <c:pt idx="508">
                  <c:v>138.56100000000001</c:v>
                </c:pt>
                <c:pt idx="509">
                  <c:v>143.02099999999999</c:v>
                </c:pt>
                <c:pt idx="510">
                  <c:v>144.631</c:v>
                </c:pt>
                <c:pt idx="511">
                  <c:v>143.68299999999999</c:v>
                </c:pt>
                <c:pt idx="512">
                  <c:v>141.74600000000001</c:v>
                </c:pt>
                <c:pt idx="513">
                  <c:v>140.714</c:v>
                </c:pt>
                <c:pt idx="514">
                  <c:v>147.458</c:v>
                </c:pt>
                <c:pt idx="515">
                  <c:v>146.35300000000001</c:v>
                </c:pt>
                <c:pt idx="516">
                  <c:v>146.345</c:v>
                </c:pt>
                <c:pt idx="517">
                  <c:v>143.17699999999999</c:v>
                </c:pt>
                <c:pt idx="518">
                  <c:v>143.16</c:v>
                </c:pt>
                <c:pt idx="519">
                  <c:v>142.99600000000001</c:v>
                </c:pt>
                <c:pt idx="520">
                  <c:v>142.78899999999999</c:v>
                </c:pt>
                <c:pt idx="521">
                  <c:v>142.465</c:v>
                </c:pt>
                <c:pt idx="522">
                  <c:v>142.751</c:v>
                </c:pt>
                <c:pt idx="523">
                  <c:v>142.435</c:v>
                </c:pt>
                <c:pt idx="524">
                  <c:v>142.51300000000001</c:v>
                </c:pt>
                <c:pt idx="525">
                  <c:v>142.595</c:v>
                </c:pt>
                <c:pt idx="526">
                  <c:v>142.74299999999999</c:v>
                </c:pt>
                <c:pt idx="527">
                  <c:v>142.77000000000001</c:v>
                </c:pt>
                <c:pt idx="528">
                  <c:v>142.661</c:v>
                </c:pt>
                <c:pt idx="529">
                  <c:v>142.69999999999999</c:v>
                </c:pt>
                <c:pt idx="530">
                  <c:v>142.81700000000001</c:v>
                </c:pt>
                <c:pt idx="531">
                  <c:v>142.506</c:v>
                </c:pt>
                <c:pt idx="532">
                  <c:v>142.779</c:v>
                </c:pt>
                <c:pt idx="533">
                  <c:v>142.88900000000001</c:v>
                </c:pt>
                <c:pt idx="534">
                  <c:v>142.721</c:v>
                </c:pt>
                <c:pt idx="535">
                  <c:v>142.56100000000001</c:v>
                </c:pt>
                <c:pt idx="536">
                  <c:v>142.49799999999999</c:v>
                </c:pt>
                <c:pt idx="537">
                  <c:v>142.74700000000001</c:v>
                </c:pt>
                <c:pt idx="538">
                  <c:v>142.41900000000001</c:v>
                </c:pt>
                <c:pt idx="539">
                  <c:v>142.55199999999999</c:v>
                </c:pt>
                <c:pt idx="540">
                  <c:v>142.74700000000001</c:v>
                </c:pt>
                <c:pt idx="541">
                  <c:v>142.90199999999999</c:v>
                </c:pt>
                <c:pt idx="542">
                  <c:v>142.85300000000001</c:v>
                </c:pt>
                <c:pt idx="543">
                  <c:v>142.77799999999999</c:v>
                </c:pt>
                <c:pt idx="544">
                  <c:v>142.71199999999999</c:v>
                </c:pt>
                <c:pt idx="545">
                  <c:v>142.767</c:v>
                </c:pt>
                <c:pt idx="546">
                  <c:v>144.13800000000001</c:v>
                </c:pt>
                <c:pt idx="547">
                  <c:v>143.22399999999999</c:v>
                </c:pt>
                <c:pt idx="548">
                  <c:v>143.25</c:v>
                </c:pt>
                <c:pt idx="549">
                  <c:v>142.71899999999999</c:v>
                </c:pt>
                <c:pt idx="550">
                  <c:v>142.762</c:v>
                </c:pt>
                <c:pt idx="551">
                  <c:v>142.97300000000001</c:v>
                </c:pt>
                <c:pt idx="552">
                  <c:v>143.227</c:v>
                </c:pt>
                <c:pt idx="553">
                  <c:v>142.90700000000001</c:v>
                </c:pt>
                <c:pt idx="554">
                  <c:v>142.85300000000001</c:v>
                </c:pt>
                <c:pt idx="555">
                  <c:v>142.583</c:v>
                </c:pt>
                <c:pt idx="556">
                  <c:v>142.798</c:v>
                </c:pt>
                <c:pt idx="557">
                  <c:v>142.99700000000001</c:v>
                </c:pt>
                <c:pt idx="558">
                  <c:v>142.911</c:v>
                </c:pt>
                <c:pt idx="559">
                  <c:v>142.762</c:v>
                </c:pt>
                <c:pt idx="560">
                  <c:v>143</c:v>
                </c:pt>
                <c:pt idx="561">
                  <c:v>142.934</c:v>
                </c:pt>
                <c:pt idx="562">
                  <c:v>142.941</c:v>
                </c:pt>
                <c:pt idx="563">
                  <c:v>142.934</c:v>
                </c:pt>
                <c:pt idx="564">
                  <c:v>142.85300000000001</c:v>
                </c:pt>
                <c:pt idx="565">
                  <c:v>142.80699999999999</c:v>
                </c:pt>
                <c:pt idx="566">
                  <c:v>142.846</c:v>
                </c:pt>
                <c:pt idx="567">
                  <c:v>143.01400000000001</c:v>
                </c:pt>
                <c:pt idx="568">
                  <c:v>142.80699999999999</c:v>
                </c:pt>
                <c:pt idx="569">
                  <c:v>142.77500000000001</c:v>
                </c:pt>
                <c:pt idx="570">
                  <c:v>142.869</c:v>
                </c:pt>
                <c:pt idx="571">
                  <c:v>142.732</c:v>
                </c:pt>
                <c:pt idx="572">
                  <c:v>142.661</c:v>
                </c:pt>
                <c:pt idx="573">
                  <c:v>142.93100000000001</c:v>
                </c:pt>
                <c:pt idx="574">
                  <c:v>142.614</c:v>
                </c:pt>
                <c:pt idx="575">
                  <c:v>142.85599999999999</c:v>
                </c:pt>
                <c:pt idx="576">
                  <c:v>142.923</c:v>
                </c:pt>
                <c:pt idx="577">
                  <c:v>142.63499999999999</c:v>
                </c:pt>
                <c:pt idx="578">
                  <c:v>142.72900000000001</c:v>
                </c:pt>
                <c:pt idx="579">
                  <c:v>142.80699999999999</c:v>
                </c:pt>
                <c:pt idx="580">
                  <c:v>142.756</c:v>
                </c:pt>
                <c:pt idx="581">
                  <c:v>142.71700000000001</c:v>
                </c:pt>
                <c:pt idx="582">
                  <c:v>142.81100000000001</c:v>
                </c:pt>
                <c:pt idx="583">
                  <c:v>143.018</c:v>
                </c:pt>
                <c:pt idx="584">
                  <c:v>142.65299999999999</c:v>
                </c:pt>
                <c:pt idx="585">
                  <c:v>142.73500000000001</c:v>
                </c:pt>
                <c:pt idx="586">
                  <c:v>142.68100000000001</c:v>
                </c:pt>
                <c:pt idx="587">
                  <c:v>142.79</c:v>
                </c:pt>
                <c:pt idx="588">
                  <c:v>142.89599999999999</c:v>
                </c:pt>
                <c:pt idx="589">
                  <c:v>142.846</c:v>
                </c:pt>
                <c:pt idx="590">
                  <c:v>142.68199999999999</c:v>
                </c:pt>
                <c:pt idx="591">
                  <c:v>142.68600000000001</c:v>
                </c:pt>
                <c:pt idx="592">
                  <c:v>142.803</c:v>
                </c:pt>
                <c:pt idx="593">
                  <c:v>142.869</c:v>
                </c:pt>
                <c:pt idx="594">
                  <c:v>142.81800000000001</c:v>
                </c:pt>
                <c:pt idx="595">
                  <c:v>142.81399999999999</c:v>
                </c:pt>
                <c:pt idx="596">
                  <c:v>142.93799999999999</c:v>
                </c:pt>
                <c:pt idx="597">
                  <c:v>142.755</c:v>
                </c:pt>
                <c:pt idx="598">
                  <c:v>142.892</c:v>
                </c:pt>
                <c:pt idx="599">
                  <c:v>142.73099999999999</c:v>
                </c:pt>
                <c:pt idx="600">
                  <c:v>142.63399999999999</c:v>
                </c:pt>
                <c:pt idx="601">
                  <c:v>142.393</c:v>
                </c:pt>
                <c:pt idx="602">
                  <c:v>142.49799999999999</c:v>
                </c:pt>
                <c:pt idx="603">
                  <c:v>142.63900000000001</c:v>
                </c:pt>
                <c:pt idx="604">
                  <c:v>142.59200000000001</c:v>
                </c:pt>
                <c:pt idx="605">
                  <c:v>142.57599999999999</c:v>
                </c:pt>
                <c:pt idx="606">
                  <c:v>142.21299999999999</c:v>
                </c:pt>
                <c:pt idx="607">
                  <c:v>142.364</c:v>
                </c:pt>
                <c:pt idx="608">
                  <c:v>142.267</c:v>
                </c:pt>
                <c:pt idx="609">
                  <c:v>142.38800000000001</c:v>
                </c:pt>
                <c:pt idx="610">
                  <c:v>142.38399999999999</c:v>
                </c:pt>
                <c:pt idx="611">
                  <c:v>142.142</c:v>
                </c:pt>
                <c:pt idx="612">
                  <c:v>142.13399999999999</c:v>
                </c:pt>
                <c:pt idx="613">
                  <c:v>142.24799999999999</c:v>
                </c:pt>
                <c:pt idx="614">
                  <c:v>142.06800000000001</c:v>
                </c:pt>
                <c:pt idx="615">
                  <c:v>142.33000000000001</c:v>
                </c:pt>
                <c:pt idx="616">
                  <c:v>142.268</c:v>
                </c:pt>
                <c:pt idx="617">
                  <c:v>142.49799999999999</c:v>
                </c:pt>
                <c:pt idx="618">
                  <c:v>142.33799999999999</c:v>
                </c:pt>
                <c:pt idx="619">
                  <c:v>142.14599999999999</c:v>
                </c:pt>
                <c:pt idx="620">
                  <c:v>142.274</c:v>
                </c:pt>
                <c:pt idx="621">
                  <c:v>142.29</c:v>
                </c:pt>
                <c:pt idx="622">
                  <c:v>142.048</c:v>
                </c:pt>
                <c:pt idx="623">
                  <c:v>142.036</c:v>
                </c:pt>
                <c:pt idx="624">
                  <c:v>142.23500000000001</c:v>
                </c:pt>
                <c:pt idx="625">
                  <c:v>142.1</c:v>
                </c:pt>
                <c:pt idx="626">
                  <c:v>142.24</c:v>
                </c:pt>
                <c:pt idx="627">
                  <c:v>142.11099999999999</c:v>
                </c:pt>
                <c:pt idx="628">
                  <c:v>142.12700000000001</c:v>
                </c:pt>
                <c:pt idx="629">
                  <c:v>141.846</c:v>
                </c:pt>
                <c:pt idx="630">
                  <c:v>142.131</c:v>
                </c:pt>
                <c:pt idx="631">
                  <c:v>142.18100000000001</c:v>
                </c:pt>
                <c:pt idx="632">
                  <c:v>142.10599999999999</c:v>
                </c:pt>
                <c:pt idx="633">
                  <c:v>142.05199999999999</c:v>
                </c:pt>
                <c:pt idx="634">
                  <c:v>142.142</c:v>
                </c:pt>
                <c:pt idx="635">
                  <c:v>142.149</c:v>
                </c:pt>
                <c:pt idx="636">
                  <c:v>142.30199999999999</c:v>
                </c:pt>
                <c:pt idx="637">
                  <c:v>142.17400000000001</c:v>
                </c:pt>
                <c:pt idx="638">
                  <c:v>142.03700000000001</c:v>
                </c:pt>
                <c:pt idx="639">
                  <c:v>142.143</c:v>
                </c:pt>
                <c:pt idx="640">
                  <c:v>142.05699999999999</c:v>
                </c:pt>
                <c:pt idx="641">
                  <c:v>142.00200000000001</c:v>
                </c:pt>
                <c:pt idx="642">
                  <c:v>142.02500000000001</c:v>
                </c:pt>
                <c:pt idx="643">
                  <c:v>142.08699999999999</c:v>
                </c:pt>
                <c:pt idx="644">
                  <c:v>142.10300000000001</c:v>
                </c:pt>
                <c:pt idx="645">
                  <c:v>142.05199999999999</c:v>
                </c:pt>
                <c:pt idx="646">
                  <c:v>142.08699999999999</c:v>
                </c:pt>
                <c:pt idx="647">
                  <c:v>142.10599999999999</c:v>
                </c:pt>
                <c:pt idx="648">
                  <c:v>141.86000000000001</c:v>
                </c:pt>
                <c:pt idx="649">
                  <c:v>141.99799999999999</c:v>
                </c:pt>
                <c:pt idx="650">
                  <c:v>142.096</c:v>
                </c:pt>
                <c:pt idx="651">
                  <c:v>142.14599999999999</c:v>
                </c:pt>
                <c:pt idx="652">
                  <c:v>142.268</c:v>
                </c:pt>
                <c:pt idx="653">
                  <c:v>142.166</c:v>
                </c:pt>
                <c:pt idx="654">
                  <c:v>142.01</c:v>
                </c:pt>
                <c:pt idx="655">
                  <c:v>141.56700000000001</c:v>
                </c:pt>
                <c:pt idx="656">
                  <c:v>141.864</c:v>
                </c:pt>
                <c:pt idx="657">
                  <c:v>141.79</c:v>
                </c:pt>
                <c:pt idx="658">
                  <c:v>141.89599999999999</c:v>
                </c:pt>
                <c:pt idx="659">
                  <c:v>141.80600000000001</c:v>
                </c:pt>
                <c:pt idx="660">
                  <c:v>141.78200000000001</c:v>
                </c:pt>
                <c:pt idx="661">
                  <c:v>141.893</c:v>
                </c:pt>
                <c:pt idx="662">
                  <c:v>141.572</c:v>
                </c:pt>
                <c:pt idx="663">
                  <c:v>141.721</c:v>
                </c:pt>
                <c:pt idx="664">
                  <c:v>141.721</c:v>
                </c:pt>
                <c:pt idx="665">
                  <c:v>141.79900000000001</c:v>
                </c:pt>
                <c:pt idx="666">
                  <c:v>141.678</c:v>
                </c:pt>
                <c:pt idx="667">
                  <c:v>141.65299999999999</c:v>
                </c:pt>
                <c:pt idx="668">
                  <c:v>141.74700000000001</c:v>
                </c:pt>
                <c:pt idx="669">
                  <c:v>141.91499999999999</c:v>
                </c:pt>
                <c:pt idx="670">
                  <c:v>141.649</c:v>
                </c:pt>
                <c:pt idx="671">
                  <c:v>141.49299999999999</c:v>
                </c:pt>
                <c:pt idx="672">
                  <c:v>141.59100000000001</c:v>
                </c:pt>
                <c:pt idx="673">
                  <c:v>141.596</c:v>
                </c:pt>
                <c:pt idx="674">
                  <c:v>141.51</c:v>
                </c:pt>
                <c:pt idx="675">
                  <c:v>141.494</c:v>
                </c:pt>
                <c:pt idx="676">
                  <c:v>141.63900000000001</c:v>
                </c:pt>
                <c:pt idx="677">
                  <c:v>141.619</c:v>
                </c:pt>
                <c:pt idx="678">
                  <c:v>141.82599999999999</c:v>
                </c:pt>
                <c:pt idx="679">
                  <c:v>141.649</c:v>
                </c:pt>
                <c:pt idx="680">
                  <c:v>141.642</c:v>
                </c:pt>
                <c:pt idx="681">
                  <c:v>141.69999999999999</c:v>
                </c:pt>
                <c:pt idx="682">
                  <c:v>141.88</c:v>
                </c:pt>
                <c:pt idx="683">
                  <c:v>141.69999999999999</c:v>
                </c:pt>
                <c:pt idx="684">
                  <c:v>141.62700000000001</c:v>
                </c:pt>
                <c:pt idx="685">
                  <c:v>141.732</c:v>
                </c:pt>
                <c:pt idx="686">
                  <c:v>141.678</c:v>
                </c:pt>
                <c:pt idx="687">
                  <c:v>141.54900000000001</c:v>
                </c:pt>
                <c:pt idx="688">
                  <c:v>141.666</c:v>
                </c:pt>
                <c:pt idx="689">
                  <c:v>141.56800000000001</c:v>
                </c:pt>
                <c:pt idx="690">
                  <c:v>141.678</c:v>
                </c:pt>
                <c:pt idx="691">
                  <c:v>141.626</c:v>
                </c:pt>
                <c:pt idx="692">
                  <c:v>141.80600000000001</c:v>
                </c:pt>
                <c:pt idx="693">
                  <c:v>141.696</c:v>
                </c:pt>
                <c:pt idx="694">
                  <c:v>141.59100000000001</c:v>
                </c:pt>
                <c:pt idx="695">
                  <c:v>141.56299999999999</c:v>
                </c:pt>
                <c:pt idx="696">
                  <c:v>141.80199999999999</c:v>
                </c:pt>
                <c:pt idx="697">
                  <c:v>141.53700000000001</c:v>
                </c:pt>
                <c:pt idx="698">
                  <c:v>141.44300000000001</c:v>
                </c:pt>
                <c:pt idx="699">
                  <c:v>141.33000000000001</c:v>
                </c:pt>
                <c:pt idx="700">
                  <c:v>141.36099999999999</c:v>
                </c:pt>
                <c:pt idx="701">
                  <c:v>141.631</c:v>
                </c:pt>
                <c:pt idx="702">
                  <c:v>141.62299999999999</c:v>
                </c:pt>
                <c:pt idx="703">
                  <c:v>141.614</c:v>
                </c:pt>
                <c:pt idx="704">
                  <c:v>141.72399999999999</c:v>
                </c:pt>
                <c:pt idx="705">
                  <c:v>141.72399999999999</c:v>
                </c:pt>
                <c:pt idx="706">
                  <c:v>141.71600000000001</c:v>
                </c:pt>
                <c:pt idx="707">
                  <c:v>141.548</c:v>
                </c:pt>
                <c:pt idx="708">
                  <c:v>141.423</c:v>
                </c:pt>
                <c:pt idx="709">
                  <c:v>141.38499999999999</c:v>
                </c:pt>
                <c:pt idx="710">
                  <c:v>141.72499999999999</c:v>
                </c:pt>
                <c:pt idx="711">
                  <c:v>141.66200000000001</c:v>
                </c:pt>
                <c:pt idx="712">
                  <c:v>141.56800000000001</c:v>
                </c:pt>
                <c:pt idx="713">
                  <c:v>141.69300000000001</c:v>
                </c:pt>
                <c:pt idx="714">
                  <c:v>141.61500000000001</c:v>
                </c:pt>
                <c:pt idx="715">
                  <c:v>141.46700000000001</c:v>
                </c:pt>
                <c:pt idx="716">
                  <c:v>141.524</c:v>
                </c:pt>
                <c:pt idx="717">
                  <c:v>141.71199999999999</c:v>
                </c:pt>
                <c:pt idx="718">
                  <c:v>141.40299999999999</c:v>
                </c:pt>
                <c:pt idx="719">
                  <c:v>141.458</c:v>
                </c:pt>
                <c:pt idx="720">
                  <c:v>141.458</c:v>
                </c:pt>
                <c:pt idx="721">
                  <c:v>141.39599999999999</c:v>
                </c:pt>
                <c:pt idx="722">
                  <c:v>141.89599999999999</c:v>
                </c:pt>
                <c:pt idx="723">
                  <c:v>144.43600000000001</c:v>
                </c:pt>
                <c:pt idx="724">
                  <c:v>141.232</c:v>
                </c:pt>
                <c:pt idx="725">
                  <c:v>139.19300000000001</c:v>
                </c:pt>
                <c:pt idx="726">
                  <c:v>140.68799999999999</c:v>
                </c:pt>
                <c:pt idx="727">
                  <c:v>139.173</c:v>
                </c:pt>
                <c:pt idx="728">
                  <c:v>141.86000000000001</c:v>
                </c:pt>
                <c:pt idx="729">
                  <c:v>140.59100000000001</c:v>
                </c:pt>
                <c:pt idx="730">
                  <c:v>140.32900000000001</c:v>
                </c:pt>
                <c:pt idx="731">
                  <c:v>137.63800000000001</c:v>
                </c:pt>
                <c:pt idx="732">
                  <c:v>144.20099999999999</c:v>
                </c:pt>
                <c:pt idx="733">
                  <c:v>141.54499999999999</c:v>
                </c:pt>
                <c:pt idx="734">
                  <c:v>141.803</c:v>
                </c:pt>
                <c:pt idx="735">
                  <c:v>146.07400000000001</c:v>
                </c:pt>
                <c:pt idx="736">
                  <c:v>144.476</c:v>
                </c:pt>
                <c:pt idx="737">
                  <c:v>149.07300000000001</c:v>
                </c:pt>
                <c:pt idx="738">
                  <c:v>148.86199999999999</c:v>
                </c:pt>
                <c:pt idx="739">
                  <c:v>155.328</c:v>
                </c:pt>
                <c:pt idx="740">
                  <c:v>156.48099999999999</c:v>
                </c:pt>
                <c:pt idx="741">
                  <c:v>152.751</c:v>
                </c:pt>
                <c:pt idx="742">
                  <c:v>151.41499999999999</c:v>
                </c:pt>
                <c:pt idx="743">
                  <c:v>151.35499999999999</c:v>
                </c:pt>
                <c:pt idx="744">
                  <c:v>151.12899999999999</c:v>
                </c:pt>
                <c:pt idx="745">
                  <c:v>151.03899999999999</c:v>
                </c:pt>
                <c:pt idx="746">
                  <c:v>150.84800000000001</c:v>
                </c:pt>
                <c:pt idx="747">
                  <c:v>153.63800000000001</c:v>
                </c:pt>
                <c:pt idx="748">
                  <c:v>151.89400000000001</c:v>
                </c:pt>
                <c:pt idx="749">
                  <c:v>156.48699999999999</c:v>
                </c:pt>
                <c:pt idx="750">
                  <c:v>149.39699999999999</c:v>
                </c:pt>
                <c:pt idx="751">
                  <c:v>150.99</c:v>
                </c:pt>
                <c:pt idx="752">
                  <c:v>154.762</c:v>
                </c:pt>
                <c:pt idx="753">
                  <c:v>145.62200000000001</c:v>
                </c:pt>
                <c:pt idx="754">
                  <c:v>147.63</c:v>
                </c:pt>
                <c:pt idx="755">
                  <c:v>142.09899999999999</c:v>
                </c:pt>
                <c:pt idx="756">
                  <c:v>143.49700000000001</c:v>
                </c:pt>
                <c:pt idx="757">
                  <c:v>145.87200000000001</c:v>
                </c:pt>
                <c:pt idx="758">
                  <c:v>149.40199999999999</c:v>
                </c:pt>
                <c:pt idx="759">
                  <c:v>147.46899999999999</c:v>
                </c:pt>
                <c:pt idx="760">
                  <c:v>146.34399999999999</c:v>
                </c:pt>
                <c:pt idx="761">
                  <c:v>154.297</c:v>
                </c:pt>
                <c:pt idx="762">
                  <c:v>150.583</c:v>
                </c:pt>
                <c:pt idx="763">
                  <c:v>152.76300000000001</c:v>
                </c:pt>
                <c:pt idx="764">
                  <c:v>150.36000000000001</c:v>
                </c:pt>
                <c:pt idx="765">
                  <c:v>156.142</c:v>
                </c:pt>
                <c:pt idx="766">
                  <c:v>163.29400000000001</c:v>
                </c:pt>
                <c:pt idx="767">
                  <c:v>159.648</c:v>
                </c:pt>
                <c:pt idx="768">
                  <c:v>154.89599999999999</c:v>
                </c:pt>
                <c:pt idx="769">
                  <c:v>156.048</c:v>
                </c:pt>
                <c:pt idx="770">
                  <c:v>154.42099999999999</c:v>
                </c:pt>
                <c:pt idx="771">
                  <c:v>155.02600000000001</c:v>
                </c:pt>
                <c:pt idx="772">
                  <c:v>153.05000000000001</c:v>
                </c:pt>
                <c:pt idx="773">
                  <c:v>153.58000000000001</c:v>
                </c:pt>
                <c:pt idx="774">
                  <c:v>153.881</c:v>
                </c:pt>
                <c:pt idx="775">
                  <c:v>150.131</c:v>
                </c:pt>
                <c:pt idx="776">
                  <c:v>150.96299999999999</c:v>
                </c:pt>
                <c:pt idx="777">
                  <c:v>150.02099999999999</c:v>
                </c:pt>
                <c:pt idx="778">
                  <c:v>148.869</c:v>
                </c:pt>
                <c:pt idx="779">
                  <c:v>152.01400000000001</c:v>
                </c:pt>
                <c:pt idx="780">
                  <c:v>150.608</c:v>
                </c:pt>
                <c:pt idx="781">
                  <c:v>147.57599999999999</c:v>
                </c:pt>
                <c:pt idx="782">
                  <c:v>143.98599999999999</c:v>
                </c:pt>
                <c:pt idx="783">
                  <c:v>144.018</c:v>
                </c:pt>
                <c:pt idx="784">
                  <c:v>144.232</c:v>
                </c:pt>
                <c:pt idx="785">
                  <c:v>144.334</c:v>
                </c:pt>
                <c:pt idx="786">
                  <c:v>151.42400000000001</c:v>
                </c:pt>
                <c:pt idx="787">
                  <c:v>148.32599999999999</c:v>
                </c:pt>
                <c:pt idx="788">
                  <c:v>148.631</c:v>
                </c:pt>
                <c:pt idx="789">
                  <c:v>149.80600000000001</c:v>
                </c:pt>
                <c:pt idx="790">
                  <c:v>156.51300000000001</c:v>
                </c:pt>
                <c:pt idx="791">
                  <c:v>156.739</c:v>
                </c:pt>
                <c:pt idx="792">
                  <c:v>167.38</c:v>
                </c:pt>
                <c:pt idx="793">
                  <c:v>174.38</c:v>
                </c:pt>
                <c:pt idx="794">
                  <c:v>165.22399999999999</c:v>
                </c:pt>
                <c:pt idx="795">
                  <c:v>164.21600000000001</c:v>
                </c:pt>
                <c:pt idx="796">
                  <c:v>164.40600000000001</c:v>
                </c:pt>
                <c:pt idx="797">
                  <c:v>164.441</c:v>
                </c:pt>
                <c:pt idx="798">
                  <c:v>163.80099999999999</c:v>
                </c:pt>
                <c:pt idx="799">
                  <c:v>163.84</c:v>
                </c:pt>
                <c:pt idx="800">
                  <c:v>163.64599999999999</c:v>
                </c:pt>
                <c:pt idx="801">
                  <c:v>163.74700000000001</c:v>
                </c:pt>
                <c:pt idx="802">
                  <c:v>164.286</c:v>
                </c:pt>
                <c:pt idx="803">
                  <c:v>165.83699999999999</c:v>
                </c:pt>
                <c:pt idx="804">
                  <c:v>171.75</c:v>
                </c:pt>
                <c:pt idx="805">
                  <c:v>167.398</c:v>
                </c:pt>
                <c:pt idx="806">
                  <c:v>163.84399999999999</c:v>
                </c:pt>
                <c:pt idx="807">
                  <c:v>160.97900000000001</c:v>
                </c:pt>
                <c:pt idx="808">
                  <c:v>178.51</c:v>
                </c:pt>
                <c:pt idx="809">
                  <c:v>154.33500000000001</c:v>
                </c:pt>
                <c:pt idx="810">
                  <c:v>154.39699999999999</c:v>
                </c:pt>
                <c:pt idx="811">
                  <c:v>150.23599999999999</c:v>
                </c:pt>
                <c:pt idx="812">
                  <c:v>148.31100000000001</c:v>
                </c:pt>
                <c:pt idx="813">
                  <c:v>148.43600000000001</c:v>
                </c:pt>
                <c:pt idx="814">
                  <c:v>148.75200000000001</c:v>
                </c:pt>
                <c:pt idx="815">
                  <c:v>149.11600000000001</c:v>
                </c:pt>
                <c:pt idx="816">
                  <c:v>155.97900000000001</c:v>
                </c:pt>
                <c:pt idx="817">
                  <c:v>164.82</c:v>
                </c:pt>
                <c:pt idx="818">
                  <c:v>160.76499999999999</c:v>
                </c:pt>
                <c:pt idx="819">
                  <c:v>155.779</c:v>
                </c:pt>
                <c:pt idx="820">
                  <c:v>155.25200000000001</c:v>
                </c:pt>
                <c:pt idx="821">
                  <c:v>154.36199999999999</c:v>
                </c:pt>
                <c:pt idx="822">
                  <c:v>154.20500000000001</c:v>
                </c:pt>
                <c:pt idx="823">
                  <c:v>155.77199999999999</c:v>
                </c:pt>
                <c:pt idx="824">
                  <c:v>152.91900000000001</c:v>
                </c:pt>
                <c:pt idx="825">
                  <c:v>152.03100000000001</c:v>
                </c:pt>
                <c:pt idx="826">
                  <c:v>151.947</c:v>
                </c:pt>
                <c:pt idx="827">
                  <c:v>152.12100000000001</c:v>
                </c:pt>
                <c:pt idx="828">
                  <c:v>152.13300000000001</c:v>
                </c:pt>
                <c:pt idx="829">
                  <c:v>151.54</c:v>
                </c:pt>
                <c:pt idx="830">
                  <c:v>167.744</c:v>
                </c:pt>
                <c:pt idx="831">
                  <c:v>177.24600000000001</c:v>
                </c:pt>
                <c:pt idx="832">
                  <c:v>179.05699999999999</c:v>
                </c:pt>
                <c:pt idx="833">
                  <c:v>174.85900000000001</c:v>
                </c:pt>
                <c:pt idx="834">
                  <c:v>163.911</c:v>
                </c:pt>
                <c:pt idx="835">
                  <c:v>155.751</c:v>
                </c:pt>
                <c:pt idx="836">
                  <c:v>155.73099999999999</c:v>
                </c:pt>
                <c:pt idx="837">
                  <c:v>141.63</c:v>
                </c:pt>
                <c:pt idx="838">
                  <c:v>148.471</c:v>
                </c:pt>
                <c:pt idx="839">
                  <c:v>143.15700000000001</c:v>
                </c:pt>
                <c:pt idx="840">
                  <c:v>142.137</c:v>
                </c:pt>
                <c:pt idx="841">
                  <c:v>141.773</c:v>
                </c:pt>
                <c:pt idx="842">
                  <c:v>141.68</c:v>
                </c:pt>
                <c:pt idx="843">
                  <c:v>144.648</c:v>
                </c:pt>
                <c:pt idx="844">
                  <c:v>148.21600000000001</c:v>
                </c:pt>
                <c:pt idx="845">
                  <c:v>148.16900000000001</c:v>
                </c:pt>
                <c:pt idx="846">
                  <c:v>148.392</c:v>
                </c:pt>
                <c:pt idx="847">
                  <c:v>148.05199999999999</c:v>
                </c:pt>
                <c:pt idx="848">
                  <c:v>148.04</c:v>
                </c:pt>
                <c:pt idx="849">
                  <c:v>143.39599999999999</c:v>
                </c:pt>
                <c:pt idx="850">
                  <c:v>143.84399999999999</c:v>
                </c:pt>
                <c:pt idx="851">
                  <c:v>143.84399999999999</c:v>
                </c:pt>
                <c:pt idx="852">
                  <c:v>143.41</c:v>
                </c:pt>
                <c:pt idx="853">
                  <c:v>143.44999999999999</c:v>
                </c:pt>
                <c:pt idx="854">
                  <c:v>143.548</c:v>
                </c:pt>
                <c:pt idx="855">
                  <c:v>143.82499999999999</c:v>
                </c:pt>
                <c:pt idx="856">
                  <c:v>143.876</c:v>
                </c:pt>
                <c:pt idx="857">
                  <c:v>143.70400000000001</c:v>
                </c:pt>
                <c:pt idx="858">
                  <c:v>143.43100000000001</c:v>
                </c:pt>
                <c:pt idx="859">
                  <c:v>143.797</c:v>
                </c:pt>
                <c:pt idx="860">
                  <c:v>143.863</c:v>
                </c:pt>
                <c:pt idx="861">
                  <c:v>143.75800000000001</c:v>
                </c:pt>
                <c:pt idx="862">
                  <c:v>143.49600000000001</c:v>
                </c:pt>
                <c:pt idx="863">
                  <c:v>143.65199999999999</c:v>
                </c:pt>
                <c:pt idx="864">
                  <c:v>143.68799999999999</c:v>
                </c:pt>
                <c:pt idx="865">
                  <c:v>143.83699999999999</c:v>
                </c:pt>
                <c:pt idx="866">
                  <c:v>143.56</c:v>
                </c:pt>
                <c:pt idx="867">
                  <c:v>143.767</c:v>
                </c:pt>
                <c:pt idx="868">
                  <c:v>143.89599999999999</c:v>
                </c:pt>
                <c:pt idx="869">
                  <c:v>143.81700000000001</c:v>
                </c:pt>
                <c:pt idx="870">
                  <c:v>143.77000000000001</c:v>
                </c:pt>
                <c:pt idx="871">
                  <c:v>143.83600000000001</c:v>
                </c:pt>
                <c:pt idx="872">
                  <c:v>143.84399999999999</c:v>
                </c:pt>
                <c:pt idx="873">
                  <c:v>144.00399999999999</c:v>
                </c:pt>
                <c:pt idx="874">
                  <c:v>143.85300000000001</c:v>
                </c:pt>
                <c:pt idx="875">
                  <c:v>143.833</c:v>
                </c:pt>
                <c:pt idx="876">
                  <c:v>144.024</c:v>
                </c:pt>
                <c:pt idx="877">
                  <c:v>143.774</c:v>
                </c:pt>
                <c:pt idx="878">
                  <c:v>143.77099999999999</c:v>
                </c:pt>
                <c:pt idx="879">
                  <c:v>143.89599999999999</c:v>
                </c:pt>
                <c:pt idx="880">
                  <c:v>143.95400000000001</c:v>
                </c:pt>
                <c:pt idx="881">
                  <c:v>143.691</c:v>
                </c:pt>
                <c:pt idx="882">
                  <c:v>143.85499999999999</c:v>
                </c:pt>
                <c:pt idx="883">
                  <c:v>143.74600000000001</c:v>
                </c:pt>
                <c:pt idx="884">
                  <c:v>143.898</c:v>
                </c:pt>
                <c:pt idx="885">
                  <c:v>144.23400000000001</c:v>
                </c:pt>
                <c:pt idx="886">
                  <c:v>143.685</c:v>
                </c:pt>
                <c:pt idx="887">
                  <c:v>143.80199999999999</c:v>
                </c:pt>
                <c:pt idx="888">
                  <c:v>144.001</c:v>
                </c:pt>
                <c:pt idx="889">
                  <c:v>144.09100000000001</c:v>
                </c:pt>
                <c:pt idx="890">
                  <c:v>145.53200000000001</c:v>
                </c:pt>
                <c:pt idx="891">
                  <c:v>144.16499999999999</c:v>
                </c:pt>
                <c:pt idx="892">
                  <c:v>144.411</c:v>
                </c:pt>
                <c:pt idx="893">
                  <c:v>144.20699999999999</c:v>
                </c:pt>
                <c:pt idx="894">
                  <c:v>144.00399999999999</c:v>
                </c:pt>
                <c:pt idx="895">
                  <c:v>144.28899999999999</c:v>
                </c:pt>
                <c:pt idx="896">
                  <c:v>144.17599999999999</c:v>
                </c:pt>
                <c:pt idx="897">
                  <c:v>144.39099999999999</c:v>
                </c:pt>
                <c:pt idx="898">
                  <c:v>144.13800000000001</c:v>
                </c:pt>
                <c:pt idx="899">
                  <c:v>144.083</c:v>
                </c:pt>
                <c:pt idx="900">
                  <c:v>144.446</c:v>
                </c:pt>
                <c:pt idx="901">
                  <c:v>144.255</c:v>
                </c:pt>
                <c:pt idx="902">
                  <c:v>144.14599999999999</c:v>
                </c:pt>
                <c:pt idx="903">
                  <c:v>144.06</c:v>
                </c:pt>
                <c:pt idx="904">
                  <c:v>144.005</c:v>
                </c:pt>
                <c:pt idx="905">
                  <c:v>143.96100000000001</c:v>
                </c:pt>
                <c:pt idx="906">
                  <c:v>143.84399999999999</c:v>
                </c:pt>
                <c:pt idx="907">
                  <c:v>143.89099999999999</c:v>
                </c:pt>
                <c:pt idx="908">
                  <c:v>143.91399999999999</c:v>
                </c:pt>
                <c:pt idx="909">
                  <c:v>143.977</c:v>
                </c:pt>
                <c:pt idx="910">
                  <c:v>143.97</c:v>
                </c:pt>
                <c:pt idx="911">
                  <c:v>144.048</c:v>
                </c:pt>
                <c:pt idx="912">
                  <c:v>143.97</c:v>
                </c:pt>
                <c:pt idx="913">
                  <c:v>143.79400000000001</c:v>
                </c:pt>
                <c:pt idx="914">
                  <c:v>143.85300000000001</c:v>
                </c:pt>
                <c:pt idx="915">
                  <c:v>143.81700000000001</c:v>
                </c:pt>
                <c:pt idx="916">
                  <c:v>143.93799999999999</c:v>
                </c:pt>
                <c:pt idx="917">
                  <c:v>143.953</c:v>
                </c:pt>
                <c:pt idx="918">
                  <c:v>143.875</c:v>
                </c:pt>
                <c:pt idx="919">
                  <c:v>144.02000000000001</c:v>
                </c:pt>
                <c:pt idx="920">
                  <c:v>143.977</c:v>
                </c:pt>
                <c:pt idx="921">
                  <c:v>143.89500000000001</c:v>
                </c:pt>
                <c:pt idx="922">
                  <c:v>143.75899999999999</c:v>
                </c:pt>
                <c:pt idx="923">
                  <c:v>143.97</c:v>
                </c:pt>
                <c:pt idx="924">
                  <c:v>143.91499999999999</c:v>
                </c:pt>
                <c:pt idx="925">
                  <c:v>143.84899999999999</c:v>
                </c:pt>
                <c:pt idx="926">
                  <c:v>143.97</c:v>
                </c:pt>
                <c:pt idx="927">
                  <c:v>144.001</c:v>
                </c:pt>
                <c:pt idx="928">
                  <c:v>144.102</c:v>
                </c:pt>
                <c:pt idx="929">
                  <c:v>144.08600000000001</c:v>
                </c:pt>
                <c:pt idx="930">
                  <c:v>143.63300000000001</c:v>
                </c:pt>
                <c:pt idx="931">
                  <c:v>143.75800000000001</c:v>
                </c:pt>
                <c:pt idx="932">
                  <c:v>143.57400000000001</c:v>
                </c:pt>
                <c:pt idx="933">
                  <c:v>143.57400000000001</c:v>
                </c:pt>
                <c:pt idx="934">
                  <c:v>143.61799999999999</c:v>
                </c:pt>
                <c:pt idx="935">
                  <c:v>143.43799999999999</c:v>
                </c:pt>
                <c:pt idx="936">
                  <c:v>143.55600000000001</c:v>
                </c:pt>
                <c:pt idx="937">
                  <c:v>143.458</c:v>
                </c:pt>
                <c:pt idx="938">
                  <c:v>143.44200000000001</c:v>
                </c:pt>
                <c:pt idx="939">
                  <c:v>143.411</c:v>
                </c:pt>
                <c:pt idx="940">
                  <c:v>143.59399999999999</c:v>
                </c:pt>
                <c:pt idx="941">
                  <c:v>143.53899999999999</c:v>
                </c:pt>
                <c:pt idx="942">
                  <c:v>143.52000000000001</c:v>
                </c:pt>
                <c:pt idx="943">
                  <c:v>143.465</c:v>
                </c:pt>
                <c:pt idx="944">
                  <c:v>143.34399999999999</c:v>
                </c:pt>
                <c:pt idx="945">
                  <c:v>143.512</c:v>
                </c:pt>
                <c:pt idx="946">
                  <c:v>143.28200000000001</c:v>
                </c:pt>
                <c:pt idx="947">
                  <c:v>143.32499999999999</c:v>
                </c:pt>
                <c:pt idx="948">
                  <c:v>143.45400000000001</c:v>
                </c:pt>
                <c:pt idx="949">
                  <c:v>143.46600000000001</c:v>
                </c:pt>
                <c:pt idx="950">
                  <c:v>143.44200000000001</c:v>
                </c:pt>
                <c:pt idx="951">
                  <c:v>143.583</c:v>
                </c:pt>
                <c:pt idx="952">
                  <c:v>143.578</c:v>
                </c:pt>
                <c:pt idx="953">
                  <c:v>143.328</c:v>
                </c:pt>
                <c:pt idx="954">
                  <c:v>143.32400000000001</c:v>
                </c:pt>
                <c:pt idx="955">
                  <c:v>143.566</c:v>
                </c:pt>
                <c:pt idx="956">
                  <c:v>143.43</c:v>
                </c:pt>
                <c:pt idx="957">
                  <c:v>143.33600000000001</c:v>
                </c:pt>
                <c:pt idx="958">
                  <c:v>143.20400000000001</c:v>
                </c:pt>
                <c:pt idx="959">
                  <c:v>143.34899999999999</c:v>
                </c:pt>
                <c:pt idx="960">
                  <c:v>143.333</c:v>
                </c:pt>
                <c:pt idx="961">
                  <c:v>143.27799999999999</c:v>
                </c:pt>
                <c:pt idx="962">
                  <c:v>143.739</c:v>
                </c:pt>
                <c:pt idx="963">
                  <c:v>143.489</c:v>
                </c:pt>
                <c:pt idx="964">
                  <c:v>143.46899999999999</c:v>
                </c:pt>
                <c:pt idx="965">
                  <c:v>143.398</c:v>
                </c:pt>
                <c:pt idx="966">
                  <c:v>143.51599999999999</c:v>
                </c:pt>
                <c:pt idx="967">
                  <c:v>143.28100000000001</c:v>
                </c:pt>
                <c:pt idx="968">
                  <c:v>143.137</c:v>
                </c:pt>
                <c:pt idx="969">
                  <c:v>143.33600000000001</c:v>
                </c:pt>
                <c:pt idx="970">
                  <c:v>143.44200000000001</c:v>
                </c:pt>
                <c:pt idx="971">
                  <c:v>143.43100000000001</c:v>
                </c:pt>
                <c:pt idx="972">
                  <c:v>143.41900000000001</c:v>
                </c:pt>
                <c:pt idx="973">
                  <c:v>143.32900000000001</c:v>
                </c:pt>
                <c:pt idx="974">
                  <c:v>143.37200000000001</c:v>
                </c:pt>
                <c:pt idx="975">
                  <c:v>143.142</c:v>
                </c:pt>
                <c:pt idx="976">
                  <c:v>143.32900000000001</c:v>
                </c:pt>
                <c:pt idx="977">
                  <c:v>143.352</c:v>
                </c:pt>
                <c:pt idx="978">
                  <c:v>143.30500000000001</c:v>
                </c:pt>
                <c:pt idx="979">
                  <c:v>143.285</c:v>
                </c:pt>
                <c:pt idx="980">
                  <c:v>143.434</c:v>
                </c:pt>
                <c:pt idx="981">
                  <c:v>143.227</c:v>
                </c:pt>
                <c:pt idx="982">
                  <c:v>142.94200000000001</c:v>
                </c:pt>
                <c:pt idx="983">
                  <c:v>143.14599999999999</c:v>
                </c:pt>
                <c:pt idx="984">
                  <c:v>143.19200000000001</c:v>
                </c:pt>
                <c:pt idx="985">
                  <c:v>142.899</c:v>
                </c:pt>
                <c:pt idx="986">
                  <c:v>143.173</c:v>
                </c:pt>
                <c:pt idx="987">
                  <c:v>143.07499999999999</c:v>
                </c:pt>
                <c:pt idx="988">
                  <c:v>143.34899999999999</c:v>
                </c:pt>
                <c:pt idx="989">
                  <c:v>142.93799999999999</c:v>
                </c:pt>
                <c:pt idx="990">
                  <c:v>142.84</c:v>
                </c:pt>
                <c:pt idx="991">
                  <c:v>142.94499999999999</c:v>
                </c:pt>
                <c:pt idx="992">
                  <c:v>142.922</c:v>
                </c:pt>
                <c:pt idx="993">
                  <c:v>143.03100000000001</c:v>
                </c:pt>
                <c:pt idx="994">
                  <c:v>143.173</c:v>
                </c:pt>
                <c:pt idx="995">
                  <c:v>143.321</c:v>
                </c:pt>
                <c:pt idx="996">
                  <c:v>142.97399999999999</c:v>
                </c:pt>
                <c:pt idx="997">
                  <c:v>143.57900000000001</c:v>
                </c:pt>
                <c:pt idx="998">
                  <c:v>143.56299999999999</c:v>
                </c:pt>
                <c:pt idx="999">
                  <c:v>143.48099999999999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7E-E043-9AC3-273276EB6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6385600"/>
        <c:axId val="598001792"/>
      </c:lineChart>
      <c:catAx>
        <c:axId val="9763856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8001792"/>
        <c:crosses val="autoZero"/>
        <c:auto val="1"/>
        <c:lblAlgn val="ctr"/>
        <c:lblOffset val="100"/>
        <c:noMultiLvlLbl val="0"/>
      </c:catAx>
      <c:valAx>
        <c:axId val="59800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76385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图像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[11]内存泄漏!$A$1:$A$1489</c:f>
              <c:numCache>
                <c:formatCode>General</c:formatCode>
                <c:ptCount val="1489"/>
                <c:pt idx="0">
                  <c:v>205.37799999999999</c:v>
                </c:pt>
                <c:pt idx="1">
                  <c:v>205.476</c:v>
                </c:pt>
                <c:pt idx="2">
                  <c:v>221.749</c:v>
                </c:pt>
                <c:pt idx="3">
                  <c:v>211.33199999999999</c:v>
                </c:pt>
                <c:pt idx="4">
                  <c:v>211.30099999999999</c:v>
                </c:pt>
                <c:pt idx="5">
                  <c:v>211.309</c:v>
                </c:pt>
                <c:pt idx="6">
                  <c:v>211.31700000000001</c:v>
                </c:pt>
                <c:pt idx="7">
                  <c:v>211.30600000000001</c:v>
                </c:pt>
                <c:pt idx="8">
                  <c:v>211.30600000000001</c:v>
                </c:pt>
                <c:pt idx="9">
                  <c:v>211.31299999999999</c:v>
                </c:pt>
                <c:pt idx="10">
                  <c:v>211.30600000000001</c:v>
                </c:pt>
                <c:pt idx="11">
                  <c:v>211.30600000000001</c:v>
                </c:pt>
                <c:pt idx="12">
                  <c:v>211.30600000000001</c:v>
                </c:pt>
                <c:pt idx="13">
                  <c:v>211.30600000000001</c:v>
                </c:pt>
                <c:pt idx="14">
                  <c:v>211.30600000000001</c:v>
                </c:pt>
                <c:pt idx="15">
                  <c:v>211.30600000000001</c:v>
                </c:pt>
                <c:pt idx="16">
                  <c:v>211.30600000000001</c:v>
                </c:pt>
                <c:pt idx="17">
                  <c:v>211.31</c:v>
                </c:pt>
                <c:pt idx="18">
                  <c:v>211.30600000000001</c:v>
                </c:pt>
                <c:pt idx="19">
                  <c:v>211.30600000000001</c:v>
                </c:pt>
                <c:pt idx="20">
                  <c:v>211.31200000000001</c:v>
                </c:pt>
                <c:pt idx="21">
                  <c:v>211.30500000000001</c:v>
                </c:pt>
                <c:pt idx="22">
                  <c:v>211.309</c:v>
                </c:pt>
                <c:pt idx="23">
                  <c:v>211.309</c:v>
                </c:pt>
                <c:pt idx="24">
                  <c:v>211.31200000000001</c:v>
                </c:pt>
                <c:pt idx="25">
                  <c:v>211.30500000000001</c:v>
                </c:pt>
                <c:pt idx="26">
                  <c:v>211.30500000000001</c:v>
                </c:pt>
                <c:pt idx="27">
                  <c:v>211.30099999999999</c:v>
                </c:pt>
                <c:pt idx="28">
                  <c:v>211.31200000000001</c:v>
                </c:pt>
                <c:pt idx="29">
                  <c:v>211.309</c:v>
                </c:pt>
                <c:pt idx="30">
                  <c:v>211.30500000000001</c:v>
                </c:pt>
                <c:pt idx="31">
                  <c:v>211.30600000000001</c:v>
                </c:pt>
                <c:pt idx="32">
                  <c:v>211.30600000000001</c:v>
                </c:pt>
                <c:pt idx="33">
                  <c:v>211.31299999999999</c:v>
                </c:pt>
                <c:pt idx="34">
                  <c:v>211.30600000000001</c:v>
                </c:pt>
                <c:pt idx="35">
                  <c:v>211.30600000000001</c:v>
                </c:pt>
                <c:pt idx="36">
                  <c:v>211.30600000000001</c:v>
                </c:pt>
                <c:pt idx="37">
                  <c:v>211.30600000000001</c:v>
                </c:pt>
                <c:pt idx="38">
                  <c:v>211.30600000000001</c:v>
                </c:pt>
                <c:pt idx="39">
                  <c:v>214.79</c:v>
                </c:pt>
                <c:pt idx="40">
                  <c:v>215.76300000000001</c:v>
                </c:pt>
                <c:pt idx="41">
                  <c:v>216.32900000000001</c:v>
                </c:pt>
                <c:pt idx="42">
                  <c:v>217.03200000000001</c:v>
                </c:pt>
                <c:pt idx="43">
                  <c:v>217.77799999999999</c:v>
                </c:pt>
                <c:pt idx="44">
                  <c:v>218.77699999999999</c:v>
                </c:pt>
                <c:pt idx="45">
                  <c:v>219.535</c:v>
                </c:pt>
                <c:pt idx="46">
                  <c:v>220.285</c:v>
                </c:pt>
                <c:pt idx="47">
                  <c:v>221.285</c:v>
                </c:pt>
                <c:pt idx="48">
                  <c:v>222.035</c:v>
                </c:pt>
                <c:pt idx="49">
                  <c:v>223.035</c:v>
                </c:pt>
                <c:pt idx="50">
                  <c:v>223.785</c:v>
                </c:pt>
                <c:pt idx="51">
                  <c:v>224.59</c:v>
                </c:pt>
                <c:pt idx="52">
                  <c:v>219.92599999999999</c:v>
                </c:pt>
                <c:pt idx="53">
                  <c:v>220.41</c:v>
                </c:pt>
                <c:pt idx="54">
                  <c:v>220.399</c:v>
                </c:pt>
                <c:pt idx="55">
                  <c:v>220.39599999999999</c:v>
                </c:pt>
                <c:pt idx="56">
                  <c:v>220.392</c:v>
                </c:pt>
                <c:pt idx="57">
                  <c:v>220.38800000000001</c:v>
                </c:pt>
                <c:pt idx="58">
                  <c:v>220.38800000000001</c:v>
                </c:pt>
                <c:pt idx="59">
                  <c:v>220.38800000000001</c:v>
                </c:pt>
                <c:pt idx="60">
                  <c:v>220.39599999999999</c:v>
                </c:pt>
                <c:pt idx="61">
                  <c:v>220.392</c:v>
                </c:pt>
                <c:pt idx="62">
                  <c:v>220.392</c:v>
                </c:pt>
                <c:pt idx="63">
                  <c:v>220.392</c:v>
                </c:pt>
                <c:pt idx="64">
                  <c:v>220.39599999999999</c:v>
                </c:pt>
                <c:pt idx="65">
                  <c:v>220.392</c:v>
                </c:pt>
                <c:pt idx="66">
                  <c:v>220.399</c:v>
                </c:pt>
                <c:pt idx="67">
                  <c:v>220.39500000000001</c:v>
                </c:pt>
                <c:pt idx="68">
                  <c:v>220.39099999999999</c:v>
                </c:pt>
                <c:pt idx="69">
                  <c:v>220.39099999999999</c:v>
                </c:pt>
                <c:pt idx="70">
                  <c:v>220.39099999999999</c:v>
                </c:pt>
                <c:pt idx="71">
                  <c:v>220.398</c:v>
                </c:pt>
                <c:pt idx="72">
                  <c:v>220.39099999999999</c:v>
                </c:pt>
                <c:pt idx="73">
                  <c:v>220.39099999999999</c:v>
                </c:pt>
                <c:pt idx="74">
                  <c:v>220.398</c:v>
                </c:pt>
                <c:pt idx="75">
                  <c:v>220.39099999999999</c:v>
                </c:pt>
                <c:pt idx="76">
                  <c:v>220.40600000000001</c:v>
                </c:pt>
                <c:pt idx="77">
                  <c:v>220.40700000000001</c:v>
                </c:pt>
                <c:pt idx="78">
                  <c:v>220.40299999999999</c:v>
                </c:pt>
                <c:pt idx="79">
                  <c:v>220.39599999999999</c:v>
                </c:pt>
                <c:pt idx="80">
                  <c:v>220.39599999999999</c:v>
                </c:pt>
                <c:pt idx="81">
                  <c:v>220.399</c:v>
                </c:pt>
                <c:pt idx="82">
                  <c:v>220.38800000000001</c:v>
                </c:pt>
                <c:pt idx="83">
                  <c:v>220.38800000000001</c:v>
                </c:pt>
                <c:pt idx="84">
                  <c:v>220.38800000000001</c:v>
                </c:pt>
                <c:pt idx="85">
                  <c:v>220.38800000000001</c:v>
                </c:pt>
                <c:pt idx="86">
                  <c:v>220.38800000000001</c:v>
                </c:pt>
                <c:pt idx="87">
                  <c:v>220.399</c:v>
                </c:pt>
                <c:pt idx="88">
                  <c:v>220.39599999999999</c:v>
                </c:pt>
                <c:pt idx="89">
                  <c:v>220.392</c:v>
                </c:pt>
                <c:pt idx="90">
                  <c:v>220.39099999999999</c:v>
                </c:pt>
                <c:pt idx="91">
                  <c:v>220.39099999999999</c:v>
                </c:pt>
                <c:pt idx="92">
                  <c:v>220.39500000000001</c:v>
                </c:pt>
                <c:pt idx="93">
                  <c:v>220.41399999999999</c:v>
                </c:pt>
                <c:pt idx="94">
                  <c:v>220.39099999999999</c:v>
                </c:pt>
                <c:pt idx="95">
                  <c:v>220.39099999999999</c:v>
                </c:pt>
                <c:pt idx="96">
                  <c:v>220.39099999999999</c:v>
                </c:pt>
                <c:pt idx="97">
                  <c:v>220.39099999999999</c:v>
                </c:pt>
                <c:pt idx="98">
                  <c:v>220.39500000000001</c:v>
                </c:pt>
                <c:pt idx="99">
                  <c:v>220.39099999999999</c:v>
                </c:pt>
                <c:pt idx="100">
                  <c:v>220.39099999999999</c:v>
                </c:pt>
                <c:pt idx="101">
                  <c:v>220.392</c:v>
                </c:pt>
                <c:pt idx="102">
                  <c:v>220.392</c:v>
                </c:pt>
                <c:pt idx="103">
                  <c:v>220.392</c:v>
                </c:pt>
                <c:pt idx="104">
                  <c:v>220.399</c:v>
                </c:pt>
                <c:pt idx="105">
                  <c:v>220.38800000000001</c:v>
                </c:pt>
                <c:pt idx="106">
                  <c:v>220.40700000000001</c:v>
                </c:pt>
                <c:pt idx="107">
                  <c:v>220.39599999999999</c:v>
                </c:pt>
                <c:pt idx="108">
                  <c:v>220.40299999999999</c:v>
                </c:pt>
                <c:pt idx="109">
                  <c:v>220.40299999999999</c:v>
                </c:pt>
                <c:pt idx="110">
                  <c:v>220.392</c:v>
                </c:pt>
                <c:pt idx="111">
                  <c:v>220.392</c:v>
                </c:pt>
                <c:pt idx="112">
                  <c:v>220.392</c:v>
                </c:pt>
                <c:pt idx="113">
                  <c:v>220.392</c:v>
                </c:pt>
                <c:pt idx="114">
                  <c:v>220.40199999999999</c:v>
                </c:pt>
                <c:pt idx="115">
                  <c:v>220.39500000000001</c:v>
                </c:pt>
                <c:pt idx="116">
                  <c:v>220.39500000000001</c:v>
                </c:pt>
                <c:pt idx="117">
                  <c:v>220.39500000000001</c:v>
                </c:pt>
                <c:pt idx="118">
                  <c:v>222.137</c:v>
                </c:pt>
                <c:pt idx="119">
                  <c:v>222.09800000000001</c:v>
                </c:pt>
                <c:pt idx="120">
                  <c:v>222.10900000000001</c:v>
                </c:pt>
                <c:pt idx="121">
                  <c:v>222.102</c:v>
                </c:pt>
                <c:pt idx="122">
                  <c:v>222.10900000000001</c:v>
                </c:pt>
                <c:pt idx="123">
                  <c:v>222.11799999999999</c:v>
                </c:pt>
                <c:pt idx="124">
                  <c:v>222.11</c:v>
                </c:pt>
                <c:pt idx="125">
                  <c:v>222.10599999999999</c:v>
                </c:pt>
                <c:pt idx="126">
                  <c:v>222.10599999999999</c:v>
                </c:pt>
                <c:pt idx="127">
                  <c:v>222.10599999999999</c:v>
                </c:pt>
                <c:pt idx="128">
                  <c:v>222.10599999999999</c:v>
                </c:pt>
                <c:pt idx="129">
                  <c:v>222.11</c:v>
                </c:pt>
                <c:pt idx="130">
                  <c:v>222.114</c:v>
                </c:pt>
                <c:pt idx="131">
                  <c:v>222.10599999999999</c:v>
                </c:pt>
                <c:pt idx="132">
                  <c:v>222.10599999999999</c:v>
                </c:pt>
                <c:pt idx="133">
                  <c:v>222.10599999999999</c:v>
                </c:pt>
                <c:pt idx="134">
                  <c:v>222.114</c:v>
                </c:pt>
                <c:pt idx="135">
                  <c:v>222.10599999999999</c:v>
                </c:pt>
                <c:pt idx="136">
                  <c:v>222.09399999999999</c:v>
                </c:pt>
                <c:pt idx="137">
                  <c:v>222.09800000000001</c:v>
                </c:pt>
                <c:pt idx="138">
                  <c:v>222.10900000000001</c:v>
                </c:pt>
                <c:pt idx="139">
                  <c:v>222.10900000000001</c:v>
                </c:pt>
                <c:pt idx="140">
                  <c:v>222.10900000000001</c:v>
                </c:pt>
                <c:pt idx="141">
                  <c:v>222.102</c:v>
                </c:pt>
                <c:pt idx="142">
                  <c:v>222.10300000000001</c:v>
                </c:pt>
                <c:pt idx="143">
                  <c:v>222.102</c:v>
                </c:pt>
                <c:pt idx="144">
                  <c:v>222.10900000000001</c:v>
                </c:pt>
                <c:pt idx="145">
                  <c:v>222.10900000000001</c:v>
                </c:pt>
                <c:pt idx="146">
                  <c:v>222.10300000000001</c:v>
                </c:pt>
                <c:pt idx="147">
                  <c:v>222.10300000000001</c:v>
                </c:pt>
                <c:pt idx="148">
                  <c:v>222.10300000000001</c:v>
                </c:pt>
                <c:pt idx="149">
                  <c:v>222.10300000000001</c:v>
                </c:pt>
                <c:pt idx="150">
                  <c:v>222.09899999999999</c:v>
                </c:pt>
                <c:pt idx="151">
                  <c:v>222.10300000000001</c:v>
                </c:pt>
                <c:pt idx="152">
                  <c:v>222.09899999999999</c:v>
                </c:pt>
                <c:pt idx="153">
                  <c:v>222.09899999999999</c:v>
                </c:pt>
                <c:pt idx="154">
                  <c:v>222.09899999999999</c:v>
                </c:pt>
                <c:pt idx="155">
                  <c:v>222.10599999999999</c:v>
                </c:pt>
                <c:pt idx="156">
                  <c:v>222.10300000000001</c:v>
                </c:pt>
                <c:pt idx="157">
                  <c:v>222.09899999999999</c:v>
                </c:pt>
                <c:pt idx="158">
                  <c:v>222.09899999999999</c:v>
                </c:pt>
                <c:pt idx="159">
                  <c:v>222.09800000000001</c:v>
                </c:pt>
                <c:pt idx="160">
                  <c:v>222.09800000000001</c:v>
                </c:pt>
                <c:pt idx="161">
                  <c:v>222.10499999999999</c:v>
                </c:pt>
                <c:pt idx="162">
                  <c:v>222.09800000000001</c:v>
                </c:pt>
                <c:pt idx="163">
                  <c:v>222.09800000000001</c:v>
                </c:pt>
                <c:pt idx="164">
                  <c:v>222.09399999999999</c:v>
                </c:pt>
                <c:pt idx="165">
                  <c:v>222.09399999999999</c:v>
                </c:pt>
                <c:pt idx="166">
                  <c:v>222.09399999999999</c:v>
                </c:pt>
                <c:pt idx="167">
                  <c:v>222.09399999999999</c:v>
                </c:pt>
                <c:pt idx="168">
                  <c:v>222.09399999999999</c:v>
                </c:pt>
                <c:pt idx="169">
                  <c:v>222.09399999999999</c:v>
                </c:pt>
                <c:pt idx="170">
                  <c:v>222.09399999999999</c:v>
                </c:pt>
                <c:pt idx="171">
                  <c:v>222.095</c:v>
                </c:pt>
                <c:pt idx="172">
                  <c:v>222.10599999999999</c:v>
                </c:pt>
                <c:pt idx="173">
                  <c:v>222.09899999999999</c:v>
                </c:pt>
                <c:pt idx="174">
                  <c:v>222.09899999999999</c:v>
                </c:pt>
                <c:pt idx="175">
                  <c:v>222.09899999999999</c:v>
                </c:pt>
                <c:pt idx="176">
                  <c:v>222.09899999999999</c:v>
                </c:pt>
                <c:pt idx="177">
                  <c:v>222.09899999999999</c:v>
                </c:pt>
                <c:pt idx="178">
                  <c:v>222.10599999999999</c:v>
                </c:pt>
                <c:pt idx="179">
                  <c:v>222.10300000000001</c:v>
                </c:pt>
                <c:pt idx="180">
                  <c:v>222.09899999999999</c:v>
                </c:pt>
                <c:pt idx="181">
                  <c:v>222.09899999999999</c:v>
                </c:pt>
                <c:pt idx="182">
                  <c:v>222.09899999999999</c:v>
                </c:pt>
                <c:pt idx="183">
                  <c:v>222.09899999999999</c:v>
                </c:pt>
                <c:pt idx="184">
                  <c:v>222.102</c:v>
                </c:pt>
                <c:pt idx="185">
                  <c:v>222.09800000000001</c:v>
                </c:pt>
                <c:pt idx="186">
                  <c:v>222.09800000000001</c:v>
                </c:pt>
                <c:pt idx="187">
                  <c:v>222.09800000000001</c:v>
                </c:pt>
                <c:pt idx="188">
                  <c:v>225.51599999999999</c:v>
                </c:pt>
                <c:pt idx="189">
                  <c:v>225.523</c:v>
                </c:pt>
                <c:pt idx="190">
                  <c:v>225.51599999999999</c:v>
                </c:pt>
                <c:pt idx="191">
                  <c:v>225.523</c:v>
                </c:pt>
                <c:pt idx="192">
                  <c:v>225.52</c:v>
                </c:pt>
                <c:pt idx="193">
                  <c:v>226.27</c:v>
                </c:pt>
                <c:pt idx="194">
                  <c:v>226.26599999999999</c:v>
                </c:pt>
                <c:pt idx="195">
                  <c:v>226.274</c:v>
                </c:pt>
                <c:pt idx="196">
                  <c:v>226.286</c:v>
                </c:pt>
                <c:pt idx="197">
                  <c:v>226.27099999999999</c:v>
                </c:pt>
                <c:pt idx="198">
                  <c:v>226.274</c:v>
                </c:pt>
                <c:pt idx="199">
                  <c:v>226.274</c:v>
                </c:pt>
                <c:pt idx="200">
                  <c:v>226.28200000000001</c:v>
                </c:pt>
                <c:pt idx="201">
                  <c:v>226.267</c:v>
                </c:pt>
                <c:pt idx="202">
                  <c:v>220.173</c:v>
                </c:pt>
                <c:pt idx="203">
                  <c:v>220.46600000000001</c:v>
                </c:pt>
                <c:pt idx="204">
                  <c:v>220.41900000000001</c:v>
                </c:pt>
                <c:pt idx="205">
                  <c:v>220.423</c:v>
                </c:pt>
                <c:pt idx="206">
                  <c:v>220.41900000000001</c:v>
                </c:pt>
                <c:pt idx="207">
                  <c:v>220.41900000000001</c:v>
                </c:pt>
                <c:pt idx="208">
                  <c:v>220.41800000000001</c:v>
                </c:pt>
                <c:pt idx="209">
                  <c:v>220.41800000000001</c:v>
                </c:pt>
                <c:pt idx="210">
                  <c:v>220.41800000000001</c:v>
                </c:pt>
                <c:pt idx="211">
                  <c:v>220.41800000000001</c:v>
                </c:pt>
                <c:pt idx="212">
                  <c:v>220.38300000000001</c:v>
                </c:pt>
                <c:pt idx="213">
                  <c:v>220.387</c:v>
                </c:pt>
                <c:pt idx="214">
                  <c:v>220.38300000000001</c:v>
                </c:pt>
                <c:pt idx="215">
                  <c:v>220.38300000000001</c:v>
                </c:pt>
                <c:pt idx="216">
                  <c:v>220.39099999999999</c:v>
                </c:pt>
                <c:pt idx="217">
                  <c:v>220.38300000000001</c:v>
                </c:pt>
                <c:pt idx="218">
                  <c:v>220.38300000000001</c:v>
                </c:pt>
                <c:pt idx="219">
                  <c:v>220.38399999999999</c:v>
                </c:pt>
                <c:pt idx="220">
                  <c:v>220.38399999999999</c:v>
                </c:pt>
                <c:pt idx="221">
                  <c:v>220.376</c:v>
                </c:pt>
                <c:pt idx="222">
                  <c:v>220.376</c:v>
                </c:pt>
                <c:pt idx="223">
                  <c:v>220.38399999999999</c:v>
                </c:pt>
                <c:pt idx="224">
                  <c:v>220.38</c:v>
                </c:pt>
                <c:pt idx="225">
                  <c:v>220.38</c:v>
                </c:pt>
                <c:pt idx="226">
                  <c:v>220.38800000000001</c:v>
                </c:pt>
                <c:pt idx="227">
                  <c:v>220.38800000000001</c:v>
                </c:pt>
                <c:pt idx="228">
                  <c:v>220.38</c:v>
                </c:pt>
                <c:pt idx="229">
                  <c:v>220.38</c:v>
                </c:pt>
                <c:pt idx="230">
                  <c:v>220.38399999999999</c:v>
                </c:pt>
                <c:pt idx="231">
                  <c:v>220.37899999999999</c:v>
                </c:pt>
                <c:pt idx="232">
                  <c:v>220.39099999999999</c:v>
                </c:pt>
                <c:pt idx="233">
                  <c:v>220.38300000000001</c:v>
                </c:pt>
                <c:pt idx="234">
                  <c:v>220.37899999999999</c:v>
                </c:pt>
                <c:pt idx="235">
                  <c:v>220.37899999999999</c:v>
                </c:pt>
                <c:pt idx="236">
                  <c:v>220.37899999999999</c:v>
                </c:pt>
                <c:pt idx="237">
                  <c:v>220.387</c:v>
                </c:pt>
                <c:pt idx="238">
                  <c:v>220.38300000000001</c:v>
                </c:pt>
                <c:pt idx="239">
                  <c:v>220.37899999999999</c:v>
                </c:pt>
                <c:pt idx="240">
                  <c:v>220.37899999999999</c:v>
                </c:pt>
                <c:pt idx="241">
                  <c:v>220.37899999999999</c:v>
                </c:pt>
                <c:pt idx="242">
                  <c:v>220.38</c:v>
                </c:pt>
                <c:pt idx="243">
                  <c:v>220.392</c:v>
                </c:pt>
                <c:pt idx="244">
                  <c:v>220.38399999999999</c:v>
                </c:pt>
                <c:pt idx="245">
                  <c:v>220.38</c:v>
                </c:pt>
                <c:pt idx="246">
                  <c:v>220.38</c:v>
                </c:pt>
                <c:pt idx="247">
                  <c:v>220.38</c:v>
                </c:pt>
                <c:pt idx="248">
                  <c:v>220.38</c:v>
                </c:pt>
                <c:pt idx="249">
                  <c:v>220.376</c:v>
                </c:pt>
                <c:pt idx="250">
                  <c:v>220.376</c:v>
                </c:pt>
                <c:pt idx="251">
                  <c:v>220.376</c:v>
                </c:pt>
                <c:pt idx="252">
                  <c:v>220.376</c:v>
                </c:pt>
                <c:pt idx="253">
                  <c:v>220.376</c:v>
                </c:pt>
                <c:pt idx="254">
                  <c:v>220.376</c:v>
                </c:pt>
                <c:pt idx="255">
                  <c:v>220.375</c:v>
                </c:pt>
                <c:pt idx="256">
                  <c:v>220.375</c:v>
                </c:pt>
                <c:pt idx="257">
                  <c:v>220.375</c:v>
                </c:pt>
                <c:pt idx="258">
                  <c:v>220.375</c:v>
                </c:pt>
                <c:pt idx="259">
                  <c:v>220.387</c:v>
                </c:pt>
                <c:pt idx="260">
                  <c:v>220.37899999999999</c:v>
                </c:pt>
                <c:pt idx="261">
                  <c:v>220.37899999999999</c:v>
                </c:pt>
                <c:pt idx="262">
                  <c:v>220.37899999999999</c:v>
                </c:pt>
                <c:pt idx="263">
                  <c:v>220.37899999999999</c:v>
                </c:pt>
                <c:pt idx="264">
                  <c:v>220.37899999999999</c:v>
                </c:pt>
                <c:pt idx="265">
                  <c:v>220.37899999999999</c:v>
                </c:pt>
                <c:pt idx="266">
                  <c:v>220.38399999999999</c:v>
                </c:pt>
                <c:pt idx="267">
                  <c:v>220.38</c:v>
                </c:pt>
                <c:pt idx="268">
                  <c:v>222.149</c:v>
                </c:pt>
                <c:pt idx="269">
                  <c:v>222.083</c:v>
                </c:pt>
                <c:pt idx="270">
                  <c:v>222.071</c:v>
                </c:pt>
                <c:pt idx="271">
                  <c:v>222.071</c:v>
                </c:pt>
                <c:pt idx="272">
                  <c:v>222.06299999999999</c:v>
                </c:pt>
                <c:pt idx="273">
                  <c:v>222.06299999999999</c:v>
                </c:pt>
                <c:pt idx="274">
                  <c:v>222.06700000000001</c:v>
                </c:pt>
                <c:pt idx="275">
                  <c:v>222.071</c:v>
                </c:pt>
                <c:pt idx="276">
                  <c:v>222.06</c:v>
                </c:pt>
                <c:pt idx="277">
                  <c:v>222.06700000000001</c:v>
                </c:pt>
                <c:pt idx="278">
                  <c:v>222.05600000000001</c:v>
                </c:pt>
                <c:pt idx="279">
                  <c:v>222.05500000000001</c:v>
                </c:pt>
                <c:pt idx="280">
                  <c:v>222.05500000000001</c:v>
                </c:pt>
                <c:pt idx="281">
                  <c:v>222.059</c:v>
                </c:pt>
                <c:pt idx="282">
                  <c:v>222.066</c:v>
                </c:pt>
                <c:pt idx="283">
                  <c:v>222.059</c:v>
                </c:pt>
                <c:pt idx="284">
                  <c:v>222.102</c:v>
                </c:pt>
                <c:pt idx="285">
                  <c:v>222.059</c:v>
                </c:pt>
                <c:pt idx="286">
                  <c:v>222.066</c:v>
                </c:pt>
                <c:pt idx="287">
                  <c:v>222.066</c:v>
                </c:pt>
                <c:pt idx="288">
                  <c:v>222.066</c:v>
                </c:pt>
                <c:pt idx="289">
                  <c:v>222.06700000000001</c:v>
                </c:pt>
                <c:pt idx="290">
                  <c:v>222.06299999999999</c:v>
                </c:pt>
                <c:pt idx="291">
                  <c:v>222.06700000000001</c:v>
                </c:pt>
                <c:pt idx="292">
                  <c:v>222.07499999999999</c:v>
                </c:pt>
                <c:pt idx="293">
                  <c:v>222.06</c:v>
                </c:pt>
                <c:pt idx="294">
                  <c:v>222.06</c:v>
                </c:pt>
                <c:pt idx="295">
                  <c:v>222.06</c:v>
                </c:pt>
                <c:pt idx="296">
                  <c:v>222.06700000000001</c:v>
                </c:pt>
                <c:pt idx="297">
                  <c:v>225.517</c:v>
                </c:pt>
                <c:pt idx="298">
                  <c:v>225.523</c:v>
                </c:pt>
                <c:pt idx="299">
                  <c:v>225.49199999999999</c:v>
                </c:pt>
                <c:pt idx="300">
                  <c:v>225.48400000000001</c:v>
                </c:pt>
                <c:pt idx="301">
                  <c:v>225.483</c:v>
                </c:pt>
                <c:pt idx="302">
                  <c:v>225.48699999999999</c:v>
                </c:pt>
                <c:pt idx="303">
                  <c:v>225.47900000000001</c:v>
                </c:pt>
                <c:pt idx="304">
                  <c:v>225.476</c:v>
                </c:pt>
                <c:pt idx="305">
                  <c:v>225.47200000000001</c:v>
                </c:pt>
                <c:pt idx="306">
                  <c:v>225.47900000000001</c:v>
                </c:pt>
                <c:pt idx="307">
                  <c:v>225.48699999999999</c:v>
                </c:pt>
                <c:pt idx="308">
                  <c:v>225.483</c:v>
                </c:pt>
                <c:pt idx="309">
                  <c:v>225.48699999999999</c:v>
                </c:pt>
                <c:pt idx="310">
                  <c:v>220.124</c:v>
                </c:pt>
                <c:pt idx="311">
                  <c:v>220.40100000000001</c:v>
                </c:pt>
                <c:pt idx="312">
                  <c:v>231.77099999999999</c:v>
                </c:pt>
                <c:pt idx="313">
                  <c:v>245.071</c:v>
                </c:pt>
                <c:pt idx="314">
                  <c:v>259.76</c:v>
                </c:pt>
                <c:pt idx="315">
                  <c:v>259.71300000000002</c:v>
                </c:pt>
                <c:pt idx="316">
                  <c:v>259.71300000000002</c:v>
                </c:pt>
                <c:pt idx="317">
                  <c:v>259.697</c:v>
                </c:pt>
                <c:pt idx="318">
                  <c:v>259.69299999999998</c:v>
                </c:pt>
                <c:pt idx="319">
                  <c:v>259.697</c:v>
                </c:pt>
                <c:pt idx="320">
                  <c:v>259.709</c:v>
                </c:pt>
                <c:pt idx="321">
                  <c:v>263.35000000000002</c:v>
                </c:pt>
                <c:pt idx="322">
                  <c:v>263.36099999999999</c:v>
                </c:pt>
                <c:pt idx="323">
                  <c:v>263.86399999999998</c:v>
                </c:pt>
                <c:pt idx="324">
                  <c:v>264.10599999999999</c:v>
                </c:pt>
                <c:pt idx="325">
                  <c:v>263.92700000000002</c:v>
                </c:pt>
                <c:pt idx="326">
                  <c:v>264.20800000000003</c:v>
                </c:pt>
                <c:pt idx="327">
                  <c:v>264.40699999999998</c:v>
                </c:pt>
                <c:pt idx="328">
                  <c:v>264.49299999999999</c:v>
                </c:pt>
                <c:pt idx="329">
                  <c:v>264.54000000000002</c:v>
                </c:pt>
                <c:pt idx="330">
                  <c:v>264.81700000000001</c:v>
                </c:pt>
                <c:pt idx="331">
                  <c:v>264.90699999999998</c:v>
                </c:pt>
                <c:pt idx="332">
                  <c:v>264.99700000000001</c:v>
                </c:pt>
                <c:pt idx="333">
                  <c:v>257.70100000000002</c:v>
                </c:pt>
                <c:pt idx="334">
                  <c:v>258.01799999999997</c:v>
                </c:pt>
                <c:pt idx="335">
                  <c:v>247.26400000000001</c:v>
                </c:pt>
                <c:pt idx="336">
                  <c:v>247.23599999999999</c:v>
                </c:pt>
                <c:pt idx="337">
                  <c:v>247.22900000000001</c:v>
                </c:pt>
                <c:pt idx="338">
                  <c:v>247.22900000000001</c:v>
                </c:pt>
                <c:pt idx="339">
                  <c:v>247.22900000000001</c:v>
                </c:pt>
                <c:pt idx="340">
                  <c:v>238.89599999999999</c:v>
                </c:pt>
                <c:pt idx="341">
                  <c:v>238.20099999999999</c:v>
                </c:pt>
                <c:pt idx="342">
                  <c:v>239.209</c:v>
                </c:pt>
                <c:pt idx="343">
                  <c:v>240.24799999999999</c:v>
                </c:pt>
                <c:pt idx="344">
                  <c:v>241.30699999999999</c:v>
                </c:pt>
                <c:pt idx="345">
                  <c:v>242.47900000000001</c:v>
                </c:pt>
                <c:pt idx="346">
                  <c:v>243.22399999999999</c:v>
                </c:pt>
                <c:pt idx="347">
                  <c:v>244.23500000000001</c:v>
                </c:pt>
                <c:pt idx="348">
                  <c:v>245.60300000000001</c:v>
                </c:pt>
                <c:pt idx="349">
                  <c:v>246.71199999999999</c:v>
                </c:pt>
                <c:pt idx="350">
                  <c:v>248.458</c:v>
                </c:pt>
                <c:pt idx="351">
                  <c:v>238.399</c:v>
                </c:pt>
                <c:pt idx="352">
                  <c:v>239.435</c:v>
                </c:pt>
                <c:pt idx="353">
                  <c:v>240.46199999999999</c:v>
                </c:pt>
                <c:pt idx="354">
                  <c:v>204.23500000000001</c:v>
                </c:pt>
                <c:pt idx="355">
                  <c:v>204.17699999999999</c:v>
                </c:pt>
                <c:pt idx="356">
                  <c:v>204.178</c:v>
                </c:pt>
                <c:pt idx="357">
                  <c:v>197.923</c:v>
                </c:pt>
                <c:pt idx="358">
                  <c:v>196.74299999999999</c:v>
                </c:pt>
                <c:pt idx="359">
                  <c:v>196.73500000000001</c:v>
                </c:pt>
                <c:pt idx="360">
                  <c:v>196.739</c:v>
                </c:pt>
                <c:pt idx="361">
                  <c:v>196.73500000000001</c:v>
                </c:pt>
                <c:pt idx="362">
                  <c:v>196.73500000000001</c:v>
                </c:pt>
                <c:pt idx="363">
                  <c:v>196.73500000000001</c:v>
                </c:pt>
                <c:pt idx="364">
                  <c:v>196.73500000000001</c:v>
                </c:pt>
                <c:pt idx="365">
                  <c:v>196.739</c:v>
                </c:pt>
                <c:pt idx="366">
                  <c:v>196.739</c:v>
                </c:pt>
                <c:pt idx="367">
                  <c:v>196.73500000000001</c:v>
                </c:pt>
                <c:pt idx="368">
                  <c:v>196.13300000000001</c:v>
                </c:pt>
                <c:pt idx="369">
                  <c:v>196.13300000000001</c:v>
                </c:pt>
                <c:pt idx="370">
                  <c:v>196.13300000000001</c:v>
                </c:pt>
                <c:pt idx="371">
                  <c:v>196.13300000000001</c:v>
                </c:pt>
                <c:pt idx="372">
                  <c:v>196.137</c:v>
                </c:pt>
                <c:pt idx="373">
                  <c:v>196.13300000000001</c:v>
                </c:pt>
                <c:pt idx="374">
                  <c:v>196.13300000000001</c:v>
                </c:pt>
                <c:pt idx="375">
                  <c:v>196.13300000000001</c:v>
                </c:pt>
                <c:pt idx="376">
                  <c:v>196.137</c:v>
                </c:pt>
                <c:pt idx="377">
                  <c:v>196.13300000000001</c:v>
                </c:pt>
                <c:pt idx="378">
                  <c:v>174.40799999999999</c:v>
                </c:pt>
                <c:pt idx="379">
                  <c:v>196.66300000000001</c:v>
                </c:pt>
                <c:pt idx="380">
                  <c:v>210.02199999999999</c:v>
                </c:pt>
                <c:pt idx="381">
                  <c:v>236.68299999999999</c:v>
                </c:pt>
                <c:pt idx="382">
                  <c:v>248.881</c:v>
                </c:pt>
                <c:pt idx="383">
                  <c:v>248.71700000000001</c:v>
                </c:pt>
                <c:pt idx="384">
                  <c:v>248.72900000000001</c:v>
                </c:pt>
                <c:pt idx="385">
                  <c:v>248.71299999999999</c:v>
                </c:pt>
                <c:pt idx="386">
                  <c:v>248.70099999999999</c:v>
                </c:pt>
                <c:pt idx="387">
                  <c:v>252.036</c:v>
                </c:pt>
                <c:pt idx="388">
                  <c:v>228.41499999999999</c:v>
                </c:pt>
                <c:pt idx="389">
                  <c:v>217.30600000000001</c:v>
                </c:pt>
                <c:pt idx="390">
                  <c:v>213.321</c:v>
                </c:pt>
                <c:pt idx="391">
                  <c:v>213.31</c:v>
                </c:pt>
                <c:pt idx="392">
                  <c:v>213.30600000000001</c:v>
                </c:pt>
                <c:pt idx="393">
                  <c:v>213.30600000000001</c:v>
                </c:pt>
                <c:pt idx="394">
                  <c:v>213.31700000000001</c:v>
                </c:pt>
                <c:pt idx="395">
                  <c:v>213.31100000000001</c:v>
                </c:pt>
                <c:pt idx="396">
                  <c:v>213.291</c:v>
                </c:pt>
                <c:pt idx="397">
                  <c:v>213.29900000000001</c:v>
                </c:pt>
                <c:pt idx="398">
                  <c:v>213.29900000000001</c:v>
                </c:pt>
                <c:pt idx="399">
                  <c:v>190.05699999999999</c:v>
                </c:pt>
                <c:pt idx="400">
                  <c:v>204.27099999999999</c:v>
                </c:pt>
                <c:pt idx="401">
                  <c:v>184.28700000000001</c:v>
                </c:pt>
                <c:pt idx="402">
                  <c:v>177.23599999999999</c:v>
                </c:pt>
                <c:pt idx="403">
                  <c:v>172.56899999999999</c:v>
                </c:pt>
                <c:pt idx="404">
                  <c:v>137.542</c:v>
                </c:pt>
                <c:pt idx="405">
                  <c:v>137.529</c:v>
                </c:pt>
                <c:pt idx="406">
                  <c:v>137.541</c:v>
                </c:pt>
                <c:pt idx="407">
                  <c:v>137.54499999999999</c:v>
                </c:pt>
                <c:pt idx="408">
                  <c:v>137.54499999999999</c:v>
                </c:pt>
                <c:pt idx="409">
                  <c:v>137.565</c:v>
                </c:pt>
                <c:pt idx="410">
                  <c:v>137.56200000000001</c:v>
                </c:pt>
                <c:pt idx="411">
                  <c:v>137.565</c:v>
                </c:pt>
                <c:pt idx="412">
                  <c:v>137.565</c:v>
                </c:pt>
                <c:pt idx="413">
                  <c:v>137.56200000000001</c:v>
                </c:pt>
                <c:pt idx="414">
                  <c:v>137.56200000000001</c:v>
                </c:pt>
                <c:pt idx="415">
                  <c:v>118.49299999999999</c:v>
                </c:pt>
                <c:pt idx="416">
                  <c:v>128.12700000000001</c:v>
                </c:pt>
                <c:pt idx="417">
                  <c:v>135.46600000000001</c:v>
                </c:pt>
                <c:pt idx="418">
                  <c:v>134.33000000000001</c:v>
                </c:pt>
                <c:pt idx="419">
                  <c:v>134.27199999999999</c:v>
                </c:pt>
                <c:pt idx="420">
                  <c:v>148.01</c:v>
                </c:pt>
                <c:pt idx="421">
                  <c:v>161.84299999999999</c:v>
                </c:pt>
                <c:pt idx="422">
                  <c:v>178.13200000000001</c:v>
                </c:pt>
                <c:pt idx="423">
                  <c:v>178.55600000000001</c:v>
                </c:pt>
                <c:pt idx="424">
                  <c:v>192.63200000000001</c:v>
                </c:pt>
                <c:pt idx="425">
                  <c:v>196.06899999999999</c:v>
                </c:pt>
                <c:pt idx="426">
                  <c:v>193.72300000000001</c:v>
                </c:pt>
                <c:pt idx="427">
                  <c:v>193.90100000000001</c:v>
                </c:pt>
                <c:pt idx="428">
                  <c:v>155.33699999999999</c:v>
                </c:pt>
                <c:pt idx="429">
                  <c:v>153.41999999999999</c:v>
                </c:pt>
                <c:pt idx="430">
                  <c:v>153.42400000000001</c:v>
                </c:pt>
                <c:pt idx="431">
                  <c:v>153.428</c:v>
                </c:pt>
                <c:pt idx="432">
                  <c:v>153.416</c:v>
                </c:pt>
                <c:pt idx="433">
                  <c:v>153.416</c:v>
                </c:pt>
                <c:pt idx="434">
                  <c:v>154.18600000000001</c:v>
                </c:pt>
                <c:pt idx="435">
                  <c:v>155.154</c:v>
                </c:pt>
                <c:pt idx="436">
                  <c:v>156.15</c:v>
                </c:pt>
                <c:pt idx="437">
                  <c:v>156.94399999999999</c:v>
                </c:pt>
                <c:pt idx="438">
                  <c:v>157.49100000000001</c:v>
                </c:pt>
                <c:pt idx="439">
                  <c:v>158.31899999999999</c:v>
                </c:pt>
                <c:pt idx="440">
                  <c:v>158.983</c:v>
                </c:pt>
                <c:pt idx="441">
                  <c:v>159.80000000000001</c:v>
                </c:pt>
                <c:pt idx="442">
                  <c:v>160.56899999999999</c:v>
                </c:pt>
                <c:pt idx="443">
                  <c:v>161.56899999999999</c:v>
                </c:pt>
                <c:pt idx="444">
                  <c:v>162.57300000000001</c:v>
                </c:pt>
                <c:pt idx="445">
                  <c:v>163.589</c:v>
                </c:pt>
                <c:pt idx="446">
                  <c:v>157.58099999999999</c:v>
                </c:pt>
                <c:pt idx="447">
                  <c:v>157.56899999999999</c:v>
                </c:pt>
                <c:pt idx="448">
                  <c:v>157.56200000000001</c:v>
                </c:pt>
                <c:pt idx="449">
                  <c:v>157.55699999999999</c:v>
                </c:pt>
                <c:pt idx="450">
                  <c:v>181.52500000000001</c:v>
                </c:pt>
                <c:pt idx="451">
                  <c:v>183.02500000000001</c:v>
                </c:pt>
                <c:pt idx="452">
                  <c:v>184.06100000000001</c:v>
                </c:pt>
                <c:pt idx="453">
                  <c:v>185.084</c:v>
                </c:pt>
                <c:pt idx="454">
                  <c:v>186.209</c:v>
                </c:pt>
                <c:pt idx="455">
                  <c:v>187.553</c:v>
                </c:pt>
                <c:pt idx="456">
                  <c:v>188.63900000000001</c:v>
                </c:pt>
                <c:pt idx="457">
                  <c:v>190.00200000000001</c:v>
                </c:pt>
                <c:pt idx="458">
                  <c:v>191.072</c:v>
                </c:pt>
                <c:pt idx="459">
                  <c:v>192.16300000000001</c:v>
                </c:pt>
                <c:pt idx="460">
                  <c:v>193.85400000000001</c:v>
                </c:pt>
                <c:pt idx="461">
                  <c:v>194.65100000000001</c:v>
                </c:pt>
                <c:pt idx="462">
                  <c:v>195.983</c:v>
                </c:pt>
                <c:pt idx="463">
                  <c:v>207.86199999999999</c:v>
                </c:pt>
                <c:pt idx="464">
                  <c:v>222.06200000000001</c:v>
                </c:pt>
                <c:pt idx="465">
                  <c:v>246.49100000000001</c:v>
                </c:pt>
                <c:pt idx="466">
                  <c:v>246.476</c:v>
                </c:pt>
                <c:pt idx="467">
                  <c:v>246.47200000000001</c:v>
                </c:pt>
                <c:pt idx="468">
                  <c:v>246.47200000000001</c:v>
                </c:pt>
                <c:pt idx="469">
                  <c:v>246.46799999999999</c:v>
                </c:pt>
                <c:pt idx="470">
                  <c:v>246.45599999999999</c:v>
                </c:pt>
                <c:pt idx="471">
                  <c:v>246.46299999999999</c:v>
                </c:pt>
                <c:pt idx="472">
                  <c:v>246.459</c:v>
                </c:pt>
                <c:pt idx="473">
                  <c:v>246.459</c:v>
                </c:pt>
                <c:pt idx="474">
                  <c:v>238.459</c:v>
                </c:pt>
                <c:pt idx="475">
                  <c:v>238.471</c:v>
                </c:pt>
                <c:pt idx="476">
                  <c:v>238.459</c:v>
                </c:pt>
                <c:pt idx="477">
                  <c:v>238.46700000000001</c:v>
                </c:pt>
                <c:pt idx="478">
                  <c:v>238.46299999999999</c:v>
                </c:pt>
                <c:pt idx="479">
                  <c:v>238.46299999999999</c:v>
                </c:pt>
                <c:pt idx="480">
                  <c:v>238.46700000000001</c:v>
                </c:pt>
                <c:pt idx="481">
                  <c:v>238.47200000000001</c:v>
                </c:pt>
                <c:pt idx="482">
                  <c:v>238.464</c:v>
                </c:pt>
                <c:pt idx="483">
                  <c:v>238.39699999999999</c:v>
                </c:pt>
                <c:pt idx="484">
                  <c:v>257.76499999999999</c:v>
                </c:pt>
                <c:pt idx="485">
                  <c:v>270.14400000000001</c:v>
                </c:pt>
                <c:pt idx="486">
                  <c:v>271.55799999999999</c:v>
                </c:pt>
                <c:pt idx="487">
                  <c:v>271.565</c:v>
                </c:pt>
                <c:pt idx="488">
                  <c:v>271.55</c:v>
                </c:pt>
                <c:pt idx="489">
                  <c:v>271.54199999999997</c:v>
                </c:pt>
                <c:pt idx="490">
                  <c:v>271.54500000000002</c:v>
                </c:pt>
                <c:pt idx="491">
                  <c:v>271.54899999999998</c:v>
                </c:pt>
                <c:pt idx="492">
                  <c:v>259.79500000000002</c:v>
                </c:pt>
                <c:pt idx="493">
                  <c:v>259.803</c:v>
                </c:pt>
                <c:pt idx="494">
                  <c:v>263.66199999999998</c:v>
                </c:pt>
                <c:pt idx="495">
                  <c:v>264.49</c:v>
                </c:pt>
                <c:pt idx="496">
                  <c:v>265.70499999999998</c:v>
                </c:pt>
                <c:pt idx="497">
                  <c:v>266.13099999999997</c:v>
                </c:pt>
                <c:pt idx="498">
                  <c:v>266.26</c:v>
                </c:pt>
                <c:pt idx="499">
                  <c:v>266.31900000000002</c:v>
                </c:pt>
                <c:pt idx="500">
                  <c:v>267.30399999999997</c:v>
                </c:pt>
                <c:pt idx="501">
                  <c:v>267.61200000000002</c:v>
                </c:pt>
                <c:pt idx="502">
                  <c:v>267.62400000000002</c:v>
                </c:pt>
                <c:pt idx="503">
                  <c:v>267.87</c:v>
                </c:pt>
                <c:pt idx="504">
                  <c:v>267.98700000000002</c:v>
                </c:pt>
                <c:pt idx="505">
                  <c:v>261.964</c:v>
                </c:pt>
                <c:pt idx="506">
                  <c:v>261.98700000000002</c:v>
                </c:pt>
                <c:pt idx="507">
                  <c:v>261.827</c:v>
                </c:pt>
                <c:pt idx="508">
                  <c:v>261.8</c:v>
                </c:pt>
                <c:pt idx="509">
                  <c:v>261.69</c:v>
                </c:pt>
                <c:pt idx="510">
                  <c:v>261.69799999999998</c:v>
                </c:pt>
                <c:pt idx="511">
                  <c:v>251.78700000000001</c:v>
                </c:pt>
                <c:pt idx="512">
                  <c:v>252.95099999999999</c:v>
                </c:pt>
                <c:pt idx="513">
                  <c:v>254.178</c:v>
                </c:pt>
                <c:pt idx="514">
                  <c:v>255.26400000000001</c:v>
                </c:pt>
                <c:pt idx="515">
                  <c:v>256.58800000000002</c:v>
                </c:pt>
                <c:pt idx="516">
                  <c:v>257.709</c:v>
                </c:pt>
                <c:pt idx="517">
                  <c:v>258.97899999999998</c:v>
                </c:pt>
                <c:pt idx="518">
                  <c:v>260.39299999999997</c:v>
                </c:pt>
                <c:pt idx="519">
                  <c:v>260.97899999999998</c:v>
                </c:pt>
                <c:pt idx="520">
                  <c:v>261.06099999999998</c:v>
                </c:pt>
                <c:pt idx="521">
                  <c:v>261.35399999999998</c:v>
                </c:pt>
                <c:pt idx="522">
                  <c:v>261.233</c:v>
                </c:pt>
                <c:pt idx="523">
                  <c:v>225.452</c:v>
                </c:pt>
                <c:pt idx="524">
                  <c:v>217.40100000000001</c:v>
                </c:pt>
                <c:pt idx="525">
                  <c:v>217.40899999999999</c:v>
                </c:pt>
                <c:pt idx="526">
                  <c:v>217.39</c:v>
                </c:pt>
                <c:pt idx="527">
                  <c:v>217.37799999999999</c:v>
                </c:pt>
                <c:pt idx="528">
                  <c:v>217.37799999999999</c:v>
                </c:pt>
                <c:pt idx="529">
                  <c:v>217.37799999999999</c:v>
                </c:pt>
                <c:pt idx="530">
                  <c:v>217.38200000000001</c:v>
                </c:pt>
                <c:pt idx="531">
                  <c:v>217.38200000000001</c:v>
                </c:pt>
                <c:pt idx="532">
                  <c:v>217.37700000000001</c:v>
                </c:pt>
                <c:pt idx="533">
                  <c:v>217.376</c:v>
                </c:pt>
                <c:pt idx="534">
                  <c:v>217.376</c:v>
                </c:pt>
                <c:pt idx="535">
                  <c:v>217.376</c:v>
                </c:pt>
                <c:pt idx="536">
                  <c:v>217.376</c:v>
                </c:pt>
                <c:pt idx="537">
                  <c:v>217.376</c:v>
                </c:pt>
                <c:pt idx="538">
                  <c:v>217.376</c:v>
                </c:pt>
                <c:pt idx="539">
                  <c:v>217.376</c:v>
                </c:pt>
                <c:pt idx="540">
                  <c:v>217.376</c:v>
                </c:pt>
                <c:pt idx="541">
                  <c:v>216.786</c:v>
                </c:pt>
                <c:pt idx="542">
                  <c:v>216.791</c:v>
                </c:pt>
                <c:pt idx="543">
                  <c:v>216.791</c:v>
                </c:pt>
                <c:pt idx="544">
                  <c:v>216.791</c:v>
                </c:pt>
                <c:pt idx="545">
                  <c:v>216.791</c:v>
                </c:pt>
                <c:pt idx="546">
                  <c:v>216.84700000000001</c:v>
                </c:pt>
                <c:pt idx="547">
                  <c:v>216.84700000000001</c:v>
                </c:pt>
                <c:pt idx="548">
                  <c:v>216.84700000000001</c:v>
                </c:pt>
                <c:pt idx="549">
                  <c:v>216.84700000000001</c:v>
                </c:pt>
                <c:pt idx="550">
                  <c:v>216.85400000000001</c:v>
                </c:pt>
                <c:pt idx="551">
                  <c:v>216.85400000000001</c:v>
                </c:pt>
                <c:pt idx="552">
                  <c:v>216.851</c:v>
                </c:pt>
                <c:pt idx="553">
                  <c:v>216.851</c:v>
                </c:pt>
                <c:pt idx="554">
                  <c:v>216.857</c:v>
                </c:pt>
                <c:pt idx="555">
                  <c:v>225.06800000000001</c:v>
                </c:pt>
                <c:pt idx="556">
                  <c:v>239.70500000000001</c:v>
                </c:pt>
                <c:pt idx="557">
                  <c:v>273.91199999999998</c:v>
                </c:pt>
                <c:pt idx="558">
                  <c:v>285.13099999999997</c:v>
                </c:pt>
                <c:pt idx="559">
                  <c:v>285.11500000000001</c:v>
                </c:pt>
                <c:pt idx="560">
                  <c:v>285.15800000000002</c:v>
                </c:pt>
                <c:pt idx="561">
                  <c:v>285.13600000000002</c:v>
                </c:pt>
                <c:pt idx="562">
                  <c:v>285.12400000000002</c:v>
                </c:pt>
                <c:pt idx="563">
                  <c:v>285.108</c:v>
                </c:pt>
                <c:pt idx="564">
                  <c:v>285.101</c:v>
                </c:pt>
                <c:pt idx="565">
                  <c:v>285.101</c:v>
                </c:pt>
                <c:pt idx="566">
                  <c:v>285.12</c:v>
                </c:pt>
                <c:pt idx="567">
                  <c:v>285.11200000000002</c:v>
                </c:pt>
                <c:pt idx="568">
                  <c:v>285.108</c:v>
                </c:pt>
                <c:pt idx="569">
                  <c:v>285.11200000000002</c:v>
                </c:pt>
                <c:pt idx="570">
                  <c:v>285.108</c:v>
                </c:pt>
                <c:pt idx="571">
                  <c:v>285.12</c:v>
                </c:pt>
                <c:pt idx="572">
                  <c:v>285.11599999999999</c:v>
                </c:pt>
                <c:pt idx="573">
                  <c:v>285.10700000000003</c:v>
                </c:pt>
                <c:pt idx="574">
                  <c:v>285.11099999999999</c:v>
                </c:pt>
                <c:pt idx="575">
                  <c:v>285.11099999999999</c:v>
                </c:pt>
                <c:pt idx="576">
                  <c:v>285.12299999999999</c:v>
                </c:pt>
                <c:pt idx="577">
                  <c:v>285.11099999999999</c:v>
                </c:pt>
                <c:pt idx="578">
                  <c:v>285.11500000000001</c:v>
                </c:pt>
                <c:pt idx="579">
                  <c:v>285.11900000000003</c:v>
                </c:pt>
                <c:pt idx="580">
                  <c:v>285.11099999999999</c:v>
                </c:pt>
                <c:pt idx="581">
                  <c:v>285.10700000000003</c:v>
                </c:pt>
                <c:pt idx="582">
                  <c:v>285.11200000000002</c:v>
                </c:pt>
                <c:pt idx="583">
                  <c:v>285.108</c:v>
                </c:pt>
                <c:pt idx="584">
                  <c:v>285.11200000000002</c:v>
                </c:pt>
                <c:pt idx="585">
                  <c:v>285.11599999999999</c:v>
                </c:pt>
                <c:pt idx="586">
                  <c:v>285.11200000000002</c:v>
                </c:pt>
                <c:pt idx="587">
                  <c:v>285.108</c:v>
                </c:pt>
                <c:pt idx="588">
                  <c:v>285.11200000000002</c:v>
                </c:pt>
                <c:pt idx="589">
                  <c:v>285.10399999999998</c:v>
                </c:pt>
                <c:pt idx="590">
                  <c:v>285.12</c:v>
                </c:pt>
                <c:pt idx="591">
                  <c:v>285.11200000000002</c:v>
                </c:pt>
                <c:pt idx="592">
                  <c:v>285.108</c:v>
                </c:pt>
                <c:pt idx="593">
                  <c:v>285.11200000000002</c:v>
                </c:pt>
                <c:pt idx="594">
                  <c:v>285.10700000000003</c:v>
                </c:pt>
                <c:pt idx="595">
                  <c:v>285.11900000000003</c:v>
                </c:pt>
                <c:pt idx="596">
                  <c:v>285.10700000000003</c:v>
                </c:pt>
                <c:pt idx="597">
                  <c:v>285.11099999999999</c:v>
                </c:pt>
                <c:pt idx="598">
                  <c:v>285.11099999999999</c:v>
                </c:pt>
                <c:pt idx="599">
                  <c:v>285.10700000000003</c:v>
                </c:pt>
                <c:pt idx="600">
                  <c:v>285.11900000000003</c:v>
                </c:pt>
                <c:pt idx="601">
                  <c:v>285.11099999999999</c:v>
                </c:pt>
                <c:pt idx="602">
                  <c:v>285.10700000000003</c:v>
                </c:pt>
                <c:pt idx="603">
                  <c:v>285.11099999999999</c:v>
                </c:pt>
                <c:pt idx="604">
                  <c:v>285.108</c:v>
                </c:pt>
                <c:pt idx="605">
                  <c:v>285.11599999999999</c:v>
                </c:pt>
                <c:pt idx="606">
                  <c:v>285.11200000000002</c:v>
                </c:pt>
                <c:pt idx="607">
                  <c:v>285.108</c:v>
                </c:pt>
                <c:pt idx="608">
                  <c:v>285.11200000000002</c:v>
                </c:pt>
                <c:pt idx="609">
                  <c:v>285.108</c:v>
                </c:pt>
                <c:pt idx="610">
                  <c:v>285.11599999999999</c:v>
                </c:pt>
                <c:pt idx="611">
                  <c:v>285.11200000000002</c:v>
                </c:pt>
                <c:pt idx="612">
                  <c:v>285.108</c:v>
                </c:pt>
                <c:pt idx="613">
                  <c:v>285.11200000000002</c:v>
                </c:pt>
                <c:pt idx="614">
                  <c:v>285.108</c:v>
                </c:pt>
                <c:pt idx="615">
                  <c:v>285.11200000000002</c:v>
                </c:pt>
                <c:pt idx="616">
                  <c:v>285.10700000000003</c:v>
                </c:pt>
                <c:pt idx="617">
                  <c:v>285.10399999999998</c:v>
                </c:pt>
                <c:pt idx="618">
                  <c:v>285.10700000000003</c:v>
                </c:pt>
                <c:pt idx="619">
                  <c:v>285.10399999999998</c:v>
                </c:pt>
                <c:pt idx="620">
                  <c:v>285.11500000000001</c:v>
                </c:pt>
                <c:pt idx="621">
                  <c:v>285.11099999999999</c:v>
                </c:pt>
                <c:pt idx="622">
                  <c:v>285.11099999999999</c:v>
                </c:pt>
                <c:pt idx="623">
                  <c:v>285.11099999999999</c:v>
                </c:pt>
                <c:pt idx="624">
                  <c:v>285.10700000000003</c:v>
                </c:pt>
                <c:pt idx="625">
                  <c:v>285.42</c:v>
                </c:pt>
                <c:pt idx="626">
                  <c:v>303.21300000000002</c:v>
                </c:pt>
                <c:pt idx="627">
                  <c:v>289.32600000000002</c:v>
                </c:pt>
                <c:pt idx="628">
                  <c:v>289.322</c:v>
                </c:pt>
                <c:pt idx="629">
                  <c:v>289.33</c:v>
                </c:pt>
                <c:pt idx="630">
                  <c:v>289.33</c:v>
                </c:pt>
                <c:pt idx="631">
                  <c:v>289.31799999999998</c:v>
                </c:pt>
                <c:pt idx="632">
                  <c:v>289.33</c:v>
                </c:pt>
                <c:pt idx="633">
                  <c:v>289.34199999999998</c:v>
                </c:pt>
                <c:pt idx="634">
                  <c:v>289.322</c:v>
                </c:pt>
                <c:pt idx="635">
                  <c:v>289.334</c:v>
                </c:pt>
                <c:pt idx="636">
                  <c:v>289.322</c:v>
                </c:pt>
                <c:pt idx="637">
                  <c:v>289.32100000000003</c:v>
                </c:pt>
                <c:pt idx="638">
                  <c:v>289.32900000000001</c:v>
                </c:pt>
                <c:pt idx="639">
                  <c:v>289.32499999999999</c:v>
                </c:pt>
                <c:pt idx="640">
                  <c:v>289.31299999999999</c:v>
                </c:pt>
                <c:pt idx="641">
                  <c:v>289.31299999999999</c:v>
                </c:pt>
                <c:pt idx="642">
                  <c:v>289.31299999999999</c:v>
                </c:pt>
                <c:pt idx="643">
                  <c:v>289.31299999999999</c:v>
                </c:pt>
                <c:pt idx="644">
                  <c:v>289.32900000000001</c:v>
                </c:pt>
                <c:pt idx="645">
                  <c:v>289.32100000000003</c:v>
                </c:pt>
                <c:pt idx="646">
                  <c:v>289.31299999999999</c:v>
                </c:pt>
                <c:pt idx="647">
                  <c:v>289.31799999999998</c:v>
                </c:pt>
                <c:pt idx="648">
                  <c:v>289.31400000000002</c:v>
                </c:pt>
                <c:pt idx="649">
                  <c:v>289.32600000000002</c:v>
                </c:pt>
                <c:pt idx="650">
                  <c:v>289.31099999999998</c:v>
                </c:pt>
                <c:pt idx="651">
                  <c:v>289.31099999999998</c:v>
                </c:pt>
                <c:pt idx="652">
                  <c:v>289.30700000000002</c:v>
                </c:pt>
                <c:pt idx="653">
                  <c:v>289.31099999999998</c:v>
                </c:pt>
                <c:pt idx="654">
                  <c:v>289.31799999999998</c:v>
                </c:pt>
                <c:pt idx="655">
                  <c:v>289.31099999999998</c:v>
                </c:pt>
                <c:pt idx="656">
                  <c:v>289.30700000000002</c:v>
                </c:pt>
                <c:pt idx="657">
                  <c:v>289.31099999999998</c:v>
                </c:pt>
                <c:pt idx="658">
                  <c:v>289.30599999999998</c:v>
                </c:pt>
                <c:pt idx="659">
                  <c:v>289.31700000000001</c:v>
                </c:pt>
                <c:pt idx="660">
                  <c:v>289.31299999999999</c:v>
                </c:pt>
                <c:pt idx="661">
                  <c:v>289.31</c:v>
                </c:pt>
                <c:pt idx="662">
                  <c:v>289.30599999999998</c:v>
                </c:pt>
                <c:pt idx="663">
                  <c:v>289.31</c:v>
                </c:pt>
                <c:pt idx="664">
                  <c:v>289.30599999999998</c:v>
                </c:pt>
                <c:pt idx="665">
                  <c:v>289.30599999999998</c:v>
                </c:pt>
                <c:pt idx="666">
                  <c:v>289.30599999999998</c:v>
                </c:pt>
                <c:pt idx="667">
                  <c:v>289.30599999999998</c:v>
                </c:pt>
                <c:pt idx="668">
                  <c:v>289.30700000000002</c:v>
                </c:pt>
                <c:pt idx="669">
                  <c:v>289.30700000000002</c:v>
                </c:pt>
                <c:pt idx="670">
                  <c:v>289.30700000000002</c:v>
                </c:pt>
                <c:pt idx="671">
                  <c:v>289.30700000000002</c:v>
                </c:pt>
                <c:pt idx="672">
                  <c:v>289.303</c:v>
                </c:pt>
                <c:pt idx="673">
                  <c:v>289.30700000000002</c:v>
                </c:pt>
                <c:pt idx="674">
                  <c:v>289.30700000000002</c:v>
                </c:pt>
                <c:pt idx="675">
                  <c:v>289.31099999999998</c:v>
                </c:pt>
                <c:pt idx="676">
                  <c:v>289.31400000000002</c:v>
                </c:pt>
                <c:pt idx="677">
                  <c:v>289.31099999999998</c:v>
                </c:pt>
                <c:pt idx="678">
                  <c:v>289.30700000000002</c:v>
                </c:pt>
                <c:pt idx="679">
                  <c:v>289.31099999999998</c:v>
                </c:pt>
                <c:pt idx="680">
                  <c:v>289.30599999999998</c:v>
                </c:pt>
                <c:pt idx="681">
                  <c:v>289.31</c:v>
                </c:pt>
                <c:pt idx="682">
                  <c:v>289.30599999999998</c:v>
                </c:pt>
                <c:pt idx="683">
                  <c:v>289.31</c:v>
                </c:pt>
                <c:pt idx="684">
                  <c:v>289.31</c:v>
                </c:pt>
                <c:pt idx="685">
                  <c:v>289.31</c:v>
                </c:pt>
                <c:pt idx="686">
                  <c:v>293.30200000000002</c:v>
                </c:pt>
                <c:pt idx="687">
                  <c:v>294.298</c:v>
                </c:pt>
                <c:pt idx="688">
                  <c:v>295.10599999999999</c:v>
                </c:pt>
                <c:pt idx="689">
                  <c:v>296.10599999999999</c:v>
                </c:pt>
                <c:pt idx="690">
                  <c:v>284.82600000000002</c:v>
                </c:pt>
                <c:pt idx="691">
                  <c:v>286.04899999999998</c:v>
                </c:pt>
                <c:pt idx="692">
                  <c:v>287.03699999999998</c:v>
                </c:pt>
                <c:pt idx="693">
                  <c:v>287.84199999999998</c:v>
                </c:pt>
                <c:pt idx="694">
                  <c:v>288.61500000000001</c:v>
                </c:pt>
                <c:pt idx="695">
                  <c:v>289.64600000000002</c:v>
                </c:pt>
                <c:pt idx="696">
                  <c:v>290.67399999999998</c:v>
                </c:pt>
                <c:pt idx="697">
                  <c:v>286.25599999999997</c:v>
                </c:pt>
                <c:pt idx="698">
                  <c:v>286.23200000000003</c:v>
                </c:pt>
                <c:pt idx="699">
                  <c:v>286.221</c:v>
                </c:pt>
                <c:pt idx="700">
                  <c:v>286.209</c:v>
                </c:pt>
                <c:pt idx="701">
                  <c:v>286.21199999999999</c:v>
                </c:pt>
                <c:pt idx="702">
                  <c:v>286.21199999999999</c:v>
                </c:pt>
                <c:pt idx="703">
                  <c:v>286.20800000000003</c:v>
                </c:pt>
                <c:pt idx="704">
                  <c:v>286.20400000000001</c:v>
                </c:pt>
                <c:pt idx="705">
                  <c:v>286.21199999999999</c:v>
                </c:pt>
                <c:pt idx="706">
                  <c:v>286.20400000000001</c:v>
                </c:pt>
                <c:pt idx="707">
                  <c:v>286.21199999999999</c:v>
                </c:pt>
                <c:pt idx="708">
                  <c:v>286.20800000000003</c:v>
                </c:pt>
                <c:pt idx="709">
                  <c:v>286.21600000000001</c:v>
                </c:pt>
                <c:pt idx="710">
                  <c:v>286.21300000000002</c:v>
                </c:pt>
                <c:pt idx="711">
                  <c:v>286.21699999999998</c:v>
                </c:pt>
                <c:pt idx="712">
                  <c:v>286.18900000000002</c:v>
                </c:pt>
                <c:pt idx="713">
                  <c:v>286.17399999999998</c:v>
                </c:pt>
                <c:pt idx="714">
                  <c:v>286.178</c:v>
                </c:pt>
                <c:pt idx="715">
                  <c:v>286.17399999999998</c:v>
                </c:pt>
                <c:pt idx="716">
                  <c:v>286.18599999999998</c:v>
                </c:pt>
                <c:pt idx="717">
                  <c:v>286.18200000000002</c:v>
                </c:pt>
                <c:pt idx="718">
                  <c:v>286.18200000000002</c:v>
                </c:pt>
                <c:pt idx="719">
                  <c:v>286.178</c:v>
                </c:pt>
                <c:pt idx="720">
                  <c:v>286.178</c:v>
                </c:pt>
                <c:pt idx="721">
                  <c:v>286.18799999999999</c:v>
                </c:pt>
                <c:pt idx="722">
                  <c:v>286.173</c:v>
                </c:pt>
                <c:pt idx="723">
                  <c:v>286.18099999999998</c:v>
                </c:pt>
                <c:pt idx="724">
                  <c:v>286.173</c:v>
                </c:pt>
                <c:pt idx="725">
                  <c:v>286.17700000000002</c:v>
                </c:pt>
                <c:pt idx="726">
                  <c:v>286.17700000000002</c:v>
                </c:pt>
                <c:pt idx="727">
                  <c:v>286.17700000000002</c:v>
                </c:pt>
                <c:pt idx="728">
                  <c:v>286.18099999999998</c:v>
                </c:pt>
                <c:pt idx="729">
                  <c:v>286.18099999999998</c:v>
                </c:pt>
                <c:pt idx="730">
                  <c:v>286.17700000000002</c:v>
                </c:pt>
                <c:pt idx="731">
                  <c:v>286.178</c:v>
                </c:pt>
                <c:pt idx="732">
                  <c:v>286.17399999999998</c:v>
                </c:pt>
                <c:pt idx="733">
                  <c:v>286.178</c:v>
                </c:pt>
                <c:pt idx="734">
                  <c:v>286.17399999999998</c:v>
                </c:pt>
                <c:pt idx="735">
                  <c:v>286.18200000000002</c:v>
                </c:pt>
                <c:pt idx="736">
                  <c:v>286.18200000000002</c:v>
                </c:pt>
                <c:pt idx="737">
                  <c:v>286.178</c:v>
                </c:pt>
                <c:pt idx="738">
                  <c:v>286.17</c:v>
                </c:pt>
                <c:pt idx="739">
                  <c:v>286.178</c:v>
                </c:pt>
                <c:pt idx="740">
                  <c:v>286.178</c:v>
                </c:pt>
                <c:pt idx="741">
                  <c:v>286.178</c:v>
                </c:pt>
                <c:pt idx="742">
                  <c:v>286.17399999999998</c:v>
                </c:pt>
                <c:pt idx="743">
                  <c:v>286.173</c:v>
                </c:pt>
                <c:pt idx="744">
                  <c:v>286.173</c:v>
                </c:pt>
                <c:pt idx="745">
                  <c:v>286.173</c:v>
                </c:pt>
                <c:pt idx="746">
                  <c:v>286.17700000000002</c:v>
                </c:pt>
                <c:pt idx="747">
                  <c:v>286.173</c:v>
                </c:pt>
                <c:pt idx="748">
                  <c:v>286.173</c:v>
                </c:pt>
                <c:pt idx="749">
                  <c:v>286.173</c:v>
                </c:pt>
                <c:pt idx="750">
                  <c:v>286.173</c:v>
                </c:pt>
                <c:pt idx="751">
                  <c:v>286.173</c:v>
                </c:pt>
                <c:pt idx="752">
                  <c:v>286.16899999999998</c:v>
                </c:pt>
                <c:pt idx="753">
                  <c:v>286.178</c:v>
                </c:pt>
                <c:pt idx="754">
                  <c:v>286.17</c:v>
                </c:pt>
                <c:pt idx="755">
                  <c:v>286.17399999999998</c:v>
                </c:pt>
                <c:pt idx="756">
                  <c:v>286.178</c:v>
                </c:pt>
                <c:pt idx="757">
                  <c:v>286.17399999999998</c:v>
                </c:pt>
                <c:pt idx="758">
                  <c:v>286.178</c:v>
                </c:pt>
                <c:pt idx="759">
                  <c:v>286.178</c:v>
                </c:pt>
                <c:pt idx="760">
                  <c:v>286.178</c:v>
                </c:pt>
                <c:pt idx="761">
                  <c:v>286.17399999999998</c:v>
                </c:pt>
                <c:pt idx="762">
                  <c:v>286.17</c:v>
                </c:pt>
                <c:pt idx="763">
                  <c:v>286.17399999999998</c:v>
                </c:pt>
                <c:pt idx="764">
                  <c:v>286.16899999999998</c:v>
                </c:pt>
                <c:pt idx="765">
                  <c:v>286.18099999999998</c:v>
                </c:pt>
                <c:pt idx="766">
                  <c:v>288.21199999999999</c:v>
                </c:pt>
                <c:pt idx="767">
                  <c:v>288.173</c:v>
                </c:pt>
                <c:pt idx="768">
                  <c:v>288.16899999999998</c:v>
                </c:pt>
                <c:pt idx="769">
                  <c:v>288.16899999999998</c:v>
                </c:pt>
                <c:pt idx="770">
                  <c:v>288.16899999999998</c:v>
                </c:pt>
                <c:pt idx="771">
                  <c:v>288.17700000000002</c:v>
                </c:pt>
                <c:pt idx="772">
                  <c:v>288.16899999999998</c:v>
                </c:pt>
                <c:pt idx="773">
                  <c:v>288.16899999999998</c:v>
                </c:pt>
                <c:pt idx="774">
                  <c:v>288.17399999999998</c:v>
                </c:pt>
                <c:pt idx="775">
                  <c:v>288.178</c:v>
                </c:pt>
                <c:pt idx="776">
                  <c:v>288.17</c:v>
                </c:pt>
                <c:pt idx="777">
                  <c:v>288.178</c:v>
                </c:pt>
                <c:pt idx="778">
                  <c:v>288.17399999999998</c:v>
                </c:pt>
                <c:pt idx="779">
                  <c:v>288.17</c:v>
                </c:pt>
                <c:pt idx="780">
                  <c:v>288.17</c:v>
                </c:pt>
                <c:pt idx="781">
                  <c:v>288.166</c:v>
                </c:pt>
                <c:pt idx="782">
                  <c:v>288.17</c:v>
                </c:pt>
                <c:pt idx="783">
                  <c:v>288.166</c:v>
                </c:pt>
                <c:pt idx="784">
                  <c:v>288.18200000000002</c:v>
                </c:pt>
                <c:pt idx="785">
                  <c:v>288.16899999999998</c:v>
                </c:pt>
                <c:pt idx="786">
                  <c:v>288.16500000000002</c:v>
                </c:pt>
                <c:pt idx="787">
                  <c:v>288.16899999999998</c:v>
                </c:pt>
                <c:pt idx="788">
                  <c:v>288.15699999999998</c:v>
                </c:pt>
                <c:pt idx="789">
                  <c:v>288.16899999999998</c:v>
                </c:pt>
                <c:pt idx="790">
                  <c:v>288.16899999999998</c:v>
                </c:pt>
                <c:pt idx="791">
                  <c:v>288.16500000000002</c:v>
                </c:pt>
                <c:pt idx="792">
                  <c:v>288.161</c:v>
                </c:pt>
                <c:pt idx="793">
                  <c:v>288.16500000000002</c:v>
                </c:pt>
                <c:pt idx="794">
                  <c:v>288.17399999999998</c:v>
                </c:pt>
                <c:pt idx="795">
                  <c:v>288.17</c:v>
                </c:pt>
                <c:pt idx="796">
                  <c:v>288.16199999999998</c:v>
                </c:pt>
                <c:pt idx="797">
                  <c:v>288.166</c:v>
                </c:pt>
                <c:pt idx="798">
                  <c:v>288.16199999999998</c:v>
                </c:pt>
                <c:pt idx="799">
                  <c:v>288.17</c:v>
                </c:pt>
                <c:pt idx="800">
                  <c:v>288.16199999999998</c:v>
                </c:pt>
                <c:pt idx="801">
                  <c:v>288.166</c:v>
                </c:pt>
                <c:pt idx="802">
                  <c:v>288.16199999999998</c:v>
                </c:pt>
                <c:pt idx="803">
                  <c:v>288.166</c:v>
                </c:pt>
                <c:pt idx="804">
                  <c:v>288.166</c:v>
                </c:pt>
                <c:pt idx="805">
                  <c:v>288.166</c:v>
                </c:pt>
                <c:pt idx="806">
                  <c:v>288.16899999999998</c:v>
                </c:pt>
                <c:pt idx="807">
                  <c:v>288.17700000000002</c:v>
                </c:pt>
                <c:pt idx="808">
                  <c:v>288.16500000000002</c:v>
                </c:pt>
                <c:pt idx="809">
                  <c:v>288.16500000000002</c:v>
                </c:pt>
                <c:pt idx="810">
                  <c:v>288.161</c:v>
                </c:pt>
                <c:pt idx="811">
                  <c:v>288.16500000000002</c:v>
                </c:pt>
                <c:pt idx="812">
                  <c:v>288.161</c:v>
                </c:pt>
                <c:pt idx="813">
                  <c:v>288.15699999999998</c:v>
                </c:pt>
                <c:pt idx="814">
                  <c:v>288.161</c:v>
                </c:pt>
                <c:pt idx="815">
                  <c:v>288.16500000000002</c:v>
                </c:pt>
                <c:pt idx="816">
                  <c:v>288.16199999999998</c:v>
                </c:pt>
                <c:pt idx="817">
                  <c:v>288.15800000000002</c:v>
                </c:pt>
                <c:pt idx="818">
                  <c:v>288.16199999999998</c:v>
                </c:pt>
                <c:pt idx="819">
                  <c:v>288.16199999999998</c:v>
                </c:pt>
                <c:pt idx="820">
                  <c:v>288.16199999999998</c:v>
                </c:pt>
                <c:pt idx="821">
                  <c:v>288.16199999999998</c:v>
                </c:pt>
                <c:pt idx="822">
                  <c:v>288.16199999999998</c:v>
                </c:pt>
                <c:pt idx="823">
                  <c:v>288.17399999999998</c:v>
                </c:pt>
                <c:pt idx="824">
                  <c:v>288.166</c:v>
                </c:pt>
                <c:pt idx="825">
                  <c:v>288.16199999999998</c:v>
                </c:pt>
                <c:pt idx="826">
                  <c:v>288.166</c:v>
                </c:pt>
                <c:pt idx="827">
                  <c:v>288.16199999999998</c:v>
                </c:pt>
                <c:pt idx="828">
                  <c:v>288.173</c:v>
                </c:pt>
                <c:pt idx="829">
                  <c:v>288.16500000000002</c:v>
                </c:pt>
                <c:pt idx="830">
                  <c:v>288.16500000000002</c:v>
                </c:pt>
                <c:pt idx="831">
                  <c:v>288.16500000000002</c:v>
                </c:pt>
                <c:pt idx="832">
                  <c:v>288.16500000000002</c:v>
                </c:pt>
                <c:pt idx="833">
                  <c:v>288.173</c:v>
                </c:pt>
                <c:pt idx="834">
                  <c:v>288.16500000000002</c:v>
                </c:pt>
                <c:pt idx="835">
                  <c:v>288.161</c:v>
                </c:pt>
                <c:pt idx="836">
                  <c:v>288.16500000000002</c:v>
                </c:pt>
                <c:pt idx="837">
                  <c:v>288.16199999999998</c:v>
                </c:pt>
                <c:pt idx="838">
                  <c:v>288.17</c:v>
                </c:pt>
                <c:pt idx="839">
                  <c:v>288.16199999999998</c:v>
                </c:pt>
                <c:pt idx="840">
                  <c:v>288.166</c:v>
                </c:pt>
                <c:pt idx="841">
                  <c:v>288.16199999999998</c:v>
                </c:pt>
                <c:pt idx="842">
                  <c:v>288.15800000000002</c:v>
                </c:pt>
                <c:pt idx="843">
                  <c:v>288.17399999999998</c:v>
                </c:pt>
                <c:pt idx="844">
                  <c:v>288.166</c:v>
                </c:pt>
                <c:pt idx="845">
                  <c:v>288.16199999999998</c:v>
                </c:pt>
                <c:pt idx="846">
                  <c:v>288.24799999999999</c:v>
                </c:pt>
                <c:pt idx="847">
                  <c:v>288.178</c:v>
                </c:pt>
                <c:pt idx="848">
                  <c:v>288.17</c:v>
                </c:pt>
                <c:pt idx="849">
                  <c:v>288.161</c:v>
                </c:pt>
                <c:pt idx="850">
                  <c:v>288.15699999999998</c:v>
                </c:pt>
                <c:pt idx="851">
                  <c:v>288.161</c:v>
                </c:pt>
                <c:pt idx="852">
                  <c:v>291.55200000000002</c:v>
                </c:pt>
                <c:pt idx="853">
                  <c:v>291.58300000000003</c:v>
                </c:pt>
                <c:pt idx="854">
                  <c:v>291.57100000000003</c:v>
                </c:pt>
                <c:pt idx="855">
                  <c:v>291.57900000000001</c:v>
                </c:pt>
                <c:pt idx="856">
                  <c:v>291.57100000000003</c:v>
                </c:pt>
                <c:pt idx="857">
                  <c:v>291.57100000000003</c:v>
                </c:pt>
                <c:pt idx="858">
                  <c:v>291.57900000000001</c:v>
                </c:pt>
                <c:pt idx="859">
                  <c:v>291.58</c:v>
                </c:pt>
                <c:pt idx="860">
                  <c:v>291.57600000000002</c:v>
                </c:pt>
                <c:pt idx="861">
                  <c:v>291.572</c:v>
                </c:pt>
                <c:pt idx="862">
                  <c:v>291.572</c:v>
                </c:pt>
                <c:pt idx="863">
                  <c:v>286.21300000000002</c:v>
                </c:pt>
                <c:pt idx="864">
                  <c:v>286.26</c:v>
                </c:pt>
                <c:pt idx="865">
                  <c:v>297.86900000000003</c:v>
                </c:pt>
                <c:pt idx="866">
                  <c:v>298.68799999999999</c:v>
                </c:pt>
                <c:pt idx="867">
                  <c:v>298.70800000000003</c:v>
                </c:pt>
                <c:pt idx="868">
                  <c:v>298.68400000000003</c:v>
                </c:pt>
                <c:pt idx="869">
                  <c:v>298.68799999999999</c:v>
                </c:pt>
                <c:pt idx="870">
                  <c:v>298.68</c:v>
                </c:pt>
                <c:pt idx="871">
                  <c:v>298.67599999999999</c:v>
                </c:pt>
                <c:pt idx="872">
                  <c:v>273.20699999999999</c:v>
                </c:pt>
                <c:pt idx="873">
                  <c:v>262.81200000000001</c:v>
                </c:pt>
                <c:pt idx="874">
                  <c:v>227.24600000000001</c:v>
                </c:pt>
                <c:pt idx="875">
                  <c:v>225.911</c:v>
                </c:pt>
                <c:pt idx="876">
                  <c:v>225.911</c:v>
                </c:pt>
                <c:pt idx="877">
                  <c:v>225.90700000000001</c:v>
                </c:pt>
                <c:pt idx="878">
                  <c:v>225.90700000000001</c:v>
                </c:pt>
                <c:pt idx="879">
                  <c:v>217.41499999999999</c:v>
                </c:pt>
                <c:pt idx="880">
                  <c:v>216.82499999999999</c:v>
                </c:pt>
                <c:pt idx="881">
                  <c:v>216.82499999999999</c:v>
                </c:pt>
                <c:pt idx="882">
                  <c:v>216.82900000000001</c:v>
                </c:pt>
                <c:pt idx="883">
                  <c:v>216.81299999999999</c:v>
                </c:pt>
                <c:pt idx="884">
                  <c:v>216.81</c:v>
                </c:pt>
                <c:pt idx="885">
                  <c:v>216.81</c:v>
                </c:pt>
                <c:pt idx="886">
                  <c:v>207.22800000000001</c:v>
                </c:pt>
                <c:pt idx="887">
                  <c:v>204.00800000000001</c:v>
                </c:pt>
                <c:pt idx="888">
                  <c:v>177.80099999999999</c:v>
                </c:pt>
                <c:pt idx="889">
                  <c:v>189.387</c:v>
                </c:pt>
                <c:pt idx="890">
                  <c:v>212.26499999999999</c:v>
                </c:pt>
                <c:pt idx="891">
                  <c:v>205.76900000000001</c:v>
                </c:pt>
                <c:pt idx="892">
                  <c:v>210.78100000000001</c:v>
                </c:pt>
                <c:pt idx="893">
                  <c:v>210.75</c:v>
                </c:pt>
                <c:pt idx="894">
                  <c:v>210.762</c:v>
                </c:pt>
                <c:pt idx="895">
                  <c:v>210.75</c:v>
                </c:pt>
                <c:pt idx="896">
                  <c:v>210.75</c:v>
                </c:pt>
                <c:pt idx="897">
                  <c:v>210.75</c:v>
                </c:pt>
                <c:pt idx="898">
                  <c:v>210.75399999999999</c:v>
                </c:pt>
                <c:pt idx="899">
                  <c:v>210.49199999999999</c:v>
                </c:pt>
                <c:pt idx="900">
                  <c:v>210.488</c:v>
                </c:pt>
                <c:pt idx="901">
                  <c:v>210.48400000000001</c:v>
                </c:pt>
                <c:pt idx="902">
                  <c:v>210.48400000000001</c:v>
                </c:pt>
                <c:pt idx="903">
                  <c:v>210.48400000000001</c:v>
                </c:pt>
                <c:pt idx="904">
                  <c:v>210.48400000000001</c:v>
                </c:pt>
                <c:pt idx="905">
                  <c:v>210.488</c:v>
                </c:pt>
                <c:pt idx="906">
                  <c:v>210.488</c:v>
                </c:pt>
                <c:pt idx="907">
                  <c:v>210.48400000000001</c:v>
                </c:pt>
                <c:pt idx="908">
                  <c:v>210.47900000000001</c:v>
                </c:pt>
                <c:pt idx="909">
                  <c:v>210.47900000000001</c:v>
                </c:pt>
                <c:pt idx="910">
                  <c:v>210.50299999999999</c:v>
                </c:pt>
                <c:pt idx="911">
                  <c:v>210.483</c:v>
                </c:pt>
                <c:pt idx="912">
                  <c:v>210.48699999999999</c:v>
                </c:pt>
                <c:pt idx="913">
                  <c:v>210.483</c:v>
                </c:pt>
                <c:pt idx="914">
                  <c:v>210.483</c:v>
                </c:pt>
                <c:pt idx="915">
                  <c:v>210.49100000000001</c:v>
                </c:pt>
                <c:pt idx="916">
                  <c:v>210.49100000000001</c:v>
                </c:pt>
                <c:pt idx="917">
                  <c:v>210.483</c:v>
                </c:pt>
                <c:pt idx="918">
                  <c:v>210.48400000000001</c:v>
                </c:pt>
                <c:pt idx="919">
                  <c:v>210.48400000000001</c:v>
                </c:pt>
                <c:pt idx="920">
                  <c:v>210.49199999999999</c:v>
                </c:pt>
                <c:pt idx="921">
                  <c:v>210.488</c:v>
                </c:pt>
                <c:pt idx="922">
                  <c:v>210.48400000000001</c:v>
                </c:pt>
                <c:pt idx="923">
                  <c:v>210.48400000000001</c:v>
                </c:pt>
                <c:pt idx="924">
                  <c:v>210.48400000000001</c:v>
                </c:pt>
                <c:pt idx="925">
                  <c:v>210.49199999999999</c:v>
                </c:pt>
                <c:pt idx="926">
                  <c:v>210.488</c:v>
                </c:pt>
                <c:pt idx="927">
                  <c:v>210.48400000000001</c:v>
                </c:pt>
                <c:pt idx="928">
                  <c:v>210.48400000000001</c:v>
                </c:pt>
                <c:pt idx="929">
                  <c:v>210.48400000000001</c:v>
                </c:pt>
                <c:pt idx="930">
                  <c:v>210.483</c:v>
                </c:pt>
                <c:pt idx="931">
                  <c:v>210.48699999999999</c:v>
                </c:pt>
                <c:pt idx="932">
                  <c:v>210.483</c:v>
                </c:pt>
                <c:pt idx="933">
                  <c:v>210.48699999999999</c:v>
                </c:pt>
                <c:pt idx="934">
                  <c:v>210.47900000000001</c:v>
                </c:pt>
                <c:pt idx="935">
                  <c:v>210.47900000000001</c:v>
                </c:pt>
                <c:pt idx="936">
                  <c:v>210.50700000000001</c:v>
                </c:pt>
                <c:pt idx="937">
                  <c:v>210.48699999999999</c:v>
                </c:pt>
                <c:pt idx="938">
                  <c:v>210.483</c:v>
                </c:pt>
                <c:pt idx="939">
                  <c:v>210.483</c:v>
                </c:pt>
                <c:pt idx="940">
                  <c:v>210.483</c:v>
                </c:pt>
                <c:pt idx="941">
                  <c:v>210.49600000000001</c:v>
                </c:pt>
                <c:pt idx="942">
                  <c:v>210.488</c:v>
                </c:pt>
                <c:pt idx="943">
                  <c:v>210.48400000000001</c:v>
                </c:pt>
                <c:pt idx="944">
                  <c:v>210.48400000000001</c:v>
                </c:pt>
                <c:pt idx="945">
                  <c:v>210.48400000000001</c:v>
                </c:pt>
                <c:pt idx="946">
                  <c:v>210.488</c:v>
                </c:pt>
                <c:pt idx="947">
                  <c:v>210.488</c:v>
                </c:pt>
                <c:pt idx="948">
                  <c:v>210.48400000000001</c:v>
                </c:pt>
                <c:pt idx="949">
                  <c:v>210.48400000000001</c:v>
                </c:pt>
                <c:pt idx="950">
                  <c:v>210.48400000000001</c:v>
                </c:pt>
                <c:pt idx="951">
                  <c:v>210.48400000000001</c:v>
                </c:pt>
                <c:pt idx="952">
                  <c:v>210.488</c:v>
                </c:pt>
                <c:pt idx="953">
                  <c:v>210.483</c:v>
                </c:pt>
                <c:pt idx="954">
                  <c:v>210.48699999999999</c:v>
                </c:pt>
                <c:pt idx="955">
                  <c:v>210.483</c:v>
                </c:pt>
                <c:pt idx="956">
                  <c:v>210.483</c:v>
                </c:pt>
                <c:pt idx="957">
                  <c:v>210.495</c:v>
                </c:pt>
                <c:pt idx="958">
                  <c:v>210.48699999999999</c:v>
                </c:pt>
                <c:pt idx="959">
                  <c:v>210.48699999999999</c:v>
                </c:pt>
                <c:pt idx="960">
                  <c:v>210.483</c:v>
                </c:pt>
                <c:pt idx="961">
                  <c:v>210.476</c:v>
                </c:pt>
                <c:pt idx="962">
                  <c:v>210.49100000000001</c:v>
                </c:pt>
                <c:pt idx="963">
                  <c:v>210.48699999999999</c:v>
                </c:pt>
                <c:pt idx="964">
                  <c:v>210.48400000000001</c:v>
                </c:pt>
                <c:pt idx="965">
                  <c:v>210.48400000000001</c:v>
                </c:pt>
                <c:pt idx="966">
                  <c:v>210.48400000000001</c:v>
                </c:pt>
                <c:pt idx="967">
                  <c:v>210.488</c:v>
                </c:pt>
                <c:pt idx="968">
                  <c:v>210.488</c:v>
                </c:pt>
                <c:pt idx="969">
                  <c:v>210.48400000000001</c:v>
                </c:pt>
                <c:pt idx="970">
                  <c:v>210.48400000000001</c:v>
                </c:pt>
                <c:pt idx="971">
                  <c:v>210.48400000000001</c:v>
                </c:pt>
                <c:pt idx="972">
                  <c:v>210.48400000000001</c:v>
                </c:pt>
                <c:pt idx="973">
                  <c:v>210.49600000000001</c:v>
                </c:pt>
                <c:pt idx="974">
                  <c:v>210.49199999999999</c:v>
                </c:pt>
                <c:pt idx="975">
                  <c:v>210.48400000000001</c:v>
                </c:pt>
                <c:pt idx="976">
                  <c:v>210.483</c:v>
                </c:pt>
                <c:pt idx="977">
                  <c:v>210.483</c:v>
                </c:pt>
                <c:pt idx="978">
                  <c:v>210.49100000000001</c:v>
                </c:pt>
                <c:pt idx="979">
                  <c:v>210.49100000000001</c:v>
                </c:pt>
                <c:pt idx="980">
                  <c:v>210.483</c:v>
                </c:pt>
                <c:pt idx="981">
                  <c:v>210.483</c:v>
                </c:pt>
                <c:pt idx="982">
                  <c:v>210.483</c:v>
                </c:pt>
                <c:pt idx="983">
                  <c:v>210.49100000000001</c:v>
                </c:pt>
                <c:pt idx="984">
                  <c:v>210.48699999999999</c:v>
                </c:pt>
                <c:pt idx="985">
                  <c:v>210.48699999999999</c:v>
                </c:pt>
                <c:pt idx="986">
                  <c:v>210.488</c:v>
                </c:pt>
                <c:pt idx="987">
                  <c:v>210.48400000000001</c:v>
                </c:pt>
                <c:pt idx="988">
                  <c:v>210.488</c:v>
                </c:pt>
                <c:pt idx="989">
                  <c:v>210.48400000000001</c:v>
                </c:pt>
                <c:pt idx="990">
                  <c:v>210.48</c:v>
                </c:pt>
                <c:pt idx="991">
                  <c:v>210.48</c:v>
                </c:pt>
                <c:pt idx="992">
                  <c:v>210.48</c:v>
                </c:pt>
                <c:pt idx="993">
                  <c:v>210.488</c:v>
                </c:pt>
                <c:pt idx="994">
                  <c:v>210.488</c:v>
                </c:pt>
                <c:pt idx="995">
                  <c:v>210.48400000000001</c:v>
                </c:pt>
                <c:pt idx="996">
                  <c:v>210.48400000000001</c:v>
                </c:pt>
                <c:pt idx="997">
                  <c:v>210.48400000000001</c:v>
                </c:pt>
                <c:pt idx="998">
                  <c:v>210.483</c:v>
                </c:pt>
                <c:pt idx="999">
                  <c:v>210.48699999999999</c:v>
                </c:pt>
                <c:pt idx="1000">
                  <c:v>210.483</c:v>
                </c:pt>
                <c:pt idx="1001">
                  <c:v>210.483</c:v>
                </c:pt>
                <c:pt idx="1002">
                  <c:v>210.483</c:v>
                </c:pt>
                <c:pt idx="1003">
                  <c:v>210.483</c:v>
                </c:pt>
                <c:pt idx="1004">
                  <c:v>210.49100000000001</c:v>
                </c:pt>
                <c:pt idx="1005">
                  <c:v>210.48699999999999</c:v>
                </c:pt>
                <c:pt idx="1006">
                  <c:v>210.48699999999999</c:v>
                </c:pt>
                <c:pt idx="1007">
                  <c:v>210.483</c:v>
                </c:pt>
                <c:pt idx="1008">
                  <c:v>210.483</c:v>
                </c:pt>
                <c:pt idx="1009">
                  <c:v>210.49199999999999</c:v>
                </c:pt>
                <c:pt idx="1010">
                  <c:v>210.49199999999999</c:v>
                </c:pt>
                <c:pt idx="1011">
                  <c:v>210.48400000000001</c:v>
                </c:pt>
                <c:pt idx="1012">
                  <c:v>210.488</c:v>
                </c:pt>
                <c:pt idx="1013">
                  <c:v>210.48400000000001</c:v>
                </c:pt>
                <c:pt idx="1014">
                  <c:v>210.49199999999999</c:v>
                </c:pt>
                <c:pt idx="1015">
                  <c:v>210.48400000000001</c:v>
                </c:pt>
                <c:pt idx="1016">
                  <c:v>210.48</c:v>
                </c:pt>
                <c:pt idx="1017">
                  <c:v>210.48</c:v>
                </c:pt>
                <c:pt idx="1018">
                  <c:v>210.48</c:v>
                </c:pt>
                <c:pt idx="1019">
                  <c:v>210.488</c:v>
                </c:pt>
                <c:pt idx="1020">
                  <c:v>210.48699999999999</c:v>
                </c:pt>
                <c:pt idx="1021">
                  <c:v>210.483</c:v>
                </c:pt>
                <c:pt idx="1022">
                  <c:v>210.483</c:v>
                </c:pt>
                <c:pt idx="1023">
                  <c:v>210.483</c:v>
                </c:pt>
                <c:pt idx="1024">
                  <c:v>210.483</c:v>
                </c:pt>
                <c:pt idx="1025">
                  <c:v>210.495</c:v>
                </c:pt>
                <c:pt idx="1026">
                  <c:v>210.48699999999999</c:v>
                </c:pt>
                <c:pt idx="1027">
                  <c:v>210.483</c:v>
                </c:pt>
                <c:pt idx="1028">
                  <c:v>210.483</c:v>
                </c:pt>
                <c:pt idx="1029">
                  <c:v>210.483</c:v>
                </c:pt>
                <c:pt idx="1030">
                  <c:v>210.48699999999999</c:v>
                </c:pt>
                <c:pt idx="1031">
                  <c:v>210.48400000000001</c:v>
                </c:pt>
                <c:pt idx="1032">
                  <c:v>210.48400000000001</c:v>
                </c:pt>
                <c:pt idx="1033">
                  <c:v>210.48400000000001</c:v>
                </c:pt>
                <c:pt idx="1034">
                  <c:v>210.48400000000001</c:v>
                </c:pt>
                <c:pt idx="1035">
                  <c:v>210.488</c:v>
                </c:pt>
                <c:pt idx="1036">
                  <c:v>210.488</c:v>
                </c:pt>
                <c:pt idx="1037">
                  <c:v>210.488</c:v>
                </c:pt>
                <c:pt idx="1038">
                  <c:v>210.48400000000001</c:v>
                </c:pt>
                <c:pt idx="1039">
                  <c:v>210.48400000000001</c:v>
                </c:pt>
                <c:pt idx="1040">
                  <c:v>210.49600000000001</c:v>
                </c:pt>
                <c:pt idx="1041">
                  <c:v>210.48</c:v>
                </c:pt>
                <c:pt idx="1042">
                  <c:v>210.48400000000001</c:v>
                </c:pt>
                <c:pt idx="1043">
                  <c:v>210.47900000000001</c:v>
                </c:pt>
                <c:pt idx="1044">
                  <c:v>210.47900000000001</c:v>
                </c:pt>
                <c:pt idx="1045">
                  <c:v>210.49100000000001</c:v>
                </c:pt>
                <c:pt idx="1046">
                  <c:v>210.48699999999999</c:v>
                </c:pt>
                <c:pt idx="1047">
                  <c:v>210.483</c:v>
                </c:pt>
                <c:pt idx="1048">
                  <c:v>210.483</c:v>
                </c:pt>
                <c:pt idx="1049">
                  <c:v>210.483</c:v>
                </c:pt>
                <c:pt idx="1050">
                  <c:v>210.49100000000001</c:v>
                </c:pt>
                <c:pt idx="1051">
                  <c:v>210.48699999999999</c:v>
                </c:pt>
                <c:pt idx="1052">
                  <c:v>210.483</c:v>
                </c:pt>
                <c:pt idx="1053">
                  <c:v>210.48400000000001</c:v>
                </c:pt>
                <c:pt idx="1054">
                  <c:v>210.48400000000001</c:v>
                </c:pt>
                <c:pt idx="1055">
                  <c:v>210.488</c:v>
                </c:pt>
                <c:pt idx="1056">
                  <c:v>210.488</c:v>
                </c:pt>
                <c:pt idx="1057">
                  <c:v>210.48400000000001</c:v>
                </c:pt>
                <c:pt idx="1058">
                  <c:v>210.48400000000001</c:v>
                </c:pt>
                <c:pt idx="1059">
                  <c:v>210.48400000000001</c:v>
                </c:pt>
                <c:pt idx="1060">
                  <c:v>210.48400000000001</c:v>
                </c:pt>
                <c:pt idx="1061">
                  <c:v>210.488</c:v>
                </c:pt>
                <c:pt idx="1062">
                  <c:v>210.48400000000001</c:v>
                </c:pt>
                <c:pt idx="1063">
                  <c:v>210.488</c:v>
                </c:pt>
                <c:pt idx="1064">
                  <c:v>210.48400000000001</c:v>
                </c:pt>
                <c:pt idx="1065">
                  <c:v>210.483</c:v>
                </c:pt>
                <c:pt idx="1066">
                  <c:v>210.48699999999999</c:v>
                </c:pt>
                <c:pt idx="1067">
                  <c:v>210.483</c:v>
                </c:pt>
                <c:pt idx="1068">
                  <c:v>210.47900000000001</c:v>
                </c:pt>
                <c:pt idx="1069">
                  <c:v>210.47900000000001</c:v>
                </c:pt>
                <c:pt idx="1070">
                  <c:v>210.47900000000001</c:v>
                </c:pt>
                <c:pt idx="1071">
                  <c:v>210.495</c:v>
                </c:pt>
                <c:pt idx="1072">
                  <c:v>210.48699999999999</c:v>
                </c:pt>
                <c:pt idx="1073">
                  <c:v>210.483</c:v>
                </c:pt>
                <c:pt idx="1074">
                  <c:v>210.483</c:v>
                </c:pt>
                <c:pt idx="1075">
                  <c:v>210.483</c:v>
                </c:pt>
                <c:pt idx="1076">
                  <c:v>210.49199999999999</c:v>
                </c:pt>
                <c:pt idx="1077">
                  <c:v>210.488</c:v>
                </c:pt>
                <c:pt idx="1078">
                  <c:v>210.48400000000001</c:v>
                </c:pt>
                <c:pt idx="1079">
                  <c:v>210.48400000000001</c:v>
                </c:pt>
                <c:pt idx="1080">
                  <c:v>210.48400000000001</c:v>
                </c:pt>
                <c:pt idx="1081">
                  <c:v>210.49199999999999</c:v>
                </c:pt>
                <c:pt idx="1082">
                  <c:v>210.488</c:v>
                </c:pt>
                <c:pt idx="1083">
                  <c:v>210.48400000000001</c:v>
                </c:pt>
                <c:pt idx="1084">
                  <c:v>210.48400000000001</c:v>
                </c:pt>
                <c:pt idx="1085">
                  <c:v>210.48400000000001</c:v>
                </c:pt>
                <c:pt idx="1086">
                  <c:v>210.48400000000001</c:v>
                </c:pt>
                <c:pt idx="1087">
                  <c:v>210.488</c:v>
                </c:pt>
                <c:pt idx="1088">
                  <c:v>210.483</c:v>
                </c:pt>
                <c:pt idx="1089">
                  <c:v>210.48699999999999</c:v>
                </c:pt>
                <c:pt idx="1090">
                  <c:v>210.483</c:v>
                </c:pt>
                <c:pt idx="1091">
                  <c:v>210.483</c:v>
                </c:pt>
                <c:pt idx="1092">
                  <c:v>210.48699999999999</c:v>
                </c:pt>
                <c:pt idx="1093">
                  <c:v>210.483</c:v>
                </c:pt>
                <c:pt idx="1094">
                  <c:v>210.47900000000001</c:v>
                </c:pt>
                <c:pt idx="1095">
                  <c:v>210.47900000000001</c:v>
                </c:pt>
                <c:pt idx="1096">
                  <c:v>210.47900000000001</c:v>
                </c:pt>
                <c:pt idx="1097">
                  <c:v>210.49100000000001</c:v>
                </c:pt>
                <c:pt idx="1098">
                  <c:v>210.49199999999999</c:v>
                </c:pt>
                <c:pt idx="1099">
                  <c:v>210.48400000000001</c:v>
                </c:pt>
                <c:pt idx="1100">
                  <c:v>210.48400000000001</c:v>
                </c:pt>
                <c:pt idx="1101">
                  <c:v>210.48400000000001</c:v>
                </c:pt>
                <c:pt idx="1102">
                  <c:v>210.50800000000001</c:v>
                </c:pt>
                <c:pt idx="1103">
                  <c:v>210.49199999999999</c:v>
                </c:pt>
                <c:pt idx="1104">
                  <c:v>210.48400000000001</c:v>
                </c:pt>
                <c:pt idx="1105">
                  <c:v>210.49199999999999</c:v>
                </c:pt>
                <c:pt idx="1106">
                  <c:v>210.488</c:v>
                </c:pt>
                <c:pt idx="1107">
                  <c:v>210.49199999999999</c:v>
                </c:pt>
                <c:pt idx="1108">
                  <c:v>210.49199999999999</c:v>
                </c:pt>
                <c:pt idx="1109">
                  <c:v>210.48400000000001</c:v>
                </c:pt>
                <c:pt idx="1110">
                  <c:v>210.483</c:v>
                </c:pt>
                <c:pt idx="1111">
                  <c:v>210.483</c:v>
                </c:pt>
                <c:pt idx="1112">
                  <c:v>210.49100000000001</c:v>
                </c:pt>
                <c:pt idx="1113">
                  <c:v>210.48699999999999</c:v>
                </c:pt>
                <c:pt idx="1114">
                  <c:v>210.48699999999999</c:v>
                </c:pt>
                <c:pt idx="1115">
                  <c:v>210.48699999999999</c:v>
                </c:pt>
                <c:pt idx="1116">
                  <c:v>210.483</c:v>
                </c:pt>
                <c:pt idx="1117">
                  <c:v>210.49100000000001</c:v>
                </c:pt>
                <c:pt idx="1118">
                  <c:v>210.48699999999999</c:v>
                </c:pt>
                <c:pt idx="1119">
                  <c:v>210.483</c:v>
                </c:pt>
                <c:pt idx="1120">
                  <c:v>210.47900000000001</c:v>
                </c:pt>
                <c:pt idx="1121">
                  <c:v>210.48</c:v>
                </c:pt>
                <c:pt idx="1122">
                  <c:v>210.48</c:v>
                </c:pt>
                <c:pt idx="1123">
                  <c:v>210.48400000000001</c:v>
                </c:pt>
                <c:pt idx="1124">
                  <c:v>210.48</c:v>
                </c:pt>
                <c:pt idx="1125">
                  <c:v>210.48</c:v>
                </c:pt>
                <c:pt idx="1126">
                  <c:v>210.48</c:v>
                </c:pt>
                <c:pt idx="1127">
                  <c:v>210.48</c:v>
                </c:pt>
                <c:pt idx="1128">
                  <c:v>210.49199999999999</c:v>
                </c:pt>
                <c:pt idx="1129">
                  <c:v>210.48400000000001</c:v>
                </c:pt>
                <c:pt idx="1130">
                  <c:v>210.48400000000001</c:v>
                </c:pt>
                <c:pt idx="1131">
                  <c:v>210.48400000000001</c:v>
                </c:pt>
                <c:pt idx="1132">
                  <c:v>210.48400000000001</c:v>
                </c:pt>
                <c:pt idx="1133">
                  <c:v>210.49100000000001</c:v>
                </c:pt>
                <c:pt idx="1134">
                  <c:v>210.49100000000001</c:v>
                </c:pt>
                <c:pt idx="1135">
                  <c:v>210.483</c:v>
                </c:pt>
                <c:pt idx="1136">
                  <c:v>210.483</c:v>
                </c:pt>
                <c:pt idx="1137">
                  <c:v>210.483</c:v>
                </c:pt>
                <c:pt idx="1138">
                  <c:v>210.49100000000001</c:v>
                </c:pt>
                <c:pt idx="1139">
                  <c:v>210.49100000000001</c:v>
                </c:pt>
                <c:pt idx="1140">
                  <c:v>210.48699999999999</c:v>
                </c:pt>
                <c:pt idx="1141">
                  <c:v>210.48699999999999</c:v>
                </c:pt>
                <c:pt idx="1142">
                  <c:v>210.483</c:v>
                </c:pt>
                <c:pt idx="1143">
                  <c:v>210.49199999999999</c:v>
                </c:pt>
                <c:pt idx="1144">
                  <c:v>210.488</c:v>
                </c:pt>
                <c:pt idx="1145">
                  <c:v>210.48400000000001</c:v>
                </c:pt>
                <c:pt idx="1146">
                  <c:v>210.48400000000001</c:v>
                </c:pt>
                <c:pt idx="1147">
                  <c:v>214.398</c:v>
                </c:pt>
                <c:pt idx="1148">
                  <c:v>214.732</c:v>
                </c:pt>
                <c:pt idx="1149">
                  <c:v>150.143</c:v>
                </c:pt>
                <c:pt idx="1150">
                  <c:v>150.34200000000001</c:v>
                </c:pt>
                <c:pt idx="1151">
                  <c:v>150.58000000000001</c:v>
                </c:pt>
                <c:pt idx="1152">
                  <c:v>150.81100000000001</c:v>
                </c:pt>
                <c:pt idx="1153">
                  <c:v>151.02099999999999</c:v>
                </c:pt>
                <c:pt idx="1154">
                  <c:v>151.28299999999999</c:v>
                </c:pt>
                <c:pt idx="1155">
                  <c:v>151.471</c:v>
                </c:pt>
                <c:pt idx="1156">
                  <c:v>151.65700000000001</c:v>
                </c:pt>
                <c:pt idx="1157">
                  <c:v>151.71199999999999</c:v>
                </c:pt>
                <c:pt idx="1158">
                  <c:v>151.708</c:v>
                </c:pt>
                <c:pt idx="1159">
                  <c:v>151.72</c:v>
                </c:pt>
                <c:pt idx="1160">
                  <c:v>151.71600000000001</c:v>
                </c:pt>
                <c:pt idx="1161">
                  <c:v>151.708</c:v>
                </c:pt>
                <c:pt idx="1162">
                  <c:v>151.71199999999999</c:v>
                </c:pt>
                <c:pt idx="1163">
                  <c:v>151.708</c:v>
                </c:pt>
                <c:pt idx="1164">
                  <c:v>152.267</c:v>
                </c:pt>
                <c:pt idx="1165">
                  <c:v>153.06299999999999</c:v>
                </c:pt>
                <c:pt idx="1166">
                  <c:v>153.99</c:v>
                </c:pt>
                <c:pt idx="1167">
                  <c:v>154.94300000000001</c:v>
                </c:pt>
                <c:pt idx="1168">
                  <c:v>155.77500000000001</c:v>
                </c:pt>
                <c:pt idx="1169">
                  <c:v>156.756</c:v>
                </c:pt>
                <c:pt idx="1170">
                  <c:v>157.58000000000001</c:v>
                </c:pt>
                <c:pt idx="1171">
                  <c:v>158.346</c:v>
                </c:pt>
                <c:pt idx="1172">
                  <c:v>159.31399999999999</c:v>
                </c:pt>
                <c:pt idx="1173">
                  <c:v>160.143</c:v>
                </c:pt>
                <c:pt idx="1174">
                  <c:v>161.38499999999999</c:v>
                </c:pt>
                <c:pt idx="1175">
                  <c:v>162.20500000000001</c:v>
                </c:pt>
                <c:pt idx="1176">
                  <c:v>156.40299999999999</c:v>
                </c:pt>
                <c:pt idx="1177">
                  <c:v>156.399</c:v>
                </c:pt>
                <c:pt idx="1178">
                  <c:v>156.39500000000001</c:v>
                </c:pt>
                <c:pt idx="1179">
                  <c:v>156.40600000000001</c:v>
                </c:pt>
                <c:pt idx="1180">
                  <c:v>156.39500000000001</c:v>
                </c:pt>
                <c:pt idx="1181">
                  <c:v>156.39099999999999</c:v>
                </c:pt>
                <c:pt idx="1182">
                  <c:v>156.39099999999999</c:v>
                </c:pt>
                <c:pt idx="1183">
                  <c:v>156.398</c:v>
                </c:pt>
                <c:pt idx="1184">
                  <c:v>156.39500000000001</c:v>
                </c:pt>
                <c:pt idx="1185">
                  <c:v>156.39500000000001</c:v>
                </c:pt>
                <c:pt idx="1186">
                  <c:v>144.578</c:v>
                </c:pt>
                <c:pt idx="1187">
                  <c:v>144.53200000000001</c:v>
                </c:pt>
                <c:pt idx="1188">
                  <c:v>144.54400000000001</c:v>
                </c:pt>
                <c:pt idx="1189">
                  <c:v>144.42699999999999</c:v>
                </c:pt>
                <c:pt idx="1190">
                  <c:v>144.298</c:v>
                </c:pt>
                <c:pt idx="1191">
                  <c:v>144.286</c:v>
                </c:pt>
                <c:pt idx="1192">
                  <c:v>144.286</c:v>
                </c:pt>
                <c:pt idx="1193">
                  <c:v>144.30199999999999</c:v>
                </c:pt>
                <c:pt idx="1194">
                  <c:v>143.97800000000001</c:v>
                </c:pt>
                <c:pt idx="1195">
                  <c:v>143.97</c:v>
                </c:pt>
                <c:pt idx="1196">
                  <c:v>143.98400000000001</c:v>
                </c:pt>
                <c:pt idx="1197">
                  <c:v>143.965</c:v>
                </c:pt>
                <c:pt idx="1198">
                  <c:v>143.96899999999999</c:v>
                </c:pt>
                <c:pt idx="1199">
                  <c:v>143.965</c:v>
                </c:pt>
                <c:pt idx="1200">
                  <c:v>143.965</c:v>
                </c:pt>
                <c:pt idx="1201">
                  <c:v>143.90799999999999</c:v>
                </c:pt>
                <c:pt idx="1202">
                  <c:v>143.90799999999999</c:v>
                </c:pt>
                <c:pt idx="1203">
                  <c:v>143.90899999999999</c:v>
                </c:pt>
                <c:pt idx="1204">
                  <c:v>143.90899999999999</c:v>
                </c:pt>
                <c:pt idx="1205">
                  <c:v>143.90899999999999</c:v>
                </c:pt>
                <c:pt idx="1206">
                  <c:v>143.90899999999999</c:v>
                </c:pt>
                <c:pt idx="1207">
                  <c:v>143.91200000000001</c:v>
                </c:pt>
                <c:pt idx="1208">
                  <c:v>143.91</c:v>
                </c:pt>
                <c:pt idx="1209">
                  <c:v>143.90600000000001</c:v>
                </c:pt>
                <c:pt idx="1210">
                  <c:v>143.922</c:v>
                </c:pt>
                <c:pt idx="1211">
                  <c:v>143.91399999999999</c:v>
                </c:pt>
                <c:pt idx="1212">
                  <c:v>143.91</c:v>
                </c:pt>
                <c:pt idx="1213">
                  <c:v>143.91399999999999</c:v>
                </c:pt>
                <c:pt idx="1214">
                  <c:v>143.91300000000001</c:v>
                </c:pt>
                <c:pt idx="1215">
                  <c:v>143.90100000000001</c:v>
                </c:pt>
                <c:pt idx="1216">
                  <c:v>143.90100000000001</c:v>
                </c:pt>
                <c:pt idx="1217">
                  <c:v>143.90100000000001</c:v>
                </c:pt>
                <c:pt idx="1218">
                  <c:v>143.90100000000001</c:v>
                </c:pt>
                <c:pt idx="1219">
                  <c:v>143.90100000000001</c:v>
                </c:pt>
                <c:pt idx="1220">
                  <c:v>143.90100000000001</c:v>
                </c:pt>
                <c:pt idx="1221">
                  <c:v>143.90100000000001</c:v>
                </c:pt>
                <c:pt idx="1222">
                  <c:v>143.91</c:v>
                </c:pt>
                <c:pt idx="1223">
                  <c:v>143.91399999999999</c:v>
                </c:pt>
                <c:pt idx="1224">
                  <c:v>143.90600000000001</c:v>
                </c:pt>
                <c:pt idx="1225">
                  <c:v>143.90600000000001</c:v>
                </c:pt>
                <c:pt idx="1226">
                  <c:v>143.90600000000001</c:v>
                </c:pt>
                <c:pt idx="1227">
                  <c:v>143.90600000000001</c:v>
                </c:pt>
                <c:pt idx="1228">
                  <c:v>143.90600000000001</c:v>
                </c:pt>
                <c:pt idx="1229">
                  <c:v>143.90600000000001</c:v>
                </c:pt>
                <c:pt idx="1230">
                  <c:v>143.90600000000001</c:v>
                </c:pt>
                <c:pt idx="1231">
                  <c:v>143.91</c:v>
                </c:pt>
                <c:pt idx="1232">
                  <c:v>143.90600000000001</c:v>
                </c:pt>
                <c:pt idx="1233">
                  <c:v>143.90600000000001</c:v>
                </c:pt>
                <c:pt idx="1234">
                  <c:v>143.90600000000001</c:v>
                </c:pt>
                <c:pt idx="1235">
                  <c:v>143.905</c:v>
                </c:pt>
                <c:pt idx="1236">
                  <c:v>143.90899999999999</c:v>
                </c:pt>
                <c:pt idx="1237">
                  <c:v>143.905</c:v>
                </c:pt>
                <c:pt idx="1238">
                  <c:v>143.905</c:v>
                </c:pt>
                <c:pt idx="1239">
                  <c:v>143.89699999999999</c:v>
                </c:pt>
                <c:pt idx="1240">
                  <c:v>143.90100000000001</c:v>
                </c:pt>
                <c:pt idx="1241">
                  <c:v>143.90899999999999</c:v>
                </c:pt>
                <c:pt idx="1242">
                  <c:v>143.905</c:v>
                </c:pt>
                <c:pt idx="1243">
                  <c:v>143.905</c:v>
                </c:pt>
                <c:pt idx="1244">
                  <c:v>143.905</c:v>
                </c:pt>
                <c:pt idx="1245">
                  <c:v>143.90600000000001</c:v>
                </c:pt>
                <c:pt idx="1246">
                  <c:v>143.90600000000001</c:v>
                </c:pt>
                <c:pt idx="1247">
                  <c:v>143.90600000000001</c:v>
                </c:pt>
                <c:pt idx="1248">
                  <c:v>143.90600000000001</c:v>
                </c:pt>
                <c:pt idx="1249">
                  <c:v>143.90600000000001</c:v>
                </c:pt>
                <c:pt idx="1250">
                  <c:v>143.90600000000001</c:v>
                </c:pt>
                <c:pt idx="1251">
                  <c:v>143.90600000000001</c:v>
                </c:pt>
                <c:pt idx="1252">
                  <c:v>143.90600000000001</c:v>
                </c:pt>
                <c:pt idx="1253">
                  <c:v>143.91</c:v>
                </c:pt>
                <c:pt idx="1254">
                  <c:v>143.90600000000001</c:v>
                </c:pt>
                <c:pt idx="1255">
                  <c:v>143.90600000000001</c:v>
                </c:pt>
                <c:pt idx="1256">
                  <c:v>143.90600000000001</c:v>
                </c:pt>
                <c:pt idx="1257">
                  <c:v>143.91</c:v>
                </c:pt>
                <c:pt idx="1258">
                  <c:v>143.905</c:v>
                </c:pt>
                <c:pt idx="1259">
                  <c:v>143.905</c:v>
                </c:pt>
                <c:pt idx="1260">
                  <c:v>143.905</c:v>
                </c:pt>
                <c:pt idx="1261">
                  <c:v>143.905</c:v>
                </c:pt>
                <c:pt idx="1262">
                  <c:v>143.90899999999999</c:v>
                </c:pt>
                <c:pt idx="1263">
                  <c:v>143.905</c:v>
                </c:pt>
                <c:pt idx="1264">
                  <c:v>143.905</c:v>
                </c:pt>
                <c:pt idx="1265">
                  <c:v>143.905</c:v>
                </c:pt>
                <c:pt idx="1266">
                  <c:v>143.89699999999999</c:v>
                </c:pt>
                <c:pt idx="1267">
                  <c:v>143.90100000000001</c:v>
                </c:pt>
                <c:pt idx="1268">
                  <c:v>143.90199999999999</c:v>
                </c:pt>
                <c:pt idx="1269">
                  <c:v>143.91</c:v>
                </c:pt>
                <c:pt idx="1270">
                  <c:v>143.90600000000001</c:v>
                </c:pt>
                <c:pt idx="1271">
                  <c:v>143.90600000000001</c:v>
                </c:pt>
                <c:pt idx="1272">
                  <c:v>143.90600000000001</c:v>
                </c:pt>
                <c:pt idx="1273">
                  <c:v>143.90600000000001</c:v>
                </c:pt>
                <c:pt idx="1274">
                  <c:v>143.91</c:v>
                </c:pt>
                <c:pt idx="1275">
                  <c:v>143.90600000000001</c:v>
                </c:pt>
                <c:pt idx="1276">
                  <c:v>143.90600000000001</c:v>
                </c:pt>
                <c:pt idx="1277">
                  <c:v>143.90600000000001</c:v>
                </c:pt>
                <c:pt idx="1278">
                  <c:v>143.91</c:v>
                </c:pt>
                <c:pt idx="1279">
                  <c:v>143.90600000000001</c:v>
                </c:pt>
                <c:pt idx="1280">
                  <c:v>143.905</c:v>
                </c:pt>
                <c:pt idx="1281">
                  <c:v>143.905</c:v>
                </c:pt>
                <c:pt idx="1282">
                  <c:v>143.905</c:v>
                </c:pt>
                <c:pt idx="1283">
                  <c:v>143.90899999999999</c:v>
                </c:pt>
                <c:pt idx="1284">
                  <c:v>143.905</c:v>
                </c:pt>
                <c:pt idx="1285">
                  <c:v>143.905</c:v>
                </c:pt>
                <c:pt idx="1286">
                  <c:v>143.905</c:v>
                </c:pt>
                <c:pt idx="1287">
                  <c:v>143.905</c:v>
                </c:pt>
                <c:pt idx="1288">
                  <c:v>143.905</c:v>
                </c:pt>
                <c:pt idx="1289">
                  <c:v>143.905</c:v>
                </c:pt>
                <c:pt idx="1290">
                  <c:v>143.90899999999999</c:v>
                </c:pt>
                <c:pt idx="1291">
                  <c:v>143.91</c:v>
                </c:pt>
                <c:pt idx="1292">
                  <c:v>143.90600000000001</c:v>
                </c:pt>
                <c:pt idx="1293">
                  <c:v>143.90199999999999</c:v>
                </c:pt>
                <c:pt idx="1294">
                  <c:v>143.90199999999999</c:v>
                </c:pt>
                <c:pt idx="1295">
                  <c:v>143.91</c:v>
                </c:pt>
                <c:pt idx="1296">
                  <c:v>143.90600000000001</c:v>
                </c:pt>
                <c:pt idx="1297">
                  <c:v>143.90600000000001</c:v>
                </c:pt>
                <c:pt idx="1298">
                  <c:v>143.90600000000001</c:v>
                </c:pt>
                <c:pt idx="1299">
                  <c:v>143.91</c:v>
                </c:pt>
                <c:pt idx="1300">
                  <c:v>143.90600000000001</c:v>
                </c:pt>
                <c:pt idx="1301">
                  <c:v>143.90600000000001</c:v>
                </c:pt>
                <c:pt idx="1302">
                  <c:v>143.90600000000001</c:v>
                </c:pt>
                <c:pt idx="1303">
                  <c:v>143.905</c:v>
                </c:pt>
                <c:pt idx="1304">
                  <c:v>143.90899999999999</c:v>
                </c:pt>
                <c:pt idx="1305">
                  <c:v>143.905</c:v>
                </c:pt>
                <c:pt idx="1306">
                  <c:v>143.905</c:v>
                </c:pt>
                <c:pt idx="1307">
                  <c:v>143.905</c:v>
                </c:pt>
                <c:pt idx="1308">
                  <c:v>143.905</c:v>
                </c:pt>
                <c:pt idx="1309">
                  <c:v>143.905</c:v>
                </c:pt>
                <c:pt idx="1310">
                  <c:v>143.905</c:v>
                </c:pt>
                <c:pt idx="1311">
                  <c:v>143.905</c:v>
                </c:pt>
                <c:pt idx="1312">
                  <c:v>143.905</c:v>
                </c:pt>
                <c:pt idx="1313">
                  <c:v>143.905</c:v>
                </c:pt>
                <c:pt idx="1314">
                  <c:v>143.90600000000001</c:v>
                </c:pt>
                <c:pt idx="1315">
                  <c:v>143.90600000000001</c:v>
                </c:pt>
                <c:pt idx="1316">
                  <c:v>143.91</c:v>
                </c:pt>
                <c:pt idx="1317">
                  <c:v>143.90600000000001</c:v>
                </c:pt>
                <c:pt idx="1318">
                  <c:v>143.90600000000001</c:v>
                </c:pt>
                <c:pt idx="1319">
                  <c:v>143.90600000000001</c:v>
                </c:pt>
                <c:pt idx="1320">
                  <c:v>143.898</c:v>
                </c:pt>
                <c:pt idx="1321">
                  <c:v>143.90199999999999</c:v>
                </c:pt>
                <c:pt idx="1322">
                  <c:v>143.90199999999999</c:v>
                </c:pt>
                <c:pt idx="1323">
                  <c:v>143.90199999999999</c:v>
                </c:pt>
                <c:pt idx="1324">
                  <c:v>143.90199999999999</c:v>
                </c:pt>
                <c:pt idx="1325">
                  <c:v>143.91</c:v>
                </c:pt>
                <c:pt idx="1326">
                  <c:v>143.905</c:v>
                </c:pt>
                <c:pt idx="1327">
                  <c:v>143.905</c:v>
                </c:pt>
                <c:pt idx="1328">
                  <c:v>143.905</c:v>
                </c:pt>
                <c:pt idx="1329">
                  <c:v>143.905</c:v>
                </c:pt>
                <c:pt idx="1330">
                  <c:v>143.90899999999999</c:v>
                </c:pt>
                <c:pt idx="1331">
                  <c:v>143.905</c:v>
                </c:pt>
                <c:pt idx="1332">
                  <c:v>143.905</c:v>
                </c:pt>
                <c:pt idx="1333">
                  <c:v>143.905</c:v>
                </c:pt>
                <c:pt idx="1334">
                  <c:v>143.905</c:v>
                </c:pt>
                <c:pt idx="1335">
                  <c:v>143.905</c:v>
                </c:pt>
                <c:pt idx="1336">
                  <c:v>143.905</c:v>
                </c:pt>
                <c:pt idx="1337">
                  <c:v>143.90600000000001</c:v>
                </c:pt>
                <c:pt idx="1338">
                  <c:v>143.90600000000001</c:v>
                </c:pt>
                <c:pt idx="1339">
                  <c:v>143.90600000000001</c:v>
                </c:pt>
                <c:pt idx="1340">
                  <c:v>143.90600000000001</c:v>
                </c:pt>
                <c:pt idx="1341">
                  <c:v>143.90600000000001</c:v>
                </c:pt>
                <c:pt idx="1342">
                  <c:v>143.91</c:v>
                </c:pt>
                <c:pt idx="1343">
                  <c:v>143.90600000000001</c:v>
                </c:pt>
                <c:pt idx="1344">
                  <c:v>143.90600000000001</c:v>
                </c:pt>
                <c:pt idx="1345">
                  <c:v>143.90600000000001</c:v>
                </c:pt>
                <c:pt idx="1346">
                  <c:v>143.91</c:v>
                </c:pt>
                <c:pt idx="1347">
                  <c:v>143.90199999999999</c:v>
                </c:pt>
                <c:pt idx="1348">
                  <c:v>143.90199999999999</c:v>
                </c:pt>
                <c:pt idx="1349">
                  <c:v>143.90100000000001</c:v>
                </c:pt>
                <c:pt idx="1350">
                  <c:v>143.90100000000001</c:v>
                </c:pt>
                <c:pt idx="1351">
                  <c:v>143.90100000000001</c:v>
                </c:pt>
                <c:pt idx="1352">
                  <c:v>143.90100000000001</c:v>
                </c:pt>
                <c:pt idx="1353">
                  <c:v>143.90100000000001</c:v>
                </c:pt>
                <c:pt idx="1354">
                  <c:v>143.90100000000001</c:v>
                </c:pt>
                <c:pt idx="1355">
                  <c:v>143.90100000000001</c:v>
                </c:pt>
                <c:pt idx="1356">
                  <c:v>143.90100000000001</c:v>
                </c:pt>
                <c:pt idx="1357">
                  <c:v>143.90100000000001</c:v>
                </c:pt>
                <c:pt idx="1358">
                  <c:v>143.905</c:v>
                </c:pt>
                <c:pt idx="1359">
                  <c:v>143.90899999999999</c:v>
                </c:pt>
                <c:pt idx="1360">
                  <c:v>143.90600000000001</c:v>
                </c:pt>
                <c:pt idx="1361">
                  <c:v>143.90600000000001</c:v>
                </c:pt>
                <c:pt idx="1362">
                  <c:v>143.90600000000001</c:v>
                </c:pt>
                <c:pt idx="1363">
                  <c:v>143.90600000000001</c:v>
                </c:pt>
                <c:pt idx="1364">
                  <c:v>143.90600000000001</c:v>
                </c:pt>
                <c:pt idx="1365">
                  <c:v>143.90600000000001</c:v>
                </c:pt>
                <c:pt idx="1366">
                  <c:v>143.90600000000001</c:v>
                </c:pt>
                <c:pt idx="1367">
                  <c:v>143.91</c:v>
                </c:pt>
                <c:pt idx="1368">
                  <c:v>143.90600000000001</c:v>
                </c:pt>
                <c:pt idx="1369">
                  <c:v>143.90600000000001</c:v>
                </c:pt>
                <c:pt idx="1370">
                  <c:v>143.90600000000001</c:v>
                </c:pt>
                <c:pt idx="1371">
                  <c:v>143.90600000000001</c:v>
                </c:pt>
                <c:pt idx="1372">
                  <c:v>143.905</c:v>
                </c:pt>
                <c:pt idx="1373">
                  <c:v>143.905</c:v>
                </c:pt>
                <c:pt idx="1374">
                  <c:v>143.89699999999999</c:v>
                </c:pt>
                <c:pt idx="1375">
                  <c:v>143.90100000000001</c:v>
                </c:pt>
                <c:pt idx="1376">
                  <c:v>143.90100000000001</c:v>
                </c:pt>
                <c:pt idx="1377">
                  <c:v>143.90100000000001</c:v>
                </c:pt>
                <c:pt idx="1378">
                  <c:v>143.90100000000001</c:v>
                </c:pt>
                <c:pt idx="1379">
                  <c:v>143.90899999999999</c:v>
                </c:pt>
                <c:pt idx="1380">
                  <c:v>143.905</c:v>
                </c:pt>
                <c:pt idx="1381">
                  <c:v>143.905</c:v>
                </c:pt>
                <c:pt idx="1382">
                  <c:v>143.905</c:v>
                </c:pt>
                <c:pt idx="1383">
                  <c:v>143.91399999999999</c:v>
                </c:pt>
                <c:pt idx="1384">
                  <c:v>143.90600000000001</c:v>
                </c:pt>
                <c:pt idx="1385">
                  <c:v>143.90600000000001</c:v>
                </c:pt>
                <c:pt idx="1386">
                  <c:v>143.90600000000001</c:v>
                </c:pt>
                <c:pt idx="1387">
                  <c:v>143.90600000000001</c:v>
                </c:pt>
                <c:pt idx="1388">
                  <c:v>143.90600000000001</c:v>
                </c:pt>
                <c:pt idx="1389">
                  <c:v>143.90600000000001</c:v>
                </c:pt>
                <c:pt idx="1390">
                  <c:v>143.90600000000001</c:v>
                </c:pt>
                <c:pt idx="1391">
                  <c:v>143.90600000000001</c:v>
                </c:pt>
                <c:pt idx="1392">
                  <c:v>143.90600000000001</c:v>
                </c:pt>
                <c:pt idx="1393">
                  <c:v>143.90600000000001</c:v>
                </c:pt>
                <c:pt idx="1394">
                  <c:v>143.90600000000001</c:v>
                </c:pt>
                <c:pt idx="1395">
                  <c:v>143.91</c:v>
                </c:pt>
                <c:pt idx="1396">
                  <c:v>143.905</c:v>
                </c:pt>
                <c:pt idx="1397">
                  <c:v>143.905</c:v>
                </c:pt>
                <c:pt idx="1398">
                  <c:v>143.905</c:v>
                </c:pt>
                <c:pt idx="1399">
                  <c:v>143.905</c:v>
                </c:pt>
                <c:pt idx="1400">
                  <c:v>143.905</c:v>
                </c:pt>
                <c:pt idx="1401">
                  <c:v>143.89699999999999</c:v>
                </c:pt>
                <c:pt idx="1402">
                  <c:v>143.90100000000001</c:v>
                </c:pt>
                <c:pt idx="1403">
                  <c:v>143.90100000000001</c:v>
                </c:pt>
                <c:pt idx="1404">
                  <c:v>143.90899999999999</c:v>
                </c:pt>
                <c:pt idx="1405">
                  <c:v>143.905</c:v>
                </c:pt>
                <c:pt idx="1406">
                  <c:v>143.90600000000001</c:v>
                </c:pt>
                <c:pt idx="1407">
                  <c:v>143.90600000000001</c:v>
                </c:pt>
                <c:pt idx="1408">
                  <c:v>143.90600000000001</c:v>
                </c:pt>
                <c:pt idx="1409">
                  <c:v>143.90600000000001</c:v>
                </c:pt>
                <c:pt idx="1410">
                  <c:v>143.922</c:v>
                </c:pt>
                <c:pt idx="1411">
                  <c:v>143.90600000000001</c:v>
                </c:pt>
                <c:pt idx="1412">
                  <c:v>143.91</c:v>
                </c:pt>
                <c:pt idx="1413">
                  <c:v>143.90600000000001</c:v>
                </c:pt>
                <c:pt idx="1414">
                  <c:v>143.90600000000001</c:v>
                </c:pt>
                <c:pt idx="1415">
                  <c:v>143.90600000000001</c:v>
                </c:pt>
                <c:pt idx="1416">
                  <c:v>143.91399999999999</c:v>
                </c:pt>
                <c:pt idx="1417">
                  <c:v>143.90600000000001</c:v>
                </c:pt>
                <c:pt idx="1418">
                  <c:v>143.90600000000001</c:v>
                </c:pt>
                <c:pt idx="1419">
                  <c:v>143.905</c:v>
                </c:pt>
                <c:pt idx="1420">
                  <c:v>143.905</c:v>
                </c:pt>
                <c:pt idx="1421">
                  <c:v>143.90899999999999</c:v>
                </c:pt>
                <c:pt idx="1422">
                  <c:v>143.905</c:v>
                </c:pt>
                <c:pt idx="1423">
                  <c:v>143.905</c:v>
                </c:pt>
                <c:pt idx="1424">
                  <c:v>143.905</c:v>
                </c:pt>
                <c:pt idx="1425">
                  <c:v>143.90899999999999</c:v>
                </c:pt>
                <c:pt idx="1426">
                  <c:v>143.905</c:v>
                </c:pt>
                <c:pt idx="1427">
                  <c:v>143.905</c:v>
                </c:pt>
                <c:pt idx="1428">
                  <c:v>143.89699999999999</c:v>
                </c:pt>
                <c:pt idx="1429">
                  <c:v>143.90199999999999</c:v>
                </c:pt>
                <c:pt idx="1430">
                  <c:v>143.91</c:v>
                </c:pt>
                <c:pt idx="1431">
                  <c:v>143.90600000000001</c:v>
                </c:pt>
                <c:pt idx="1432">
                  <c:v>143.90600000000001</c:v>
                </c:pt>
                <c:pt idx="1433">
                  <c:v>143.90600000000001</c:v>
                </c:pt>
                <c:pt idx="1434">
                  <c:v>143.90600000000001</c:v>
                </c:pt>
                <c:pt idx="1435">
                  <c:v>143.91</c:v>
                </c:pt>
                <c:pt idx="1436">
                  <c:v>143.90600000000001</c:v>
                </c:pt>
                <c:pt idx="1437">
                  <c:v>143.90600000000001</c:v>
                </c:pt>
                <c:pt idx="1438">
                  <c:v>143.91</c:v>
                </c:pt>
                <c:pt idx="1439">
                  <c:v>143.90600000000001</c:v>
                </c:pt>
                <c:pt idx="1440">
                  <c:v>143.91</c:v>
                </c:pt>
                <c:pt idx="1441">
                  <c:v>143.905</c:v>
                </c:pt>
                <c:pt idx="1442">
                  <c:v>143.905</c:v>
                </c:pt>
                <c:pt idx="1443">
                  <c:v>143.905</c:v>
                </c:pt>
                <c:pt idx="1444">
                  <c:v>143.905</c:v>
                </c:pt>
                <c:pt idx="1445">
                  <c:v>143.905</c:v>
                </c:pt>
                <c:pt idx="1446">
                  <c:v>143.905</c:v>
                </c:pt>
                <c:pt idx="1447">
                  <c:v>143.91300000000001</c:v>
                </c:pt>
                <c:pt idx="1448">
                  <c:v>143.905</c:v>
                </c:pt>
                <c:pt idx="1449">
                  <c:v>143.905</c:v>
                </c:pt>
                <c:pt idx="1450">
                  <c:v>143.93700000000001</c:v>
                </c:pt>
                <c:pt idx="1451">
                  <c:v>143.905</c:v>
                </c:pt>
                <c:pt idx="1452">
                  <c:v>143.91</c:v>
                </c:pt>
                <c:pt idx="1453">
                  <c:v>143.90600000000001</c:v>
                </c:pt>
                <c:pt idx="1454">
                  <c:v>143.90600000000001</c:v>
                </c:pt>
                <c:pt idx="1455">
                  <c:v>143.90199999999999</c:v>
                </c:pt>
                <c:pt idx="1456">
                  <c:v>143.91</c:v>
                </c:pt>
                <c:pt idx="1457">
                  <c:v>143.90600000000001</c:v>
                </c:pt>
                <c:pt idx="1458">
                  <c:v>143.90600000000001</c:v>
                </c:pt>
                <c:pt idx="1459">
                  <c:v>143.90600000000001</c:v>
                </c:pt>
                <c:pt idx="1460">
                  <c:v>143.90600000000001</c:v>
                </c:pt>
                <c:pt idx="1461">
                  <c:v>143.90600000000001</c:v>
                </c:pt>
                <c:pt idx="1462">
                  <c:v>143.90600000000001</c:v>
                </c:pt>
                <c:pt idx="1463">
                  <c:v>143.90600000000001</c:v>
                </c:pt>
                <c:pt idx="1464">
                  <c:v>143.90899999999999</c:v>
                </c:pt>
                <c:pt idx="1465">
                  <c:v>143.905</c:v>
                </c:pt>
                <c:pt idx="1466">
                  <c:v>143.905</c:v>
                </c:pt>
                <c:pt idx="1467">
                  <c:v>143.905</c:v>
                </c:pt>
                <c:pt idx="1468">
                  <c:v>143.90899999999999</c:v>
                </c:pt>
                <c:pt idx="1469">
                  <c:v>143.905</c:v>
                </c:pt>
                <c:pt idx="1470">
                  <c:v>143.905</c:v>
                </c:pt>
                <c:pt idx="1471">
                  <c:v>143.905</c:v>
                </c:pt>
                <c:pt idx="1472">
                  <c:v>143.91300000000001</c:v>
                </c:pt>
                <c:pt idx="1473">
                  <c:v>143.905</c:v>
                </c:pt>
                <c:pt idx="1474">
                  <c:v>143.905</c:v>
                </c:pt>
                <c:pt idx="1475">
                  <c:v>143.90600000000001</c:v>
                </c:pt>
                <c:pt idx="1476">
                  <c:v>143.90600000000001</c:v>
                </c:pt>
                <c:pt idx="1477">
                  <c:v>143.91</c:v>
                </c:pt>
                <c:pt idx="1478">
                  <c:v>143.90600000000001</c:v>
                </c:pt>
                <c:pt idx="1479">
                  <c:v>143.90600000000001</c:v>
                </c:pt>
                <c:pt idx="1480">
                  <c:v>143.90600000000001</c:v>
                </c:pt>
                <c:pt idx="1481">
                  <c:v>143.90600000000001</c:v>
                </c:pt>
                <c:pt idx="1482">
                  <c:v>143.90199999999999</c:v>
                </c:pt>
                <c:pt idx="1483">
                  <c:v>143.90199999999999</c:v>
                </c:pt>
                <c:pt idx="1484">
                  <c:v>143.90199999999999</c:v>
                </c:pt>
                <c:pt idx="1485">
                  <c:v>143.90199999999999</c:v>
                </c:pt>
                <c:pt idx="1486">
                  <c:v>143.90199999999999</c:v>
                </c:pt>
                <c:pt idx="1487">
                  <c:v>143.90199999999999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7B-C74E-B533-06E75723E0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0756207"/>
        <c:axId val="420757855"/>
      </c:lineChart>
      <c:catAx>
        <c:axId val="4207562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0757855"/>
        <c:crosses val="autoZero"/>
        <c:auto val="1"/>
        <c:lblAlgn val="ctr"/>
        <c:lblOffset val="100"/>
        <c:noMultiLvlLbl val="0"/>
      </c:catAx>
      <c:valAx>
        <c:axId val="420757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07562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输入法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[12]内存泄露!$A$1:$A$1180</c:f>
              <c:numCache>
                <c:formatCode>General</c:formatCode>
                <c:ptCount val="1180"/>
                <c:pt idx="0">
                  <c:v>37.447299999999998</c:v>
                </c:pt>
                <c:pt idx="1">
                  <c:v>37.568399999999997</c:v>
                </c:pt>
                <c:pt idx="2">
                  <c:v>37.569299999999998</c:v>
                </c:pt>
                <c:pt idx="3">
                  <c:v>37.565399999999997</c:v>
                </c:pt>
                <c:pt idx="4">
                  <c:v>37.571300000000001</c:v>
                </c:pt>
                <c:pt idx="5">
                  <c:v>37.565399999999997</c:v>
                </c:pt>
                <c:pt idx="6">
                  <c:v>37.569299999999998</c:v>
                </c:pt>
                <c:pt idx="7">
                  <c:v>37.565399999999997</c:v>
                </c:pt>
                <c:pt idx="8">
                  <c:v>37.569299999999998</c:v>
                </c:pt>
                <c:pt idx="9">
                  <c:v>37.565399999999997</c:v>
                </c:pt>
                <c:pt idx="10">
                  <c:v>37.5732</c:v>
                </c:pt>
                <c:pt idx="11">
                  <c:v>37.569299999999998</c:v>
                </c:pt>
                <c:pt idx="12">
                  <c:v>37.5732</c:v>
                </c:pt>
                <c:pt idx="13">
                  <c:v>37.569299999999998</c:v>
                </c:pt>
                <c:pt idx="14">
                  <c:v>37.5732</c:v>
                </c:pt>
                <c:pt idx="15">
                  <c:v>37.5732</c:v>
                </c:pt>
                <c:pt idx="16">
                  <c:v>37.5732</c:v>
                </c:pt>
                <c:pt idx="17">
                  <c:v>37.569299999999998</c:v>
                </c:pt>
                <c:pt idx="18">
                  <c:v>37.5732</c:v>
                </c:pt>
                <c:pt idx="19">
                  <c:v>37.569299999999998</c:v>
                </c:pt>
                <c:pt idx="20">
                  <c:v>37.5732</c:v>
                </c:pt>
                <c:pt idx="21">
                  <c:v>37.569299999999998</c:v>
                </c:pt>
                <c:pt idx="22">
                  <c:v>37.5732</c:v>
                </c:pt>
                <c:pt idx="23">
                  <c:v>37.569299999999998</c:v>
                </c:pt>
                <c:pt idx="24">
                  <c:v>37.5732</c:v>
                </c:pt>
                <c:pt idx="25">
                  <c:v>37.569299999999998</c:v>
                </c:pt>
                <c:pt idx="26">
                  <c:v>37.5732</c:v>
                </c:pt>
                <c:pt idx="27">
                  <c:v>37.569299999999998</c:v>
                </c:pt>
                <c:pt idx="28">
                  <c:v>37.5732</c:v>
                </c:pt>
                <c:pt idx="29">
                  <c:v>37.569299999999998</c:v>
                </c:pt>
                <c:pt idx="30">
                  <c:v>37.5732</c:v>
                </c:pt>
                <c:pt idx="31">
                  <c:v>37.569299999999998</c:v>
                </c:pt>
                <c:pt idx="32">
                  <c:v>37.5732</c:v>
                </c:pt>
                <c:pt idx="33">
                  <c:v>37.569299999999998</c:v>
                </c:pt>
                <c:pt idx="34">
                  <c:v>37.5732</c:v>
                </c:pt>
                <c:pt idx="35">
                  <c:v>37.569299999999998</c:v>
                </c:pt>
                <c:pt idx="36">
                  <c:v>37.5732</c:v>
                </c:pt>
                <c:pt idx="37">
                  <c:v>37.569299999999998</c:v>
                </c:pt>
                <c:pt idx="38">
                  <c:v>37.5732</c:v>
                </c:pt>
                <c:pt idx="39">
                  <c:v>37.569299999999998</c:v>
                </c:pt>
                <c:pt idx="40">
                  <c:v>37.5732</c:v>
                </c:pt>
                <c:pt idx="41">
                  <c:v>37.569299999999998</c:v>
                </c:pt>
                <c:pt idx="42">
                  <c:v>37.5732</c:v>
                </c:pt>
                <c:pt idx="43">
                  <c:v>37.569299999999998</c:v>
                </c:pt>
                <c:pt idx="44">
                  <c:v>37.5732</c:v>
                </c:pt>
                <c:pt idx="45">
                  <c:v>37.569299999999998</c:v>
                </c:pt>
                <c:pt idx="46">
                  <c:v>37.5732</c:v>
                </c:pt>
                <c:pt idx="47">
                  <c:v>37.569299999999998</c:v>
                </c:pt>
                <c:pt idx="48">
                  <c:v>37.5732</c:v>
                </c:pt>
                <c:pt idx="49">
                  <c:v>37.569299999999998</c:v>
                </c:pt>
                <c:pt idx="50">
                  <c:v>37.5732</c:v>
                </c:pt>
                <c:pt idx="51">
                  <c:v>37.569299999999998</c:v>
                </c:pt>
                <c:pt idx="52">
                  <c:v>37.5732</c:v>
                </c:pt>
                <c:pt idx="53">
                  <c:v>37.569299999999998</c:v>
                </c:pt>
                <c:pt idx="54">
                  <c:v>37.5732</c:v>
                </c:pt>
                <c:pt idx="55">
                  <c:v>37.569299999999998</c:v>
                </c:pt>
                <c:pt idx="56">
                  <c:v>37.5732</c:v>
                </c:pt>
                <c:pt idx="57">
                  <c:v>37.569299999999998</c:v>
                </c:pt>
                <c:pt idx="58">
                  <c:v>37.5732</c:v>
                </c:pt>
                <c:pt idx="59">
                  <c:v>37.569299999999998</c:v>
                </c:pt>
                <c:pt idx="60">
                  <c:v>37.5732</c:v>
                </c:pt>
                <c:pt idx="61">
                  <c:v>37.569299999999998</c:v>
                </c:pt>
                <c:pt idx="62">
                  <c:v>37.5732</c:v>
                </c:pt>
                <c:pt idx="63">
                  <c:v>37.569299999999998</c:v>
                </c:pt>
                <c:pt idx="64">
                  <c:v>37.569299999999998</c:v>
                </c:pt>
                <c:pt idx="65">
                  <c:v>37.569299999999998</c:v>
                </c:pt>
                <c:pt idx="66">
                  <c:v>37.5732</c:v>
                </c:pt>
                <c:pt idx="67">
                  <c:v>37.569299999999998</c:v>
                </c:pt>
                <c:pt idx="68">
                  <c:v>37.5732</c:v>
                </c:pt>
                <c:pt idx="69">
                  <c:v>37.569299999999998</c:v>
                </c:pt>
                <c:pt idx="70">
                  <c:v>37.5732</c:v>
                </c:pt>
                <c:pt idx="71">
                  <c:v>37.569299999999998</c:v>
                </c:pt>
                <c:pt idx="72">
                  <c:v>37.5732</c:v>
                </c:pt>
                <c:pt idx="73">
                  <c:v>37.569299999999998</c:v>
                </c:pt>
                <c:pt idx="74">
                  <c:v>37.5732</c:v>
                </c:pt>
                <c:pt idx="75">
                  <c:v>37.569299999999998</c:v>
                </c:pt>
                <c:pt idx="76">
                  <c:v>37.5732</c:v>
                </c:pt>
                <c:pt idx="77">
                  <c:v>37.569299999999998</c:v>
                </c:pt>
                <c:pt idx="78">
                  <c:v>37.577100000000002</c:v>
                </c:pt>
                <c:pt idx="79">
                  <c:v>37.5732</c:v>
                </c:pt>
                <c:pt idx="80">
                  <c:v>37.569299999999998</c:v>
                </c:pt>
                <c:pt idx="81">
                  <c:v>37.5732</c:v>
                </c:pt>
                <c:pt idx="82">
                  <c:v>37.569299999999998</c:v>
                </c:pt>
                <c:pt idx="83">
                  <c:v>37.5732</c:v>
                </c:pt>
                <c:pt idx="84">
                  <c:v>37.569299999999998</c:v>
                </c:pt>
                <c:pt idx="85">
                  <c:v>37.5732</c:v>
                </c:pt>
                <c:pt idx="86">
                  <c:v>37.569299999999998</c:v>
                </c:pt>
                <c:pt idx="87">
                  <c:v>37.5732</c:v>
                </c:pt>
                <c:pt idx="88">
                  <c:v>37.569299999999998</c:v>
                </c:pt>
                <c:pt idx="89">
                  <c:v>37.5732</c:v>
                </c:pt>
                <c:pt idx="90">
                  <c:v>37.569299999999998</c:v>
                </c:pt>
                <c:pt idx="91">
                  <c:v>37.5732</c:v>
                </c:pt>
                <c:pt idx="92">
                  <c:v>37.569299999999998</c:v>
                </c:pt>
                <c:pt idx="93">
                  <c:v>37.5732</c:v>
                </c:pt>
                <c:pt idx="94">
                  <c:v>37.569299999999998</c:v>
                </c:pt>
                <c:pt idx="95">
                  <c:v>37.5732</c:v>
                </c:pt>
                <c:pt idx="96">
                  <c:v>37.565399999999997</c:v>
                </c:pt>
                <c:pt idx="97">
                  <c:v>37.5732</c:v>
                </c:pt>
                <c:pt idx="98">
                  <c:v>37.569299999999998</c:v>
                </c:pt>
                <c:pt idx="99">
                  <c:v>37.5732</c:v>
                </c:pt>
                <c:pt idx="100">
                  <c:v>37.569299999999998</c:v>
                </c:pt>
                <c:pt idx="101">
                  <c:v>37.5732</c:v>
                </c:pt>
                <c:pt idx="102">
                  <c:v>37.569299999999998</c:v>
                </c:pt>
                <c:pt idx="103">
                  <c:v>37.5732</c:v>
                </c:pt>
                <c:pt idx="104">
                  <c:v>37.569299999999998</c:v>
                </c:pt>
                <c:pt idx="105">
                  <c:v>37.5732</c:v>
                </c:pt>
                <c:pt idx="106">
                  <c:v>37.569299999999998</c:v>
                </c:pt>
                <c:pt idx="107">
                  <c:v>37.901400000000002</c:v>
                </c:pt>
                <c:pt idx="108">
                  <c:v>45.631799999999998</c:v>
                </c:pt>
                <c:pt idx="109">
                  <c:v>45.6357</c:v>
                </c:pt>
                <c:pt idx="110">
                  <c:v>45.639600000000002</c:v>
                </c:pt>
                <c:pt idx="111">
                  <c:v>45.6357</c:v>
                </c:pt>
                <c:pt idx="112">
                  <c:v>45.639600000000002</c:v>
                </c:pt>
                <c:pt idx="113">
                  <c:v>45.6357</c:v>
                </c:pt>
                <c:pt idx="114">
                  <c:v>55.506799999999998</c:v>
                </c:pt>
                <c:pt idx="115">
                  <c:v>65.151399999999995</c:v>
                </c:pt>
                <c:pt idx="116">
                  <c:v>64.768600000000006</c:v>
                </c:pt>
                <c:pt idx="117">
                  <c:v>66.231399999999994</c:v>
                </c:pt>
                <c:pt idx="118">
                  <c:v>65.856399999999994</c:v>
                </c:pt>
                <c:pt idx="119">
                  <c:v>66.143600000000006</c:v>
                </c:pt>
                <c:pt idx="120">
                  <c:v>65.870099999999994</c:v>
                </c:pt>
                <c:pt idx="121">
                  <c:v>66.002899999999997</c:v>
                </c:pt>
                <c:pt idx="122">
                  <c:v>65.873999999999995</c:v>
                </c:pt>
                <c:pt idx="123">
                  <c:v>65.893600000000006</c:v>
                </c:pt>
                <c:pt idx="124">
                  <c:v>66.034199999999998</c:v>
                </c:pt>
                <c:pt idx="125">
                  <c:v>65.870099999999994</c:v>
                </c:pt>
                <c:pt idx="126">
                  <c:v>66.229500000000002</c:v>
                </c:pt>
                <c:pt idx="127">
                  <c:v>65.870099999999994</c:v>
                </c:pt>
                <c:pt idx="128">
                  <c:v>66.1631</c:v>
                </c:pt>
                <c:pt idx="129">
                  <c:v>65.917000000000002</c:v>
                </c:pt>
                <c:pt idx="130">
                  <c:v>65.092799999999997</c:v>
                </c:pt>
                <c:pt idx="131">
                  <c:v>65.0107</c:v>
                </c:pt>
                <c:pt idx="132">
                  <c:v>65.088899999999995</c:v>
                </c:pt>
                <c:pt idx="133">
                  <c:v>65.206999999999994</c:v>
                </c:pt>
                <c:pt idx="134">
                  <c:v>66.267600000000002</c:v>
                </c:pt>
                <c:pt idx="135">
                  <c:v>65.075199999999995</c:v>
                </c:pt>
                <c:pt idx="136">
                  <c:v>65.040000000000006</c:v>
                </c:pt>
                <c:pt idx="137">
                  <c:v>65.043899999999994</c:v>
                </c:pt>
                <c:pt idx="138">
                  <c:v>65.876000000000005</c:v>
                </c:pt>
                <c:pt idx="139">
                  <c:v>65.856399999999994</c:v>
                </c:pt>
                <c:pt idx="140">
                  <c:v>65.849599999999995</c:v>
                </c:pt>
                <c:pt idx="141">
                  <c:v>65.927700000000002</c:v>
                </c:pt>
                <c:pt idx="142">
                  <c:v>66.130899999999997</c:v>
                </c:pt>
                <c:pt idx="143">
                  <c:v>65.990200000000002</c:v>
                </c:pt>
                <c:pt idx="144">
                  <c:v>66.142600000000002</c:v>
                </c:pt>
                <c:pt idx="145">
                  <c:v>66.478499999999997</c:v>
                </c:pt>
                <c:pt idx="146">
                  <c:v>66.471699999999998</c:v>
                </c:pt>
                <c:pt idx="147">
                  <c:v>66.820300000000003</c:v>
                </c:pt>
                <c:pt idx="148">
                  <c:v>66.25</c:v>
                </c:pt>
                <c:pt idx="149">
                  <c:v>66.25</c:v>
                </c:pt>
                <c:pt idx="150">
                  <c:v>66.214799999999997</c:v>
                </c:pt>
                <c:pt idx="151">
                  <c:v>66.218800000000002</c:v>
                </c:pt>
                <c:pt idx="152">
                  <c:v>66.214799999999997</c:v>
                </c:pt>
                <c:pt idx="153">
                  <c:v>66.632800000000003</c:v>
                </c:pt>
                <c:pt idx="154">
                  <c:v>66.664100000000005</c:v>
                </c:pt>
                <c:pt idx="155">
                  <c:v>66.648399999999995</c:v>
                </c:pt>
                <c:pt idx="156">
                  <c:v>66.644499999999994</c:v>
                </c:pt>
                <c:pt idx="157">
                  <c:v>66.648399999999995</c:v>
                </c:pt>
                <c:pt idx="158">
                  <c:v>66.644499999999994</c:v>
                </c:pt>
                <c:pt idx="159">
                  <c:v>66.648399999999995</c:v>
                </c:pt>
                <c:pt idx="160">
                  <c:v>66.644499999999994</c:v>
                </c:pt>
                <c:pt idx="161">
                  <c:v>66.648399999999995</c:v>
                </c:pt>
                <c:pt idx="162">
                  <c:v>66.644499999999994</c:v>
                </c:pt>
                <c:pt idx="163">
                  <c:v>66.671899999999994</c:v>
                </c:pt>
                <c:pt idx="164">
                  <c:v>66.605500000000006</c:v>
                </c:pt>
                <c:pt idx="165">
                  <c:v>66.468800000000002</c:v>
                </c:pt>
                <c:pt idx="166">
                  <c:v>66.622100000000003</c:v>
                </c:pt>
                <c:pt idx="167">
                  <c:v>66.501000000000005</c:v>
                </c:pt>
                <c:pt idx="168">
                  <c:v>66.512699999999995</c:v>
                </c:pt>
                <c:pt idx="169">
                  <c:v>66.516599999999997</c:v>
                </c:pt>
                <c:pt idx="170">
                  <c:v>66.567400000000006</c:v>
                </c:pt>
                <c:pt idx="171">
                  <c:v>66.543899999999994</c:v>
                </c:pt>
                <c:pt idx="172">
                  <c:v>65.629900000000006</c:v>
                </c:pt>
                <c:pt idx="173">
                  <c:v>65.540000000000006</c:v>
                </c:pt>
                <c:pt idx="174">
                  <c:v>66.290000000000006</c:v>
                </c:pt>
                <c:pt idx="175">
                  <c:v>66.332999999999998</c:v>
                </c:pt>
                <c:pt idx="176">
                  <c:v>66.372100000000003</c:v>
                </c:pt>
                <c:pt idx="177">
                  <c:v>66.352500000000006</c:v>
                </c:pt>
                <c:pt idx="178">
                  <c:v>66.360399999999998</c:v>
                </c:pt>
                <c:pt idx="179">
                  <c:v>66.3643</c:v>
                </c:pt>
                <c:pt idx="180">
                  <c:v>66.305700000000002</c:v>
                </c:pt>
                <c:pt idx="181">
                  <c:v>65.665000000000006</c:v>
                </c:pt>
                <c:pt idx="182">
                  <c:v>65.594700000000003</c:v>
                </c:pt>
                <c:pt idx="183">
                  <c:v>65.620099999999994</c:v>
                </c:pt>
                <c:pt idx="184">
                  <c:v>65.565399999999997</c:v>
                </c:pt>
                <c:pt idx="185">
                  <c:v>65.502899999999997</c:v>
                </c:pt>
                <c:pt idx="186">
                  <c:v>65.553700000000006</c:v>
                </c:pt>
                <c:pt idx="187">
                  <c:v>65.557599999999994</c:v>
                </c:pt>
                <c:pt idx="188">
                  <c:v>65.577100000000002</c:v>
                </c:pt>
                <c:pt idx="189">
                  <c:v>65.588899999999995</c:v>
                </c:pt>
                <c:pt idx="190">
                  <c:v>65.596699999999998</c:v>
                </c:pt>
                <c:pt idx="191">
                  <c:v>65.592799999999997</c:v>
                </c:pt>
                <c:pt idx="192">
                  <c:v>65.592799999999997</c:v>
                </c:pt>
                <c:pt idx="193">
                  <c:v>65.596699999999998</c:v>
                </c:pt>
                <c:pt idx="194">
                  <c:v>65.592799999999997</c:v>
                </c:pt>
                <c:pt idx="195">
                  <c:v>65.737300000000005</c:v>
                </c:pt>
                <c:pt idx="196">
                  <c:v>65.6982</c:v>
                </c:pt>
                <c:pt idx="197">
                  <c:v>65.694299999999998</c:v>
                </c:pt>
                <c:pt idx="198">
                  <c:v>65.678700000000006</c:v>
                </c:pt>
                <c:pt idx="199">
                  <c:v>65.674800000000005</c:v>
                </c:pt>
                <c:pt idx="200">
                  <c:v>65.678700000000006</c:v>
                </c:pt>
                <c:pt idx="201">
                  <c:v>65.674800000000005</c:v>
                </c:pt>
                <c:pt idx="202">
                  <c:v>65.674800000000005</c:v>
                </c:pt>
                <c:pt idx="203">
                  <c:v>66.057599999999994</c:v>
                </c:pt>
                <c:pt idx="204">
                  <c:v>66.1357</c:v>
                </c:pt>
                <c:pt idx="205">
                  <c:v>66.1006</c:v>
                </c:pt>
                <c:pt idx="206">
                  <c:v>66.104500000000002</c:v>
                </c:pt>
                <c:pt idx="207">
                  <c:v>66.139600000000002</c:v>
                </c:pt>
                <c:pt idx="208">
                  <c:v>66.018600000000006</c:v>
                </c:pt>
                <c:pt idx="209">
                  <c:v>66.190399999999997</c:v>
                </c:pt>
                <c:pt idx="210">
                  <c:v>66.034199999999998</c:v>
                </c:pt>
                <c:pt idx="211">
                  <c:v>66.104500000000002</c:v>
                </c:pt>
                <c:pt idx="212">
                  <c:v>66.034199999999998</c:v>
                </c:pt>
                <c:pt idx="213">
                  <c:v>66.846699999999998</c:v>
                </c:pt>
                <c:pt idx="214">
                  <c:v>66.881799999999998</c:v>
                </c:pt>
                <c:pt idx="215">
                  <c:v>66.776399999999995</c:v>
                </c:pt>
                <c:pt idx="216">
                  <c:v>66.928700000000006</c:v>
                </c:pt>
                <c:pt idx="217">
                  <c:v>66.776399999999995</c:v>
                </c:pt>
                <c:pt idx="218">
                  <c:v>66.901399999999995</c:v>
                </c:pt>
                <c:pt idx="219">
                  <c:v>66.780299999999997</c:v>
                </c:pt>
                <c:pt idx="220">
                  <c:v>66.868200000000002</c:v>
                </c:pt>
                <c:pt idx="221">
                  <c:v>66.895499999999998</c:v>
                </c:pt>
                <c:pt idx="222">
                  <c:v>66.852500000000006</c:v>
                </c:pt>
                <c:pt idx="223">
                  <c:v>66.797899999999998</c:v>
                </c:pt>
                <c:pt idx="224">
                  <c:v>66.891599999999997</c:v>
                </c:pt>
                <c:pt idx="225">
                  <c:v>66.8643</c:v>
                </c:pt>
                <c:pt idx="226">
                  <c:v>66.868200000000002</c:v>
                </c:pt>
                <c:pt idx="227">
                  <c:v>66.895499999999998</c:v>
                </c:pt>
                <c:pt idx="228">
                  <c:v>66.887699999999995</c:v>
                </c:pt>
                <c:pt idx="229">
                  <c:v>66.895499999999998</c:v>
                </c:pt>
                <c:pt idx="230">
                  <c:v>66.891599999999997</c:v>
                </c:pt>
                <c:pt idx="231">
                  <c:v>66.887699999999995</c:v>
                </c:pt>
                <c:pt idx="232">
                  <c:v>66.887699999999995</c:v>
                </c:pt>
                <c:pt idx="233">
                  <c:v>66.903300000000002</c:v>
                </c:pt>
                <c:pt idx="234">
                  <c:v>66.872100000000003</c:v>
                </c:pt>
                <c:pt idx="235">
                  <c:v>66.868200000000002</c:v>
                </c:pt>
                <c:pt idx="236">
                  <c:v>66.872100000000003</c:v>
                </c:pt>
                <c:pt idx="237">
                  <c:v>66.868200000000002</c:v>
                </c:pt>
                <c:pt idx="238">
                  <c:v>66.872100000000003</c:v>
                </c:pt>
                <c:pt idx="239">
                  <c:v>66.868200000000002</c:v>
                </c:pt>
                <c:pt idx="240">
                  <c:v>66.935500000000005</c:v>
                </c:pt>
                <c:pt idx="241">
                  <c:v>66.865200000000002</c:v>
                </c:pt>
                <c:pt idx="242">
                  <c:v>66.869100000000003</c:v>
                </c:pt>
                <c:pt idx="243">
                  <c:v>66.865200000000002</c:v>
                </c:pt>
                <c:pt idx="244">
                  <c:v>66.869100000000003</c:v>
                </c:pt>
                <c:pt idx="245">
                  <c:v>66.849599999999995</c:v>
                </c:pt>
                <c:pt idx="246">
                  <c:v>66.865200000000002</c:v>
                </c:pt>
                <c:pt idx="247">
                  <c:v>66.8613</c:v>
                </c:pt>
                <c:pt idx="248">
                  <c:v>66.865200000000002</c:v>
                </c:pt>
                <c:pt idx="249">
                  <c:v>66.8613</c:v>
                </c:pt>
                <c:pt idx="250">
                  <c:v>66.943399999999997</c:v>
                </c:pt>
                <c:pt idx="251">
                  <c:v>66.845699999999994</c:v>
                </c:pt>
                <c:pt idx="252">
                  <c:v>66.845699999999994</c:v>
                </c:pt>
                <c:pt idx="253">
                  <c:v>66.9238</c:v>
                </c:pt>
                <c:pt idx="254">
                  <c:v>66.849599999999995</c:v>
                </c:pt>
                <c:pt idx="255">
                  <c:v>66.849599999999995</c:v>
                </c:pt>
                <c:pt idx="256">
                  <c:v>66.845699999999994</c:v>
                </c:pt>
                <c:pt idx="257">
                  <c:v>67.169899999999998</c:v>
                </c:pt>
                <c:pt idx="258">
                  <c:v>67.009799999999998</c:v>
                </c:pt>
                <c:pt idx="259">
                  <c:v>66.998000000000005</c:v>
                </c:pt>
                <c:pt idx="260">
                  <c:v>67.001999999999995</c:v>
                </c:pt>
                <c:pt idx="261">
                  <c:v>66.998000000000005</c:v>
                </c:pt>
                <c:pt idx="262">
                  <c:v>67.001999999999995</c:v>
                </c:pt>
                <c:pt idx="263">
                  <c:v>66.998000000000005</c:v>
                </c:pt>
                <c:pt idx="264">
                  <c:v>67.001999999999995</c:v>
                </c:pt>
                <c:pt idx="265">
                  <c:v>66.982399999999998</c:v>
                </c:pt>
                <c:pt idx="266">
                  <c:v>66.9863</c:v>
                </c:pt>
                <c:pt idx="267">
                  <c:v>67.181600000000003</c:v>
                </c:pt>
                <c:pt idx="268">
                  <c:v>67.376999999999995</c:v>
                </c:pt>
                <c:pt idx="269">
                  <c:v>67.365200000000002</c:v>
                </c:pt>
                <c:pt idx="270">
                  <c:v>67.369100000000003</c:v>
                </c:pt>
                <c:pt idx="271">
                  <c:v>67.357399999999998</c:v>
                </c:pt>
                <c:pt idx="272">
                  <c:v>68.084000000000003</c:v>
                </c:pt>
                <c:pt idx="273">
                  <c:v>67.857399999999998</c:v>
                </c:pt>
                <c:pt idx="274">
                  <c:v>67.8613</c:v>
                </c:pt>
                <c:pt idx="275">
                  <c:v>67.865200000000002</c:v>
                </c:pt>
                <c:pt idx="276">
                  <c:v>68.144499999999994</c:v>
                </c:pt>
                <c:pt idx="277">
                  <c:v>67.9375</c:v>
                </c:pt>
                <c:pt idx="278">
                  <c:v>67.953100000000006</c:v>
                </c:pt>
                <c:pt idx="279">
                  <c:v>67.933599999999998</c:v>
                </c:pt>
                <c:pt idx="280">
                  <c:v>67.9375</c:v>
                </c:pt>
                <c:pt idx="281">
                  <c:v>67.933599999999998</c:v>
                </c:pt>
                <c:pt idx="282">
                  <c:v>67.9375</c:v>
                </c:pt>
                <c:pt idx="283">
                  <c:v>67.933599999999998</c:v>
                </c:pt>
                <c:pt idx="284">
                  <c:v>67.9375</c:v>
                </c:pt>
                <c:pt idx="285">
                  <c:v>67.9375</c:v>
                </c:pt>
                <c:pt idx="286">
                  <c:v>67.933599999999998</c:v>
                </c:pt>
                <c:pt idx="287">
                  <c:v>67.9375</c:v>
                </c:pt>
                <c:pt idx="288">
                  <c:v>67.933599999999998</c:v>
                </c:pt>
                <c:pt idx="289">
                  <c:v>67.9375</c:v>
                </c:pt>
                <c:pt idx="290">
                  <c:v>67.933599999999998</c:v>
                </c:pt>
                <c:pt idx="291">
                  <c:v>67.9375</c:v>
                </c:pt>
                <c:pt idx="292">
                  <c:v>67.933599999999998</c:v>
                </c:pt>
                <c:pt idx="293">
                  <c:v>67.9375</c:v>
                </c:pt>
                <c:pt idx="294">
                  <c:v>67.933599999999998</c:v>
                </c:pt>
                <c:pt idx="295">
                  <c:v>67.9375</c:v>
                </c:pt>
                <c:pt idx="296">
                  <c:v>67.933599999999998</c:v>
                </c:pt>
                <c:pt idx="297">
                  <c:v>67.9375</c:v>
                </c:pt>
                <c:pt idx="298">
                  <c:v>68.019499999999994</c:v>
                </c:pt>
                <c:pt idx="299">
                  <c:v>67.941400000000002</c:v>
                </c:pt>
                <c:pt idx="300">
                  <c:v>67.949200000000005</c:v>
                </c:pt>
                <c:pt idx="301">
                  <c:v>67.875</c:v>
                </c:pt>
                <c:pt idx="302">
                  <c:v>67.871099999999998</c:v>
                </c:pt>
                <c:pt idx="303">
                  <c:v>67.984399999999994</c:v>
                </c:pt>
                <c:pt idx="304">
                  <c:v>67.867199999999997</c:v>
                </c:pt>
                <c:pt idx="305">
                  <c:v>68.2256</c:v>
                </c:pt>
                <c:pt idx="306">
                  <c:v>68.155299999999997</c:v>
                </c:pt>
                <c:pt idx="307">
                  <c:v>68.159199999999998</c:v>
                </c:pt>
                <c:pt idx="308">
                  <c:v>68.2607</c:v>
                </c:pt>
                <c:pt idx="309">
                  <c:v>68.151399999999995</c:v>
                </c:pt>
                <c:pt idx="310">
                  <c:v>68.147499999999994</c:v>
                </c:pt>
                <c:pt idx="311">
                  <c:v>68.213899999999995</c:v>
                </c:pt>
                <c:pt idx="312">
                  <c:v>68.3506</c:v>
                </c:pt>
                <c:pt idx="313">
                  <c:v>68.342799999999997</c:v>
                </c:pt>
                <c:pt idx="314">
                  <c:v>68.338899999999995</c:v>
                </c:pt>
                <c:pt idx="315">
                  <c:v>68.342799999999997</c:v>
                </c:pt>
                <c:pt idx="316">
                  <c:v>68.338899999999995</c:v>
                </c:pt>
                <c:pt idx="317">
                  <c:v>68.331100000000006</c:v>
                </c:pt>
                <c:pt idx="318">
                  <c:v>68.319299999999998</c:v>
                </c:pt>
                <c:pt idx="319">
                  <c:v>69.577100000000002</c:v>
                </c:pt>
                <c:pt idx="320">
                  <c:v>68.363299999999995</c:v>
                </c:pt>
                <c:pt idx="321">
                  <c:v>68.378900000000002</c:v>
                </c:pt>
                <c:pt idx="322">
                  <c:v>68.359399999999994</c:v>
                </c:pt>
                <c:pt idx="323">
                  <c:v>68.355500000000006</c:v>
                </c:pt>
                <c:pt idx="324">
                  <c:v>68.470699999999994</c:v>
                </c:pt>
                <c:pt idx="325">
                  <c:v>68.384799999999998</c:v>
                </c:pt>
                <c:pt idx="326">
                  <c:v>68.369100000000003</c:v>
                </c:pt>
                <c:pt idx="327">
                  <c:v>68.1113</c:v>
                </c:pt>
                <c:pt idx="328">
                  <c:v>67.994100000000003</c:v>
                </c:pt>
                <c:pt idx="329">
                  <c:v>68.224599999999995</c:v>
                </c:pt>
                <c:pt idx="330">
                  <c:v>68.080100000000002</c:v>
                </c:pt>
                <c:pt idx="331">
                  <c:v>68.0869</c:v>
                </c:pt>
                <c:pt idx="332">
                  <c:v>67.977500000000006</c:v>
                </c:pt>
                <c:pt idx="333">
                  <c:v>68.071299999999994</c:v>
                </c:pt>
                <c:pt idx="334">
                  <c:v>68.004900000000006</c:v>
                </c:pt>
                <c:pt idx="335">
                  <c:v>68.067400000000006</c:v>
                </c:pt>
                <c:pt idx="336">
                  <c:v>68.012699999999995</c:v>
                </c:pt>
                <c:pt idx="337">
                  <c:v>67.977500000000006</c:v>
                </c:pt>
                <c:pt idx="338">
                  <c:v>68.008799999999994</c:v>
                </c:pt>
                <c:pt idx="339">
                  <c:v>67.985399999999998</c:v>
                </c:pt>
                <c:pt idx="340">
                  <c:v>67.981399999999994</c:v>
                </c:pt>
                <c:pt idx="341">
                  <c:v>68.004900000000006</c:v>
                </c:pt>
                <c:pt idx="342">
                  <c:v>68.020499999999998</c:v>
                </c:pt>
                <c:pt idx="343">
                  <c:v>68.012699999999995</c:v>
                </c:pt>
                <c:pt idx="344">
                  <c:v>68.008799999999994</c:v>
                </c:pt>
                <c:pt idx="345">
                  <c:v>68.004900000000006</c:v>
                </c:pt>
                <c:pt idx="346">
                  <c:v>68.028300000000002</c:v>
                </c:pt>
                <c:pt idx="347">
                  <c:v>67.997100000000003</c:v>
                </c:pt>
                <c:pt idx="348">
                  <c:v>67.993200000000002</c:v>
                </c:pt>
                <c:pt idx="349">
                  <c:v>67.9619</c:v>
                </c:pt>
                <c:pt idx="350">
                  <c:v>67.957999999999998</c:v>
                </c:pt>
                <c:pt idx="351">
                  <c:v>67.9619</c:v>
                </c:pt>
                <c:pt idx="352">
                  <c:v>68.143600000000006</c:v>
                </c:pt>
                <c:pt idx="353">
                  <c:v>68.148399999999995</c:v>
                </c:pt>
                <c:pt idx="354">
                  <c:v>68.136700000000005</c:v>
                </c:pt>
                <c:pt idx="355">
                  <c:v>68.140600000000006</c:v>
                </c:pt>
                <c:pt idx="356">
                  <c:v>68.136700000000005</c:v>
                </c:pt>
                <c:pt idx="357">
                  <c:v>68.140600000000006</c:v>
                </c:pt>
                <c:pt idx="358">
                  <c:v>68.136700000000005</c:v>
                </c:pt>
                <c:pt idx="359">
                  <c:v>68.140600000000006</c:v>
                </c:pt>
                <c:pt idx="360">
                  <c:v>68.136700000000005</c:v>
                </c:pt>
                <c:pt idx="361">
                  <c:v>68.140600000000006</c:v>
                </c:pt>
                <c:pt idx="362">
                  <c:v>37.871099999999998</c:v>
                </c:pt>
                <c:pt idx="363">
                  <c:v>37.699199999999998</c:v>
                </c:pt>
                <c:pt idx="364">
                  <c:v>37.691400000000002</c:v>
                </c:pt>
                <c:pt idx="365">
                  <c:v>37.695300000000003</c:v>
                </c:pt>
                <c:pt idx="366">
                  <c:v>37.691400000000002</c:v>
                </c:pt>
                <c:pt idx="367">
                  <c:v>37.695300000000003</c:v>
                </c:pt>
                <c:pt idx="368">
                  <c:v>37.6875</c:v>
                </c:pt>
                <c:pt idx="369">
                  <c:v>37.714799999999997</c:v>
                </c:pt>
                <c:pt idx="370">
                  <c:v>37.679699999999997</c:v>
                </c:pt>
                <c:pt idx="371">
                  <c:v>37.683599999999998</c:v>
                </c:pt>
                <c:pt idx="372">
                  <c:v>37.679699999999997</c:v>
                </c:pt>
                <c:pt idx="373">
                  <c:v>37.683599999999998</c:v>
                </c:pt>
                <c:pt idx="374">
                  <c:v>37.683599999999998</c:v>
                </c:pt>
                <c:pt idx="375">
                  <c:v>37.679699999999997</c:v>
                </c:pt>
                <c:pt idx="376">
                  <c:v>37.683599999999998</c:v>
                </c:pt>
                <c:pt idx="377">
                  <c:v>37.680700000000002</c:v>
                </c:pt>
                <c:pt idx="378">
                  <c:v>37.683599999999998</c:v>
                </c:pt>
                <c:pt idx="379">
                  <c:v>37.679699999999997</c:v>
                </c:pt>
                <c:pt idx="380">
                  <c:v>37.683599999999998</c:v>
                </c:pt>
                <c:pt idx="381">
                  <c:v>37.679699999999997</c:v>
                </c:pt>
                <c:pt idx="382">
                  <c:v>37.683599999999998</c:v>
                </c:pt>
                <c:pt idx="383">
                  <c:v>37.679699999999997</c:v>
                </c:pt>
                <c:pt idx="384">
                  <c:v>37.683599999999998</c:v>
                </c:pt>
                <c:pt idx="385">
                  <c:v>37.679699999999997</c:v>
                </c:pt>
                <c:pt idx="386">
                  <c:v>37.683599999999998</c:v>
                </c:pt>
                <c:pt idx="387">
                  <c:v>37.679699999999997</c:v>
                </c:pt>
                <c:pt idx="388">
                  <c:v>37.683599999999998</c:v>
                </c:pt>
                <c:pt idx="389">
                  <c:v>37.679699999999997</c:v>
                </c:pt>
                <c:pt idx="390">
                  <c:v>37.683599999999998</c:v>
                </c:pt>
                <c:pt idx="391">
                  <c:v>37.679699999999997</c:v>
                </c:pt>
                <c:pt idx="392">
                  <c:v>37.683599999999998</c:v>
                </c:pt>
                <c:pt idx="393">
                  <c:v>37.679699999999997</c:v>
                </c:pt>
                <c:pt idx="394">
                  <c:v>37.683599999999998</c:v>
                </c:pt>
                <c:pt idx="395">
                  <c:v>37.679699999999997</c:v>
                </c:pt>
                <c:pt idx="396">
                  <c:v>37.683599999999998</c:v>
                </c:pt>
                <c:pt idx="397">
                  <c:v>37.679699999999997</c:v>
                </c:pt>
                <c:pt idx="398">
                  <c:v>37.683599999999998</c:v>
                </c:pt>
                <c:pt idx="399">
                  <c:v>37.675800000000002</c:v>
                </c:pt>
                <c:pt idx="400">
                  <c:v>37.683599999999998</c:v>
                </c:pt>
                <c:pt idx="401">
                  <c:v>37.679699999999997</c:v>
                </c:pt>
                <c:pt idx="402">
                  <c:v>37.683599999999998</c:v>
                </c:pt>
                <c:pt idx="403">
                  <c:v>37.679699999999997</c:v>
                </c:pt>
                <c:pt idx="404">
                  <c:v>37.6875</c:v>
                </c:pt>
                <c:pt idx="405">
                  <c:v>37.683599999999998</c:v>
                </c:pt>
                <c:pt idx="406">
                  <c:v>37.679699999999997</c:v>
                </c:pt>
                <c:pt idx="407">
                  <c:v>37.683599999999998</c:v>
                </c:pt>
                <c:pt idx="408">
                  <c:v>37.625</c:v>
                </c:pt>
                <c:pt idx="409">
                  <c:v>37.628900000000002</c:v>
                </c:pt>
                <c:pt idx="410">
                  <c:v>37.625</c:v>
                </c:pt>
                <c:pt idx="411">
                  <c:v>37.628900000000002</c:v>
                </c:pt>
                <c:pt idx="412">
                  <c:v>37.625</c:v>
                </c:pt>
                <c:pt idx="413">
                  <c:v>37.628900000000002</c:v>
                </c:pt>
                <c:pt idx="414">
                  <c:v>37.625</c:v>
                </c:pt>
                <c:pt idx="415">
                  <c:v>37.628900000000002</c:v>
                </c:pt>
                <c:pt idx="416">
                  <c:v>37.625</c:v>
                </c:pt>
                <c:pt idx="417">
                  <c:v>37.628900000000002</c:v>
                </c:pt>
                <c:pt idx="418">
                  <c:v>37.625</c:v>
                </c:pt>
                <c:pt idx="419">
                  <c:v>37.628900000000002</c:v>
                </c:pt>
                <c:pt idx="420">
                  <c:v>37.625</c:v>
                </c:pt>
                <c:pt idx="421">
                  <c:v>37.628900000000002</c:v>
                </c:pt>
                <c:pt idx="422">
                  <c:v>37.625</c:v>
                </c:pt>
                <c:pt idx="423">
                  <c:v>37.628900000000002</c:v>
                </c:pt>
                <c:pt idx="424">
                  <c:v>37.625</c:v>
                </c:pt>
                <c:pt idx="425">
                  <c:v>37.628900000000002</c:v>
                </c:pt>
                <c:pt idx="426">
                  <c:v>37.625</c:v>
                </c:pt>
                <c:pt idx="427">
                  <c:v>37.628900000000002</c:v>
                </c:pt>
                <c:pt idx="428">
                  <c:v>37.625</c:v>
                </c:pt>
                <c:pt idx="429">
                  <c:v>37.628900000000002</c:v>
                </c:pt>
                <c:pt idx="430">
                  <c:v>37.625</c:v>
                </c:pt>
                <c:pt idx="431">
                  <c:v>37.625</c:v>
                </c:pt>
                <c:pt idx="432">
                  <c:v>37.625</c:v>
                </c:pt>
                <c:pt idx="433">
                  <c:v>37.628900000000002</c:v>
                </c:pt>
                <c:pt idx="434">
                  <c:v>37.625</c:v>
                </c:pt>
                <c:pt idx="435">
                  <c:v>37.628900000000002</c:v>
                </c:pt>
                <c:pt idx="436">
                  <c:v>37.628900000000002</c:v>
                </c:pt>
                <c:pt idx="437">
                  <c:v>37.625</c:v>
                </c:pt>
                <c:pt idx="438">
                  <c:v>37.628900000000002</c:v>
                </c:pt>
                <c:pt idx="439">
                  <c:v>37.625</c:v>
                </c:pt>
                <c:pt idx="440">
                  <c:v>37.628900000000002</c:v>
                </c:pt>
                <c:pt idx="441">
                  <c:v>37.625</c:v>
                </c:pt>
                <c:pt idx="442">
                  <c:v>37.628900000000002</c:v>
                </c:pt>
                <c:pt idx="443">
                  <c:v>37.625</c:v>
                </c:pt>
                <c:pt idx="444">
                  <c:v>37.628900000000002</c:v>
                </c:pt>
                <c:pt idx="445">
                  <c:v>37.629899999999999</c:v>
                </c:pt>
                <c:pt idx="446">
                  <c:v>37.629899999999999</c:v>
                </c:pt>
                <c:pt idx="447">
                  <c:v>37.625999999999998</c:v>
                </c:pt>
                <c:pt idx="448">
                  <c:v>37.629899999999999</c:v>
                </c:pt>
                <c:pt idx="449">
                  <c:v>37.625999999999998</c:v>
                </c:pt>
                <c:pt idx="450">
                  <c:v>37.629899999999999</c:v>
                </c:pt>
                <c:pt idx="451">
                  <c:v>37.625999999999998</c:v>
                </c:pt>
                <c:pt idx="452">
                  <c:v>37.629899999999999</c:v>
                </c:pt>
                <c:pt idx="453">
                  <c:v>37.625999999999998</c:v>
                </c:pt>
                <c:pt idx="454">
                  <c:v>37.629899999999999</c:v>
                </c:pt>
                <c:pt idx="455">
                  <c:v>37.625999999999998</c:v>
                </c:pt>
                <c:pt idx="456">
                  <c:v>37.629899999999999</c:v>
                </c:pt>
                <c:pt idx="457">
                  <c:v>37.625999999999998</c:v>
                </c:pt>
                <c:pt idx="458">
                  <c:v>37.629899999999999</c:v>
                </c:pt>
                <c:pt idx="459">
                  <c:v>37.625999999999998</c:v>
                </c:pt>
                <c:pt idx="460">
                  <c:v>37.629899999999999</c:v>
                </c:pt>
                <c:pt idx="461">
                  <c:v>37.625999999999998</c:v>
                </c:pt>
                <c:pt idx="462">
                  <c:v>37.629899999999999</c:v>
                </c:pt>
                <c:pt idx="463">
                  <c:v>37.622100000000003</c:v>
                </c:pt>
                <c:pt idx="464">
                  <c:v>37.629899999999999</c:v>
                </c:pt>
                <c:pt idx="465">
                  <c:v>37.625999999999998</c:v>
                </c:pt>
                <c:pt idx="466">
                  <c:v>37.629899999999999</c:v>
                </c:pt>
                <c:pt idx="467">
                  <c:v>37.629899999999999</c:v>
                </c:pt>
                <c:pt idx="468">
                  <c:v>37.629899999999999</c:v>
                </c:pt>
                <c:pt idx="469">
                  <c:v>37.625999999999998</c:v>
                </c:pt>
                <c:pt idx="470">
                  <c:v>37.629899999999999</c:v>
                </c:pt>
                <c:pt idx="471">
                  <c:v>37.625999999999998</c:v>
                </c:pt>
                <c:pt idx="472">
                  <c:v>37.629899999999999</c:v>
                </c:pt>
                <c:pt idx="473">
                  <c:v>37.625999999999998</c:v>
                </c:pt>
                <c:pt idx="474">
                  <c:v>37.629899999999999</c:v>
                </c:pt>
                <c:pt idx="475">
                  <c:v>37.625999999999998</c:v>
                </c:pt>
                <c:pt idx="476">
                  <c:v>37.629899999999999</c:v>
                </c:pt>
                <c:pt idx="477">
                  <c:v>37.625999999999998</c:v>
                </c:pt>
                <c:pt idx="478">
                  <c:v>37.629899999999999</c:v>
                </c:pt>
                <c:pt idx="479">
                  <c:v>37.625999999999998</c:v>
                </c:pt>
                <c:pt idx="480">
                  <c:v>37.629899999999999</c:v>
                </c:pt>
                <c:pt idx="481">
                  <c:v>37.625999999999998</c:v>
                </c:pt>
                <c:pt idx="482">
                  <c:v>37.629899999999999</c:v>
                </c:pt>
                <c:pt idx="483">
                  <c:v>37.625999999999998</c:v>
                </c:pt>
                <c:pt idx="484">
                  <c:v>37.629899999999999</c:v>
                </c:pt>
                <c:pt idx="485">
                  <c:v>37.625999999999998</c:v>
                </c:pt>
                <c:pt idx="486">
                  <c:v>37.629899999999999</c:v>
                </c:pt>
                <c:pt idx="487">
                  <c:v>37.625999999999998</c:v>
                </c:pt>
                <c:pt idx="488">
                  <c:v>37.629899999999999</c:v>
                </c:pt>
                <c:pt idx="489">
                  <c:v>37.625999999999998</c:v>
                </c:pt>
                <c:pt idx="490">
                  <c:v>37.629899999999999</c:v>
                </c:pt>
                <c:pt idx="491">
                  <c:v>37.625999999999998</c:v>
                </c:pt>
                <c:pt idx="492">
                  <c:v>37.629899999999999</c:v>
                </c:pt>
                <c:pt idx="493">
                  <c:v>37.625999999999998</c:v>
                </c:pt>
                <c:pt idx="494">
                  <c:v>37.633800000000001</c:v>
                </c:pt>
                <c:pt idx="495">
                  <c:v>38.075200000000002</c:v>
                </c:pt>
                <c:pt idx="496">
                  <c:v>45.9893</c:v>
                </c:pt>
                <c:pt idx="497">
                  <c:v>45.9893</c:v>
                </c:pt>
                <c:pt idx="498">
                  <c:v>45.9893</c:v>
                </c:pt>
                <c:pt idx="499">
                  <c:v>45.985399999999998</c:v>
                </c:pt>
                <c:pt idx="500">
                  <c:v>65.547899999999998</c:v>
                </c:pt>
                <c:pt idx="501">
                  <c:v>65.290000000000006</c:v>
                </c:pt>
                <c:pt idx="502">
                  <c:v>66.391599999999997</c:v>
                </c:pt>
                <c:pt idx="503">
                  <c:v>65.933599999999998</c:v>
                </c:pt>
                <c:pt idx="504">
                  <c:v>66.101600000000005</c:v>
                </c:pt>
                <c:pt idx="505">
                  <c:v>65.941400000000002</c:v>
                </c:pt>
                <c:pt idx="506">
                  <c:v>66.085899999999995</c:v>
                </c:pt>
                <c:pt idx="507">
                  <c:v>65.945300000000003</c:v>
                </c:pt>
                <c:pt idx="508">
                  <c:v>66.140600000000006</c:v>
                </c:pt>
                <c:pt idx="509">
                  <c:v>65.964799999999997</c:v>
                </c:pt>
                <c:pt idx="510">
                  <c:v>66.261700000000005</c:v>
                </c:pt>
                <c:pt idx="511">
                  <c:v>66.019499999999994</c:v>
                </c:pt>
                <c:pt idx="512">
                  <c:v>65.953100000000006</c:v>
                </c:pt>
                <c:pt idx="513">
                  <c:v>66.484399999999994</c:v>
                </c:pt>
                <c:pt idx="514">
                  <c:v>66.226600000000005</c:v>
                </c:pt>
                <c:pt idx="515">
                  <c:v>66.632800000000003</c:v>
                </c:pt>
                <c:pt idx="516">
                  <c:v>66.343800000000002</c:v>
                </c:pt>
                <c:pt idx="517">
                  <c:v>66.507800000000003</c:v>
                </c:pt>
                <c:pt idx="518">
                  <c:v>66.265600000000006</c:v>
                </c:pt>
                <c:pt idx="519">
                  <c:v>66.304699999999997</c:v>
                </c:pt>
                <c:pt idx="520">
                  <c:v>66.304699999999997</c:v>
                </c:pt>
                <c:pt idx="521">
                  <c:v>66.335899999999995</c:v>
                </c:pt>
                <c:pt idx="522">
                  <c:v>66.644499999999994</c:v>
                </c:pt>
                <c:pt idx="523">
                  <c:v>66.648399999999995</c:v>
                </c:pt>
                <c:pt idx="524">
                  <c:v>66.707999999999998</c:v>
                </c:pt>
                <c:pt idx="525">
                  <c:v>66.7393</c:v>
                </c:pt>
                <c:pt idx="526">
                  <c:v>66.706100000000006</c:v>
                </c:pt>
                <c:pt idx="527">
                  <c:v>67.123999999999995</c:v>
                </c:pt>
                <c:pt idx="528">
                  <c:v>66.498999999999995</c:v>
                </c:pt>
                <c:pt idx="529">
                  <c:v>66.487300000000005</c:v>
                </c:pt>
                <c:pt idx="530">
                  <c:v>66.4756</c:v>
                </c:pt>
                <c:pt idx="531">
                  <c:v>66.471699999999998</c:v>
                </c:pt>
                <c:pt idx="532">
                  <c:v>66.4756</c:v>
                </c:pt>
                <c:pt idx="533">
                  <c:v>66.471699999999998</c:v>
                </c:pt>
                <c:pt idx="534">
                  <c:v>66.940399999999997</c:v>
                </c:pt>
                <c:pt idx="535">
                  <c:v>66.928700000000006</c:v>
                </c:pt>
                <c:pt idx="536">
                  <c:v>66.932599999999994</c:v>
                </c:pt>
                <c:pt idx="537">
                  <c:v>66.928700000000006</c:v>
                </c:pt>
                <c:pt idx="538">
                  <c:v>67.034199999999998</c:v>
                </c:pt>
                <c:pt idx="539">
                  <c:v>66.920900000000003</c:v>
                </c:pt>
                <c:pt idx="540">
                  <c:v>66.905299999999997</c:v>
                </c:pt>
                <c:pt idx="541">
                  <c:v>66.819299999999998</c:v>
                </c:pt>
                <c:pt idx="542">
                  <c:v>66.799800000000005</c:v>
                </c:pt>
                <c:pt idx="543">
                  <c:v>66.922899999999998</c:v>
                </c:pt>
                <c:pt idx="544">
                  <c:v>66.832999999999998</c:v>
                </c:pt>
                <c:pt idx="545">
                  <c:v>66.719700000000003</c:v>
                </c:pt>
                <c:pt idx="546">
                  <c:v>66.876000000000005</c:v>
                </c:pt>
                <c:pt idx="547">
                  <c:v>66.790000000000006</c:v>
                </c:pt>
                <c:pt idx="548">
                  <c:v>66.997100000000003</c:v>
                </c:pt>
                <c:pt idx="549">
                  <c:v>66.821299999999994</c:v>
                </c:pt>
                <c:pt idx="550">
                  <c:v>66.876000000000005</c:v>
                </c:pt>
                <c:pt idx="551">
                  <c:v>66.844700000000003</c:v>
                </c:pt>
                <c:pt idx="552">
                  <c:v>66.950199999999995</c:v>
                </c:pt>
                <c:pt idx="553">
                  <c:v>66.8369</c:v>
                </c:pt>
                <c:pt idx="554">
                  <c:v>66.977500000000006</c:v>
                </c:pt>
                <c:pt idx="555">
                  <c:v>66.860399999999998</c:v>
                </c:pt>
                <c:pt idx="556">
                  <c:v>66.969700000000003</c:v>
                </c:pt>
                <c:pt idx="557">
                  <c:v>66.852500000000006</c:v>
                </c:pt>
                <c:pt idx="558">
                  <c:v>66.8643</c:v>
                </c:pt>
                <c:pt idx="559">
                  <c:v>66.844700000000003</c:v>
                </c:pt>
                <c:pt idx="560">
                  <c:v>66.840800000000002</c:v>
                </c:pt>
                <c:pt idx="561">
                  <c:v>66.876000000000005</c:v>
                </c:pt>
                <c:pt idx="562">
                  <c:v>66.876000000000005</c:v>
                </c:pt>
                <c:pt idx="563">
                  <c:v>66.876000000000005</c:v>
                </c:pt>
                <c:pt idx="564">
                  <c:v>66.860399999999998</c:v>
                </c:pt>
                <c:pt idx="565">
                  <c:v>66.879900000000006</c:v>
                </c:pt>
                <c:pt idx="566">
                  <c:v>66.879900000000006</c:v>
                </c:pt>
                <c:pt idx="567">
                  <c:v>66.985399999999998</c:v>
                </c:pt>
                <c:pt idx="568">
                  <c:v>66.997100000000003</c:v>
                </c:pt>
                <c:pt idx="569">
                  <c:v>66.997100000000003</c:v>
                </c:pt>
                <c:pt idx="570">
                  <c:v>67.001000000000005</c:v>
                </c:pt>
                <c:pt idx="571">
                  <c:v>66.981399999999994</c:v>
                </c:pt>
                <c:pt idx="572">
                  <c:v>66.977500000000006</c:v>
                </c:pt>
                <c:pt idx="573">
                  <c:v>67.126000000000005</c:v>
                </c:pt>
                <c:pt idx="574">
                  <c:v>66.981399999999994</c:v>
                </c:pt>
                <c:pt idx="575">
                  <c:v>66.985399999999998</c:v>
                </c:pt>
                <c:pt idx="576">
                  <c:v>66.977500000000006</c:v>
                </c:pt>
                <c:pt idx="577">
                  <c:v>66.8643</c:v>
                </c:pt>
                <c:pt idx="578">
                  <c:v>66.973600000000005</c:v>
                </c:pt>
                <c:pt idx="579">
                  <c:v>66.860399999999998</c:v>
                </c:pt>
                <c:pt idx="580">
                  <c:v>66.997100000000003</c:v>
                </c:pt>
                <c:pt idx="581">
                  <c:v>66.934600000000003</c:v>
                </c:pt>
                <c:pt idx="582">
                  <c:v>66.903300000000002</c:v>
                </c:pt>
                <c:pt idx="583">
                  <c:v>66.915000000000006</c:v>
                </c:pt>
                <c:pt idx="584">
                  <c:v>66.930700000000002</c:v>
                </c:pt>
                <c:pt idx="585">
                  <c:v>66.829099999999997</c:v>
                </c:pt>
                <c:pt idx="586">
                  <c:v>66.907200000000003</c:v>
                </c:pt>
                <c:pt idx="587">
                  <c:v>66.934600000000003</c:v>
                </c:pt>
                <c:pt idx="588">
                  <c:v>66.821299999999994</c:v>
                </c:pt>
                <c:pt idx="589">
                  <c:v>66.965800000000002</c:v>
                </c:pt>
                <c:pt idx="590">
                  <c:v>66.821299999999994</c:v>
                </c:pt>
                <c:pt idx="591">
                  <c:v>66.809600000000003</c:v>
                </c:pt>
                <c:pt idx="592">
                  <c:v>66.895499999999998</c:v>
                </c:pt>
                <c:pt idx="593">
                  <c:v>66.872100000000003</c:v>
                </c:pt>
                <c:pt idx="594">
                  <c:v>66.876000000000005</c:v>
                </c:pt>
                <c:pt idx="595">
                  <c:v>66.907200000000003</c:v>
                </c:pt>
                <c:pt idx="596">
                  <c:v>66.895499999999998</c:v>
                </c:pt>
                <c:pt idx="597">
                  <c:v>66.9268</c:v>
                </c:pt>
                <c:pt idx="598">
                  <c:v>66.922899999999998</c:v>
                </c:pt>
                <c:pt idx="599">
                  <c:v>66.917000000000002</c:v>
                </c:pt>
                <c:pt idx="600">
                  <c:v>66.909199999999998</c:v>
                </c:pt>
                <c:pt idx="601">
                  <c:v>66.901399999999995</c:v>
                </c:pt>
                <c:pt idx="602">
                  <c:v>66.897499999999994</c:v>
                </c:pt>
                <c:pt idx="603">
                  <c:v>66.901399999999995</c:v>
                </c:pt>
                <c:pt idx="604">
                  <c:v>66.901399999999995</c:v>
                </c:pt>
                <c:pt idx="605">
                  <c:v>66.932599999999994</c:v>
                </c:pt>
                <c:pt idx="606">
                  <c:v>66.998999999999995</c:v>
                </c:pt>
                <c:pt idx="607">
                  <c:v>66.9482</c:v>
                </c:pt>
                <c:pt idx="608">
                  <c:v>66.854500000000002</c:v>
                </c:pt>
                <c:pt idx="609">
                  <c:v>66.049800000000005</c:v>
                </c:pt>
                <c:pt idx="610">
                  <c:v>66.373999999999995</c:v>
                </c:pt>
                <c:pt idx="611">
                  <c:v>66.307599999999994</c:v>
                </c:pt>
                <c:pt idx="612">
                  <c:v>66.346699999999998</c:v>
                </c:pt>
                <c:pt idx="613">
                  <c:v>66.268600000000006</c:v>
                </c:pt>
                <c:pt idx="614">
                  <c:v>66.256799999999998</c:v>
                </c:pt>
                <c:pt idx="615">
                  <c:v>66.284199999999998</c:v>
                </c:pt>
                <c:pt idx="616">
                  <c:v>66.256799999999998</c:v>
                </c:pt>
                <c:pt idx="617">
                  <c:v>66.2607</c:v>
                </c:pt>
                <c:pt idx="618">
                  <c:v>66.280299999999997</c:v>
                </c:pt>
                <c:pt idx="619">
                  <c:v>66.2881</c:v>
                </c:pt>
                <c:pt idx="620">
                  <c:v>66.272499999999994</c:v>
                </c:pt>
                <c:pt idx="621">
                  <c:v>66.272499999999994</c:v>
                </c:pt>
                <c:pt idx="622">
                  <c:v>66.272499999999994</c:v>
                </c:pt>
                <c:pt idx="623">
                  <c:v>66.272499999999994</c:v>
                </c:pt>
                <c:pt idx="624">
                  <c:v>66.252899999999997</c:v>
                </c:pt>
                <c:pt idx="625">
                  <c:v>66.256799999999998</c:v>
                </c:pt>
                <c:pt idx="626">
                  <c:v>66.252899999999997</c:v>
                </c:pt>
                <c:pt idx="627">
                  <c:v>66.256799999999998</c:v>
                </c:pt>
                <c:pt idx="628">
                  <c:v>66.252899999999997</c:v>
                </c:pt>
                <c:pt idx="629">
                  <c:v>66.256799999999998</c:v>
                </c:pt>
                <c:pt idx="630">
                  <c:v>66.252899999999997</c:v>
                </c:pt>
                <c:pt idx="631">
                  <c:v>66.252899999999997</c:v>
                </c:pt>
                <c:pt idx="632">
                  <c:v>66.463899999999995</c:v>
                </c:pt>
                <c:pt idx="633">
                  <c:v>66.405299999999997</c:v>
                </c:pt>
                <c:pt idx="634">
                  <c:v>66.409199999999998</c:v>
                </c:pt>
                <c:pt idx="635">
                  <c:v>66.405299999999997</c:v>
                </c:pt>
                <c:pt idx="636">
                  <c:v>66.409199999999998</c:v>
                </c:pt>
                <c:pt idx="637">
                  <c:v>66.405299999999997</c:v>
                </c:pt>
                <c:pt idx="638">
                  <c:v>67.476600000000005</c:v>
                </c:pt>
                <c:pt idx="639">
                  <c:v>67.296899999999994</c:v>
                </c:pt>
                <c:pt idx="640">
                  <c:v>67.281199999999998</c:v>
                </c:pt>
                <c:pt idx="641">
                  <c:v>67.394499999999994</c:v>
                </c:pt>
                <c:pt idx="642">
                  <c:v>67.644499999999994</c:v>
                </c:pt>
                <c:pt idx="643">
                  <c:v>67.585899999999995</c:v>
                </c:pt>
                <c:pt idx="644">
                  <c:v>67.531199999999998</c:v>
                </c:pt>
                <c:pt idx="645">
                  <c:v>67.800799999999995</c:v>
                </c:pt>
                <c:pt idx="646">
                  <c:v>67.597700000000003</c:v>
                </c:pt>
                <c:pt idx="647">
                  <c:v>67.535200000000003</c:v>
                </c:pt>
                <c:pt idx="648">
                  <c:v>67.589799999999997</c:v>
                </c:pt>
                <c:pt idx="649">
                  <c:v>67.585899999999995</c:v>
                </c:pt>
                <c:pt idx="650">
                  <c:v>67.589799999999997</c:v>
                </c:pt>
                <c:pt idx="651">
                  <c:v>67.605500000000006</c:v>
                </c:pt>
                <c:pt idx="652">
                  <c:v>67.585899999999995</c:v>
                </c:pt>
                <c:pt idx="653">
                  <c:v>67.578100000000006</c:v>
                </c:pt>
                <c:pt idx="654">
                  <c:v>67.566400000000002</c:v>
                </c:pt>
                <c:pt idx="655">
                  <c:v>67.5625</c:v>
                </c:pt>
                <c:pt idx="656">
                  <c:v>67.566400000000002</c:v>
                </c:pt>
                <c:pt idx="657">
                  <c:v>67.5625</c:v>
                </c:pt>
                <c:pt idx="658">
                  <c:v>67.566400000000002</c:v>
                </c:pt>
                <c:pt idx="659">
                  <c:v>67.5625</c:v>
                </c:pt>
                <c:pt idx="660">
                  <c:v>67.566400000000002</c:v>
                </c:pt>
                <c:pt idx="661">
                  <c:v>67.550799999999995</c:v>
                </c:pt>
                <c:pt idx="662">
                  <c:v>67.694299999999998</c:v>
                </c:pt>
                <c:pt idx="663">
                  <c:v>67.5732</c:v>
                </c:pt>
                <c:pt idx="664">
                  <c:v>67.5732</c:v>
                </c:pt>
                <c:pt idx="665">
                  <c:v>67.569299999999998</c:v>
                </c:pt>
                <c:pt idx="666">
                  <c:v>67.526399999999995</c:v>
                </c:pt>
                <c:pt idx="667">
                  <c:v>67.6006</c:v>
                </c:pt>
                <c:pt idx="668">
                  <c:v>67.569299999999998</c:v>
                </c:pt>
                <c:pt idx="669">
                  <c:v>67.5732</c:v>
                </c:pt>
                <c:pt idx="670">
                  <c:v>67.561499999999995</c:v>
                </c:pt>
                <c:pt idx="671">
                  <c:v>67.584999999999994</c:v>
                </c:pt>
                <c:pt idx="672">
                  <c:v>67.623999999999995</c:v>
                </c:pt>
                <c:pt idx="673">
                  <c:v>67.584999999999994</c:v>
                </c:pt>
                <c:pt idx="674">
                  <c:v>67.5381</c:v>
                </c:pt>
                <c:pt idx="675">
                  <c:v>67.534199999999998</c:v>
                </c:pt>
                <c:pt idx="676">
                  <c:v>67.5381</c:v>
                </c:pt>
                <c:pt idx="677">
                  <c:v>67.534199999999998</c:v>
                </c:pt>
                <c:pt idx="678">
                  <c:v>67.5381</c:v>
                </c:pt>
                <c:pt idx="679">
                  <c:v>67.534199999999998</c:v>
                </c:pt>
                <c:pt idx="680">
                  <c:v>67.782200000000003</c:v>
                </c:pt>
                <c:pt idx="681">
                  <c:v>67.547899999999998</c:v>
                </c:pt>
                <c:pt idx="682">
                  <c:v>67.543899999999994</c:v>
                </c:pt>
                <c:pt idx="683">
                  <c:v>67.540000000000006</c:v>
                </c:pt>
                <c:pt idx="684">
                  <c:v>67.571299999999994</c:v>
                </c:pt>
                <c:pt idx="685">
                  <c:v>67.528300000000002</c:v>
                </c:pt>
                <c:pt idx="686">
                  <c:v>67.5244</c:v>
                </c:pt>
                <c:pt idx="687">
                  <c:v>67.528300000000002</c:v>
                </c:pt>
                <c:pt idx="688">
                  <c:v>67.5244</c:v>
                </c:pt>
                <c:pt idx="689">
                  <c:v>67.528300000000002</c:v>
                </c:pt>
                <c:pt idx="690">
                  <c:v>67.547899999999998</c:v>
                </c:pt>
                <c:pt idx="691">
                  <c:v>67.5244</c:v>
                </c:pt>
                <c:pt idx="692">
                  <c:v>67.520499999999998</c:v>
                </c:pt>
                <c:pt idx="693">
                  <c:v>67.555700000000002</c:v>
                </c:pt>
                <c:pt idx="694">
                  <c:v>67.555700000000002</c:v>
                </c:pt>
                <c:pt idx="695">
                  <c:v>67.567400000000006</c:v>
                </c:pt>
                <c:pt idx="696">
                  <c:v>67.536100000000005</c:v>
                </c:pt>
                <c:pt idx="697">
                  <c:v>67.555700000000002</c:v>
                </c:pt>
                <c:pt idx="698">
                  <c:v>67.512699999999995</c:v>
                </c:pt>
                <c:pt idx="699">
                  <c:v>67.723600000000005</c:v>
                </c:pt>
                <c:pt idx="700">
                  <c:v>67.907200000000003</c:v>
                </c:pt>
                <c:pt idx="701">
                  <c:v>67.895499999999998</c:v>
                </c:pt>
                <c:pt idx="702">
                  <c:v>67.887699999999995</c:v>
                </c:pt>
                <c:pt idx="703">
                  <c:v>68.243200000000002</c:v>
                </c:pt>
                <c:pt idx="704">
                  <c:v>68.383799999999994</c:v>
                </c:pt>
                <c:pt idx="705">
                  <c:v>68.379900000000006</c:v>
                </c:pt>
                <c:pt idx="706">
                  <c:v>68.383799999999994</c:v>
                </c:pt>
                <c:pt idx="707">
                  <c:v>38.8369</c:v>
                </c:pt>
                <c:pt idx="708">
                  <c:v>37.817399999999999</c:v>
                </c:pt>
                <c:pt idx="709">
                  <c:v>37.856400000000001</c:v>
                </c:pt>
                <c:pt idx="710">
                  <c:v>37.813499999999998</c:v>
                </c:pt>
                <c:pt idx="711">
                  <c:v>37.809600000000003</c:v>
                </c:pt>
                <c:pt idx="712">
                  <c:v>37.813499999999998</c:v>
                </c:pt>
                <c:pt idx="713">
                  <c:v>37.809600000000003</c:v>
                </c:pt>
                <c:pt idx="714">
                  <c:v>37.813499999999998</c:v>
                </c:pt>
                <c:pt idx="715">
                  <c:v>37.809600000000003</c:v>
                </c:pt>
                <c:pt idx="716">
                  <c:v>37.813499999999998</c:v>
                </c:pt>
                <c:pt idx="717">
                  <c:v>37.813499999999998</c:v>
                </c:pt>
                <c:pt idx="718">
                  <c:v>37.809600000000003</c:v>
                </c:pt>
                <c:pt idx="719">
                  <c:v>37.813499999999998</c:v>
                </c:pt>
                <c:pt idx="720">
                  <c:v>37.809600000000003</c:v>
                </c:pt>
                <c:pt idx="721">
                  <c:v>37.813499999999998</c:v>
                </c:pt>
                <c:pt idx="722">
                  <c:v>37.805700000000002</c:v>
                </c:pt>
                <c:pt idx="723">
                  <c:v>37.809600000000003</c:v>
                </c:pt>
                <c:pt idx="724">
                  <c:v>37.805700000000002</c:v>
                </c:pt>
                <c:pt idx="725">
                  <c:v>37.809600000000003</c:v>
                </c:pt>
                <c:pt idx="726">
                  <c:v>37.805700000000002</c:v>
                </c:pt>
                <c:pt idx="727">
                  <c:v>37.809600000000003</c:v>
                </c:pt>
                <c:pt idx="728">
                  <c:v>37.805700000000002</c:v>
                </c:pt>
                <c:pt idx="729">
                  <c:v>37.809600000000003</c:v>
                </c:pt>
                <c:pt idx="730">
                  <c:v>37.805700000000002</c:v>
                </c:pt>
                <c:pt idx="731">
                  <c:v>37.809600000000003</c:v>
                </c:pt>
                <c:pt idx="732">
                  <c:v>37.8018</c:v>
                </c:pt>
                <c:pt idx="733">
                  <c:v>37.805700000000002</c:v>
                </c:pt>
                <c:pt idx="734">
                  <c:v>37.8018</c:v>
                </c:pt>
                <c:pt idx="735">
                  <c:v>37.805700000000002</c:v>
                </c:pt>
                <c:pt idx="736">
                  <c:v>37.8018</c:v>
                </c:pt>
                <c:pt idx="737">
                  <c:v>37.805700000000002</c:v>
                </c:pt>
                <c:pt idx="738">
                  <c:v>37.8018</c:v>
                </c:pt>
                <c:pt idx="739">
                  <c:v>37.805700000000002</c:v>
                </c:pt>
                <c:pt idx="740">
                  <c:v>37.8018</c:v>
                </c:pt>
                <c:pt idx="741">
                  <c:v>37.805700000000002</c:v>
                </c:pt>
                <c:pt idx="742">
                  <c:v>37.8018</c:v>
                </c:pt>
                <c:pt idx="743">
                  <c:v>37.805700000000002</c:v>
                </c:pt>
                <c:pt idx="744">
                  <c:v>37.8018</c:v>
                </c:pt>
                <c:pt idx="745">
                  <c:v>37.805700000000002</c:v>
                </c:pt>
                <c:pt idx="746">
                  <c:v>37.8018</c:v>
                </c:pt>
                <c:pt idx="747">
                  <c:v>37.668900000000001</c:v>
                </c:pt>
                <c:pt idx="748">
                  <c:v>37.805700000000002</c:v>
                </c:pt>
                <c:pt idx="749">
                  <c:v>37.8018</c:v>
                </c:pt>
                <c:pt idx="750">
                  <c:v>37.805700000000002</c:v>
                </c:pt>
                <c:pt idx="751">
                  <c:v>37.8018</c:v>
                </c:pt>
                <c:pt idx="752">
                  <c:v>37.805700000000002</c:v>
                </c:pt>
                <c:pt idx="753">
                  <c:v>37.8018</c:v>
                </c:pt>
                <c:pt idx="754">
                  <c:v>37.805700000000002</c:v>
                </c:pt>
                <c:pt idx="755">
                  <c:v>37.8018</c:v>
                </c:pt>
                <c:pt idx="756">
                  <c:v>37.805700000000002</c:v>
                </c:pt>
                <c:pt idx="757">
                  <c:v>37.8018</c:v>
                </c:pt>
                <c:pt idx="758">
                  <c:v>37.805700000000002</c:v>
                </c:pt>
                <c:pt idx="759">
                  <c:v>37.8018</c:v>
                </c:pt>
                <c:pt idx="760">
                  <c:v>37.805700000000002</c:v>
                </c:pt>
                <c:pt idx="761">
                  <c:v>37.8018</c:v>
                </c:pt>
                <c:pt idx="762">
                  <c:v>37.809600000000003</c:v>
                </c:pt>
                <c:pt idx="763">
                  <c:v>37.8018</c:v>
                </c:pt>
                <c:pt idx="764">
                  <c:v>37.8018</c:v>
                </c:pt>
                <c:pt idx="765">
                  <c:v>37.805700000000002</c:v>
                </c:pt>
                <c:pt idx="766">
                  <c:v>37.8018</c:v>
                </c:pt>
                <c:pt idx="767">
                  <c:v>37.805700000000002</c:v>
                </c:pt>
                <c:pt idx="768">
                  <c:v>37.8018</c:v>
                </c:pt>
                <c:pt idx="769">
                  <c:v>37.805700000000002</c:v>
                </c:pt>
                <c:pt idx="770">
                  <c:v>37.8018</c:v>
                </c:pt>
                <c:pt idx="771">
                  <c:v>37.805700000000002</c:v>
                </c:pt>
                <c:pt idx="772">
                  <c:v>37.8018</c:v>
                </c:pt>
                <c:pt idx="773">
                  <c:v>37.805700000000002</c:v>
                </c:pt>
                <c:pt idx="774">
                  <c:v>37.8018</c:v>
                </c:pt>
                <c:pt idx="775">
                  <c:v>37.805700000000002</c:v>
                </c:pt>
                <c:pt idx="776">
                  <c:v>37.8018</c:v>
                </c:pt>
                <c:pt idx="777">
                  <c:v>37.805700000000002</c:v>
                </c:pt>
                <c:pt idx="778">
                  <c:v>37.8018</c:v>
                </c:pt>
                <c:pt idx="779">
                  <c:v>37.805700000000002</c:v>
                </c:pt>
                <c:pt idx="780">
                  <c:v>37.8018</c:v>
                </c:pt>
                <c:pt idx="781">
                  <c:v>37.805700000000002</c:v>
                </c:pt>
                <c:pt idx="782">
                  <c:v>37.8018</c:v>
                </c:pt>
                <c:pt idx="783">
                  <c:v>37.805700000000002</c:v>
                </c:pt>
                <c:pt idx="784">
                  <c:v>37.8018</c:v>
                </c:pt>
                <c:pt idx="785">
                  <c:v>37.805700000000002</c:v>
                </c:pt>
                <c:pt idx="786">
                  <c:v>37.8018</c:v>
                </c:pt>
                <c:pt idx="787">
                  <c:v>37.805700000000002</c:v>
                </c:pt>
                <c:pt idx="788">
                  <c:v>37.8018</c:v>
                </c:pt>
                <c:pt idx="789">
                  <c:v>37.805700000000002</c:v>
                </c:pt>
                <c:pt idx="790">
                  <c:v>37.8018</c:v>
                </c:pt>
                <c:pt idx="791">
                  <c:v>37.805700000000002</c:v>
                </c:pt>
                <c:pt idx="792">
                  <c:v>37.8018</c:v>
                </c:pt>
                <c:pt idx="793">
                  <c:v>37.809600000000003</c:v>
                </c:pt>
                <c:pt idx="794">
                  <c:v>37.805700000000002</c:v>
                </c:pt>
                <c:pt idx="795">
                  <c:v>37.8018</c:v>
                </c:pt>
                <c:pt idx="796">
                  <c:v>37.805700000000002</c:v>
                </c:pt>
                <c:pt idx="797">
                  <c:v>37.8018</c:v>
                </c:pt>
                <c:pt idx="798">
                  <c:v>37.805700000000002</c:v>
                </c:pt>
                <c:pt idx="799">
                  <c:v>37.8018</c:v>
                </c:pt>
                <c:pt idx="800">
                  <c:v>37.805700000000002</c:v>
                </c:pt>
                <c:pt idx="801">
                  <c:v>37.8018</c:v>
                </c:pt>
                <c:pt idx="802">
                  <c:v>37.805700000000002</c:v>
                </c:pt>
                <c:pt idx="803">
                  <c:v>37.8018</c:v>
                </c:pt>
                <c:pt idx="804">
                  <c:v>37.805700000000002</c:v>
                </c:pt>
                <c:pt idx="805">
                  <c:v>37.8018</c:v>
                </c:pt>
                <c:pt idx="806">
                  <c:v>37.805700000000002</c:v>
                </c:pt>
                <c:pt idx="807">
                  <c:v>37.8018</c:v>
                </c:pt>
                <c:pt idx="808">
                  <c:v>37.805700000000002</c:v>
                </c:pt>
                <c:pt idx="809">
                  <c:v>37.8018</c:v>
                </c:pt>
                <c:pt idx="810">
                  <c:v>37.805700000000002</c:v>
                </c:pt>
                <c:pt idx="811">
                  <c:v>37.8018</c:v>
                </c:pt>
                <c:pt idx="812">
                  <c:v>37.805700000000002</c:v>
                </c:pt>
                <c:pt idx="813">
                  <c:v>37.8018</c:v>
                </c:pt>
                <c:pt idx="814">
                  <c:v>37.817399999999999</c:v>
                </c:pt>
                <c:pt idx="815">
                  <c:v>46.914999999999999</c:v>
                </c:pt>
                <c:pt idx="816">
                  <c:v>46.918900000000001</c:v>
                </c:pt>
                <c:pt idx="817">
                  <c:v>46.914999999999999</c:v>
                </c:pt>
                <c:pt idx="818">
                  <c:v>46.918900000000001</c:v>
                </c:pt>
                <c:pt idx="819">
                  <c:v>46.914999999999999</c:v>
                </c:pt>
                <c:pt idx="820">
                  <c:v>46.918900000000001</c:v>
                </c:pt>
                <c:pt idx="821">
                  <c:v>46.914999999999999</c:v>
                </c:pt>
                <c:pt idx="822">
                  <c:v>46.918900000000001</c:v>
                </c:pt>
                <c:pt idx="823">
                  <c:v>46.922899999999998</c:v>
                </c:pt>
                <c:pt idx="824">
                  <c:v>66.762699999999995</c:v>
                </c:pt>
                <c:pt idx="825">
                  <c:v>66.204099999999997</c:v>
                </c:pt>
                <c:pt idx="826">
                  <c:v>66.809600000000003</c:v>
                </c:pt>
                <c:pt idx="827">
                  <c:v>66.383799999999994</c:v>
                </c:pt>
                <c:pt idx="828">
                  <c:v>66.633799999999994</c:v>
                </c:pt>
                <c:pt idx="829">
                  <c:v>66.395499999999998</c:v>
                </c:pt>
                <c:pt idx="830">
                  <c:v>67.309600000000003</c:v>
                </c:pt>
                <c:pt idx="831">
                  <c:v>67.145499999999998</c:v>
                </c:pt>
                <c:pt idx="832">
                  <c:v>67.278300000000002</c:v>
                </c:pt>
                <c:pt idx="833">
                  <c:v>67.153300000000002</c:v>
                </c:pt>
                <c:pt idx="834">
                  <c:v>67.282200000000003</c:v>
                </c:pt>
                <c:pt idx="835">
                  <c:v>67.129900000000006</c:v>
                </c:pt>
                <c:pt idx="836">
                  <c:v>67.153300000000002</c:v>
                </c:pt>
                <c:pt idx="837">
                  <c:v>67.438500000000005</c:v>
                </c:pt>
                <c:pt idx="838">
                  <c:v>67.1143</c:v>
                </c:pt>
                <c:pt idx="839">
                  <c:v>67.329099999999997</c:v>
                </c:pt>
                <c:pt idx="840">
                  <c:v>67.137699999999995</c:v>
                </c:pt>
                <c:pt idx="841">
                  <c:v>67.473600000000005</c:v>
                </c:pt>
                <c:pt idx="842">
                  <c:v>67.395499999999998</c:v>
                </c:pt>
                <c:pt idx="843">
                  <c:v>67.145499999999998</c:v>
                </c:pt>
                <c:pt idx="844">
                  <c:v>67.129900000000006</c:v>
                </c:pt>
                <c:pt idx="845">
                  <c:v>67.223600000000005</c:v>
                </c:pt>
                <c:pt idx="846">
                  <c:v>67.200199999999995</c:v>
                </c:pt>
                <c:pt idx="847">
                  <c:v>67.200199999999995</c:v>
                </c:pt>
                <c:pt idx="848">
                  <c:v>67.477500000000006</c:v>
                </c:pt>
                <c:pt idx="849">
                  <c:v>67.528300000000002</c:v>
                </c:pt>
                <c:pt idx="850">
                  <c:v>67.543899999999994</c:v>
                </c:pt>
                <c:pt idx="851">
                  <c:v>67.528300000000002</c:v>
                </c:pt>
                <c:pt idx="852">
                  <c:v>67.793899999999994</c:v>
                </c:pt>
                <c:pt idx="853">
                  <c:v>67.594700000000003</c:v>
                </c:pt>
                <c:pt idx="854">
                  <c:v>67.493200000000002</c:v>
                </c:pt>
                <c:pt idx="855">
                  <c:v>67.344700000000003</c:v>
                </c:pt>
                <c:pt idx="856">
                  <c:v>67.344700000000003</c:v>
                </c:pt>
                <c:pt idx="857">
                  <c:v>67.317400000000006</c:v>
                </c:pt>
                <c:pt idx="858">
                  <c:v>67.321299999999994</c:v>
                </c:pt>
                <c:pt idx="859">
                  <c:v>67.317400000000006</c:v>
                </c:pt>
                <c:pt idx="860">
                  <c:v>67.321299999999994</c:v>
                </c:pt>
                <c:pt idx="861">
                  <c:v>67.317400000000006</c:v>
                </c:pt>
                <c:pt idx="862">
                  <c:v>67.321299999999994</c:v>
                </c:pt>
                <c:pt idx="863">
                  <c:v>67.692400000000006</c:v>
                </c:pt>
                <c:pt idx="864">
                  <c:v>67.766599999999997</c:v>
                </c:pt>
                <c:pt idx="865">
                  <c:v>67.762699999999995</c:v>
                </c:pt>
                <c:pt idx="866">
                  <c:v>67.766599999999997</c:v>
                </c:pt>
                <c:pt idx="867">
                  <c:v>67.872100000000003</c:v>
                </c:pt>
                <c:pt idx="868">
                  <c:v>67.758799999999994</c:v>
                </c:pt>
                <c:pt idx="869">
                  <c:v>67.751000000000005</c:v>
                </c:pt>
                <c:pt idx="870">
                  <c:v>67.758799999999994</c:v>
                </c:pt>
                <c:pt idx="871">
                  <c:v>67.661100000000005</c:v>
                </c:pt>
                <c:pt idx="872">
                  <c:v>67.809600000000003</c:v>
                </c:pt>
                <c:pt idx="873">
                  <c:v>67.766599999999997</c:v>
                </c:pt>
                <c:pt idx="874">
                  <c:v>67.862300000000005</c:v>
                </c:pt>
                <c:pt idx="875">
                  <c:v>67.706100000000006</c:v>
                </c:pt>
                <c:pt idx="876">
                  <c:v>67.819299999999998</c:v>
                </c:pt>
                <c:pt idx="877">
                  <c:v>67.694299999999998</c:v>
                </c:pt>
                <c:pt idx="878">
                  <c:v>67.7607</c:v>
                </c:pt>
                <c:pt idx="879">
                  <c:v>67.713899999999995</c:v>
                </c:pt>
                <c:pt idx="880">
                  <c:v>67.784199999999998</c:v>
                </c:pt>
                <c:pt idx="881">
                  <c:v>67.730500000000006</c:v>
                </c:pt>
                <c:pt idx="882">
                  <c:v>67.691400000000002</c:v>
                </c:pt>
                <c:pt idx="883">
                  <c:v>67.675799999999995</c:v>
                </c:pt>
                <c:pt idx="884">
                  <c:v>67.761700000000005</c:v>
                </c:pt>
                <c:pt idx="885">
                  <c:v>68</c:v>
                </c:pt>
                <c:pt idx="886">
                  <c:v>67.956999999999994</c:v>
                </c:pt>
                <c:pt idx="887">
                  <c:v>68.0488</c:v>
                </c:pt>
                <c:pt idx="888">
                  <c:v>67.974599999999995</c:v>
                </c:pt>
                <c:pt idx="889">
                  <c:v>68.053700000000006</c:v>
                </c:pt>
                <c:pt idx="890">
                  <c:v>67.995099999999994</c:v>
                </c:pt>
                <c:pt idx="891">
                  <c:v>68.018600000000006</c:v>
                </c:pt>
                <c:pt idx="892">
                  <c:v>67.991200000000006</c:v>
                </c:pt>
                <c:pt idx="893">
                  <c:v>67.995099999999994</c:v>
                </c:pt>
                <c:pt idx="894">
                  <c:v>68.026399999999995</c:v>
                </c:pt>
                <c:pt idx="895">
                  <c:v>68.034199999999998</c:v>
                </c:pt>
                <c:pt idx="896">
                  <c:v>68.026399999999995</c:v>
                </c:pt>
                <c:pt idx="897">
                  <c:v>68.030299999999997</c:v>
                </c:pt>
                <c:pt idx="898">
                  <c:v>68.034199999999998</c:v>
                </c:pt>
                <c:pt idx="899">
                  <c:v>68.030299999999997</c:v>
                </c:pt>
                <c:pt idx="900">
                  <c:v>68.034199999999998</c:v>
                </c:pt>
                <c:pt idx="901">
                  <c:v>68.182599999999994</c:v>
                </c:pt>
                <c:pt idx="902">
                  <c:v>68.088899999999995</c:v>
                </c:pt>
                <c:pt idx="903">
                  <c:v>68.069299999999998</c:v>
                </c:pt>
                <c:pt idx="904">
                  <c:v>68.065399999999997</c:v>
                </c:pt>
                <c:pt idx="905">
                  <c:v>68.069299999999998</c:v>
                </c:pt>
                <c:pt idx="906">
                  <c:v>68.276399999999995</c:v>
                </c:pt>
                <c:pt idx="907">
                  <c:v>68.167000000000002</c:v>
                </c:pt>
                <c:pt idx="908">
                  <c:v>68.120099999999994</c:v>
                </c:pt>
                <c:pt idx="909">
                  <c:v>68.116200000000006</c:v>
                </c:pt>
                <c:pt idx="910">
                  <c:v>68.191400000000002</c:v>
                </c:pt>
                <c:pt idx="911">
                  <c:v>68.058599999999998</c:v>
                </c:pt>
                <c:pt idx="912">
                  <c:v>68.046899999999994</c:v>
                </c:pt>
                <c:pt idx="913">
                  <c:v>68.097700000000003</c:v>
                </c:pt>
                <c:pt idx="914">
                  <c:v>67.972700000000003</c:v>
                </c:pt>
                <c:pt idx="915">
                  <c:v>68.105500000000006</c:v>
                </c:pt>
                <c:pt idx="916">
                  <c:v>68.097700000000003</c:v>
                </c:pt>
                <c:pt idx="917">
                  <c:v>67.992199999999997</c:v>
                </c:pt>
                <c:pt idx="918">
                  <c:v>68.011700000000005</c:v>
                </c:pt>
                <c:pt idx="919">
                  <c:v>68.007800000000003</c:v>
                </c:pt>
                <c:pt idx="920">
                  <c:v>68.222700000000003</c:v>
                </c:pt>
                <c:pt idx="921">
                  <c:v>68.117199999999997</c:v>
                </c:pt>
                <c:pt idx="922">
                  <c:v>68.105500000000006</c:v>
                </c:pt>
                <c:pt idx="923">
                  <c:v>68.105500000000006</c:v>
                </c:pt>
                <c:pt idx="924">
                  <c:v>68.101600000000005</c:v>
                </c:pt>
                <c:pt idx="925">
                  <c:v>68.179699999999997</c:v>
                </c:pt>
                <c:pt idx="926">
                  <c:v>68.160200000000003</c:v>
                </c:pt>
                <c:pt idx="927">
                  <c:v>68.160200000000003</c:v>
                </c:pt>
                <c:pt idx="928">
                  <c:v>68.156199999999998</c:v>
                </c:pt>
                <c:pt idx="929">
                  <c:v>68.046899999999994</c:v>
                </c:pt>
                <c:pt idx="930">
                  <c:v>68.043000000000006</c:v>
                </c:pt>
                <c:pt idx="931">
                  <c:v>68.046899999999994</c:v>
                </c:pt>
                <c:pt idx="932">
                  <c:v>68.043000000000006</c:v>
                </c:pt>
                <c:pt idx="933">
                  <c:v>68.046899999999994</c:v>
                </c:pt>
                <c:pt idx="934">
                  <c:v>68.378900000000002</c:v>
                </c:pt>
                <c:pt idx="935">
                  <c:v>68.105500000000006</c:v>
                </c:pt>
                <c:pt idx="936">
                  <c:v>68.097700000000003</c:v>
                </c:pt>
                <c:pt idx="937">
                  <c:v>67.980500000000006</c:v>
                </c:pt>
                <c:pt idx="938">
                  <c:v>68.031199999999998</c:v>
                </c:pt>
                <c:pt idx="939">
                  <c:v>67.992199999999997</c:v>
                </c:pt>
                <c:pt idx="940">
                  <c:v>68</c:v>
                </c:pt>
                <c:pt idx="941">
                  <c:v>68.078100000000006</c:v>
                </c:pt>
                <c:pt idx="942">
                  <c:v>68.035200000000003</c:v>
                </c:pt>
                <c:pt idx="943">
                  <c:v>68.152299999999997</c:v>
                </c:pt>
                <c:pt idx="944">
                  <c:v>68.081999999999994</c:v>
                </c:pt>
                <c:pt idx="945">
                  <c:v>68.168000000000006</c:v>
                </c:pt>
                <c:pt idx="946">
                  <c:v>67.988299999999995</c:v>
                </c:pt>
                <c:pt idx="947">
                  <c:v>68.039100000000005</c:v>
                </c:pt>
                <c:pt idx="948">
                  <c:v>68.043000000000006</c:v>
                </c:pt>
                <c:pt idx="949">
                  <c:v>67.945300000000003</c:v>
                </c:pt>
                <c:pt idx="950">
                  <c:v>68.089799999999997</c:v>
                </c:pt>
                <c:pt idx="951">
                  <c:v>67.945300000000003</c:v>
                </c:pt>
                <c:pt idx="952">
                  <c:v>68.027299999999997</c:v>
                </c:pt>
                <c:pt idx="953">
                  <c:v>68</c:v>
                </c:pt>
                <c:pt idx="954">
                  <c:v>68.003900000000002</c:v>
                </c:pt>
                <c:pt idx="955">
                  <c:v>68.023399999999995</c:v>
                </c:pt>
                <c:pt idx="956">
                  <c:v>68.027299999999997</c:v>
                </c:pt>
                <c:pt idx="957">
                  <c:v>68.019499999999994</c:v>
                </c:pt>
                <c:pt idx="958">
                  <c:v>68.023399999999995</c:v>
                </c:pt>
                <c:pt idx="959">
                  <c:v>68.023399999999995</c:v>
                </c:pt>
                <c:pt idx="960">
                  <c:v>68.019499999999994</c:v>
                </c:pt>
                <c:pt idx="961">
                  <c:v>68.019499999999994</c:v>
                </c:pt>
                <c:pt idx="962">
                  <c:v>68.003900000000002</c:v>
                </c:pt>
                <c:pt idx="963">
                  <c:v>68</c:v>
                </c:pt>
                <c:pt idx="964">
                  <c:v>68.003900000000002</c:v>
                </c:pt>
                <c:pt idx="965">
                  <c:v>68.093800000000002</c:v>
                </c:pt>
                <c:pt idx="966">
                  <c:v>68.043000000000006</c:v>
                </c:pt>
                <c:pt idx="967">
                  <c:v>68.093800000000002</c:v>
                </c:pt>
                <c:pt idx="968">
                  <c:v>68.039100000000005</c:v>
                </c:pt>
                <c:pt idx="969">
                  <c:v>68.132800000000003</c:v>
                </c:pt>
                <c:pt idx="970">
                  <c:v>68.035200000000003</c:v>
                </c:pt>
                <c:pt idx="971">
                  <c:v>68.136700000000005</c:v>
                </c:pt>
                <c:pt idx="972">
                  <c:v>68.007800000000003</c:v>
                </c:pt>
                <c:pt idx="973">
                  <c:v>68.035200000000003</c:v>
                </c:pt>
                <c:pt idx="974">
                  <c:v>68.003900000000002</c:v>
                </c:pt>
                <c:pt idx="975">
                  <c:v>68.027299999999997</c:v>
                </c:pt>
                <c:pt idx="976">
                  <c:v>68.626999999999995</c:v>
                </c:pt>
                <c:pt idx="977">
                  <c:v>69.464799999999997</c:v>
                </c:pt>
                <c:pt idx="978">
                  <c:v>69.453100000000006</c:v>
                </c:pt>
                <c:pt idx="979">
                  <c:v>69.449200000000005</c:v>
                </c:pt>
                <c:pt idx="980">
                  <c:v>69.453100000000006</c:v>
                </c:pt>
                <c:pt idx="981">
                  <c:v>69.449200000000005</c:v>
                </c:pt>
                <c:pt idx="982">
                  <c:v>69.453100000000006</c:v>
                </c:pt>
                <c:pt idx="983">
                  <c:v>70.628900000000002</c:v>
                </c:pt>
                <c:pt idx="984">
                  <c:v>69.853499999999997</c:v>
                </c:pt>
                <c:pt idx="985">
                  <c:v>69.896500000000003</c:v>
                </c:pt>
                <c:pt idx="986">
                  <c:v>70.057599999999994</c:v>
                </c:pt>
                <c:pt idx="987">
                  <c:v>69.892600000000002</c:v>
                </c:pt>
                <c:pt idx="988">
                  <c:v>69.845699999999994</c:v>
                </c:pt>
                <c:pt idx="989">
                  <c:v>69.963899999999995</c:v>
                </c:pt>
                <c:pt idx="990">
                  <c:v>69.827100000000002</c:v>
                </c:pt>
                <c:pt idx="991">
                  <c:v>70.015600000000006</c:v>
                </c:pt>
                <c:pt idx="992">
                  <c:v>69.9619</c:v>
                </c:pt>
                <c:pt idx="993">
                  <c:v>69.786100000000005</c:v>
                </c:pt>
                <c:pt idx="994">
                  <c:v>69.766599999999997</c:v>
                </c:pt>
                <c:pt idx="995">
                  <c:v>69.758799999999994</c:v>
                </c:pt>
                <c:pt idx="996">
                  <c:v>69.762699999999995</c:v>
                </c:pt>
                <c:pt idx="997">
                  <c:v>69.782200000000003</c:v>
                </c:pt>
                <c:pt idx="998">
                  <c:v>69.762699999999995</c:v>
                </c:pt>
                <c:pt idx="999">
                  <c:v>69.790000000000006</c:v>
                </c:pt>
                <c:pt idx="1000">
                  <c:v>69.793899999999994</c:v>
                </c:pt>
                <c:pt idx="1001">
                  <c:v>69.797899999999998</c:v>
                </c:pt>
                <c:pt idx="1002">
                  <c:v>69.797899999999998</c:v>
                </c:pt>
                <c:pt idx="1003">
                  <c:v>69.797899999999998</c:v>
                </c:pt>
                <c:pt idx="1004">
                  <c:v>69.797899999999998</c:v>
                </c:pt>
                <c:pt idx="1005">
                  <c:v>69.793899999999994</c:v>
                </c:pt>
                <c:pt idx="1006">
                  <c:v>69.793899999999994</c:v>
                </c:pt>
                <c:pt idx="1007">
                  <c:v>69.813500000000005</c:v>
                </c:pt>
                <c:pt idx="1008">
                  <c:v>69.778300000000002</c:v>
                </c:pt>
                <c:pt idx="1009">
                  <c:v>69.778300000000002</c:v>
                </c:pt>
                <c:pt idx="1010">
                  <c:v>69.778300000000002</c:v>
                </c:pt>
                <c:pt idx="1011">
                  <c:v>69.8994</c:v>
                </c:pt>
                <c:pt idx="1012">
                  <c:v>70.818399999999997</c:v>
                </c:pt>
                <c:pt idx="1013">
                  <c:v>70.584000000000003</c:v>
                </c:pt>
                <c:pt idx="1014">
                  <c:v>70.584000000000003</c:v>
                </c:pt>
                <c:pt idx="1015">
                  <c:v>70.580100000000002</c:v>
                </c:pt>
                <c:pt idx="1016">
                  <c:v>70.537099999999995</c:v>
                </c:pt>
                <c:pt idx="1017">
                  <c:v>70.505899999999997</c:v>
                </c:pt>
                <c:pt idx="1018">
                  <c:v>70.509799999999998</c:v>
                </c:pt>
                <c:pt idx="1019">
                  <c:v>70.505899999999997</c:v>
                </c:pt>
                <c:pt idx="1020">
                  <c:v>70.470699999999994</c:v>
                </c:pt>
                <c:pt idx="1021">
                  <c:v>70.544899999999998</c:v>
                </c:pt>
                <c:pt idx="1022">
                  <c:v>70.580100000000002</c:v>
                </c:pt>
                <c:pt idx="1023">
                  <c:v>70.470699999999994</c:v>
                </c:pt>
                <c:pt idx="1024">
                  <c:v>70.470699999999994</c:v>
                </c:pt>
                <c:pt idx="1025">
                  <c:v>70.466800000000006</c:v>
                </c:pt>
                <c:pt idx="1026">
                  <c:v>70.470699999999994</c:v>
                </c:pt>
                <c:pt idx="1027">
                  <c:v>70.466800000000006</c:v>
                </c:pt>
                <c:pt idx="1028">
                  <c:v>70.470699999999994</c:v>
                </c:pt>
                <c:pt idx="1029">
                  <c:v>70.474599999999995</c:v>
                </c:pt>
                <c:pt idx="1030">
                  <c:v>70.294899999999998</c:v>
                </c:pt>
                <c:pt idx="1031">
                  <c:v>70.287099999999995</c:v>
                </c:pt>
                <c:pt idx="1032">
                  <c:v>70.290999999999997</c:v>
                </c:pt>
                <c:pt idx="1033">
                  <c:v>70.330100000000002</c:v>
                </c:pt>
                <c:pt idx="1034">
                  <c:v>70.103499999999997</c:v>
                </c:pt>
                <c:pt idx="1035">
                  <c:v>70.099599999999995</c:v>
                </c:pt>
                <c:pt idx="1036">
                  <c:v>70.181600000000003</c:v>
                </c:pt>
                <c:pt idx="1037">
                  <c:v>70.103499999999997</c:v>
                </c:pt>
                <c:pt idx="1038">
                  <c:v>70.103499999999997</c:v>
                </c:pt>
                <c:pt idx="1039">
                  <c:v>70.126999999999995</c:v>
                </c:pt>
                <c:pt idx="1040">
                  <c:v>70.103499999999997</c:v>
                </c:pt>
                <c:pt idx="1041">
                  <c:v>70.099599999999995</c:v>
                </c:pt>
                <c:pt idx="1042">
                  <c:v>70.1387</c:v>
                </c:pt>
                <c:pt idx="1043">
                  <c:v>70.162099999999995</c:v>
                </c:pt>
                <c:pt idx="1044">
                  <c:v>70.126999999999995</c:v>
                </c:pt>
                <c:pt idx="1045">
                  <c:v>70.158199999999994</c:v>
                </c:pt>
                <c:pt idx="1046">
                  <c:v>70.1113</c:v>
                </c:pt>
                <c:pt idx="1047">
                  <c:v>70.107399999999998</c:v>
                </c:pt>
                <c:pt idx="1048">
                  <c:v>39.857399999999998</c:v>
                </c:pt>
                <c:pt idx="1049">
                  <c:v>39.654299999999999</c:v>
                </c:pt>
                <c:pt idx="1050">
                  <c:v>39.650399999999998</c:v>
                </c:pt>
                <c:pt idx="1051">
                  <c:v>39.654299999999999</c:v>
                </c:pt>
                <c:pt idx="1052">
                  <c:v>39.654299999999999</c:v>
                </c:pt>
                <c:pt idx="1053">
                  <c:v>39.654299999999999</c:v>
                </c:pt>
                <c:pt idx="1054">
                  <c:v>39.6738</c:v>
                </c:pt>
                <c:pt idx="1055">
                  <c:v>39.619100000000003</c:v>
                </c:pt>
                <c:pt idx="1056">
                  <c:v>39.615200000000002</c:v>
                </c:pt>
                <c:pt idx="1057">
                  <c:v>39.619100000000003</c:v>
                </c:pt>
                <c:pt idx="1058">
                  <c:v>39.615200000000002</c:v>
                </c:pt>
                <c:pt idx="1059">
                  <c:v>39.6113</c:v>
                </c:pt>
                <c:pt idx="1060">
                  <c:v>39.607399999999998</c:v>
                </c:pt>
                <c:pt idx="1061">
                  <c:v>39.6113</c:v>
                </c:pt>
                <c:pt idx="1062">
                  <c:v>39.607399999999998</c:v>
                </c:pt>
                <c:pt idx="1063">
                  <c:v>39.6113</c:v>
                </c:pt>
                <c:pt idx="1064">
                  <c:v>39.607399999999998</c:v>
                </c:pt>
                <c:pt idx="1065">
                  <c:v>39.6113</c:v>
                </c:pt>
                <c:pt idx="1066">
                  <c:v>39.607399999999998</c:v>
                </c:pt>
                <c:pt idx="1067">
                  <c:v>39.6113</c:v>
                </c:pt>
                <c:pt idx="1068">
                  <c:v>39.607399999999998</c:v>
                </c:pt>
                <c:pt idx="1069">
                  <c:v>39.6113</c:v>
                </c:pt>
                <c:pt idx="1070">
                  <c:v>39.607399999999998</c:v>
                </c:pt>
                <c:pt idx="1071">
                  <c:v>39.560499999999998</c:v>
                </c:pt>
                <c:pt idx="1072">
                  <c:v>39.556600000000003</c:v>
                </c:pt>
                <c:pt idx="1073">
                  <c:v>39.560499999999998</c:v>
                </c:pt>
                <c:pt idx="1074">
                  <c:v>39.556600000000003</c:v>
                </c:pt>
                <c:pt idx="1075">
                  <c:v>39.560499999999998</c:v>
                </c:pt>
                <c:pt idx="1076">
                  <c:v>39.556600000000003</c:v>
                </c:pt>
                <c:pt idx="1077">
                  <c:v>39.560499999999998</c:v>
                </c:pt>
                <c:pt idx="1078">
                  <c:v>39.556600000000003</c:v>
                </c:pt>
                <c:pt idx="1079">
                  <c:v>39.560499999999998</c:v>
                </c:pt>
                <c:pt idx="1080">
                  <c:v>39.556600000000003</c:v>
                </c:pt>
                <c:pt idx="1081">
                  <c:v>39.564500000000002</c:v>
                </c:pt>
                <c:pt idx="1082">
                  <c:v>39.560499999999998</c:v>
                </c:pt>
                <c:pt idx="1083">
                  <c:v>39.564500000000002</c:v>
                </c:pt>
                <c:pt idx="1084">
                  <c:v>39.556600000000003</c:v>
                </c:pt>
                <c:pt idx="1085">
                  <c:v>39.560499999999998</c:v>
                </c:pt>
                <c:pt idx="1086">
                  <c:v>39.556600000000003</c:v>
                </c:pt>
                <c:pt idx="1087">
                  <c:v>39.560499999999998</c:v>
                </c:pt>
                <c:pt idx="1088">
                  <c:v>39.556600000000003</c:v>
                </c:pt>
                <c:pt idx="1089">
                  <c:v>39.560499999999998</c:v>
                </c:pt>
                <c:pt idx="1090">
                  <c:v>39.556600000000003</c:v>
                </c:pt>
                <c:pt idx="1091">
                  <c:v>39.560499999999998</c:v>
                </c:pt>
                <c:pt idx="1092">
                  <c:v>39.556600000000003</c:v>
                </c:pt>
                <c:pt idx="1093">
                  <c:v>39.560499999999998</c:v>
                </c:pt>
                <c:pt idx="1094">
                  <c:v>39.556600000000003</c:v>
                </c:pt>
                <c:pt idx="1095">
                  <c:v>39.560499999999998</c:v>
                </c:pt>
                <c:pt idx="1096">
                  <c:v>39.556600000000003</c:v>
                </c:pt>
                <c:pt idx="1097">
                  <c:v>39.560499999999998</c:v>
                </c:pt>
                <c:pt idx="1098">
                  <c:v>39.556600000000003</c:v>
                </c:pt>
                <c:pt idx="1099">
                  <c:v>39.560499999999998</c:v>
                </c:pt>
                <c:pt idx="1100">
                  <c:v>39.556600000000003</c:v>
                </c:pt>
                <c:pt idx="1101">
                  <c:v>39.560499999999998</c:v>
                </c:pt>
                <c:pt idx="1102">
                  <c:v>39.556600000000003</c:v>
                </c:pt>
                <c:pt idx="1103">
                  <c:v>39.560499999999998</c:v>
                </c:pt>
                <c:pt idx="1104">
                  <c:v>39.556600000000003</c:v>
                </c:pt>
                <c:pt idx="1105">
                  <c:v>39.560499999999998</c:v>
                </c:pt>
                <c:pt idx="1106">
                  <c:v>39.556600000000003</c:v>
                </c:pt>
                <c:pt idx="1107">
                  <c:v>39.560499999999998</c:v>
                </c:pt>
                <c:pt idx="1108">
                  <c:v>39.556600000000003</c:v>
                </c:pt>
                <c:pt idx="1109">
                  <c:v>39.560499999999998</c:v>
                </c:pt>
                <c:pt idx="1110">
                  <c:v>39.517600000000002</c:v>
                </c:pt>
                <c:pt idx="1111">
                  <c:v>39.521500000000003</c:v>
                </c:pt>
                <c:pt idx="1112">
                  <c:v>39.521500000000003</c:v>
                </c:pt>
                <c:pt idx="1113">
                  <c:v>39.521500000000003</c:v>
                </c:pt>
                <c:pt idx="1114">
                  <c:v>39.521500000000003</c:v>
                </c:pt>
                <c:pt idx="1115">
                  <c:v>39.521500000000003</c:v>
                </c:pt>
                <c:pt idx="1116">
                  <c:v>39.521500000000003</c:v>
                </c:pt>
                <c:pt idx="1117">
                  <c:v>39.521500000000003</c:v>
                </c:pt>
                <c:pt idx="1118">
                  <c:v>39.521500000000003</c:v>
                </c:pt>
                <c:pt idx="1119">
                  <c:v>39.521500000000003</c:v>
                </c:pt>
                <c:pt idx="1120">
                  <c:v>39.517600000000002</c:v>
                </c:pt>
                <c:pt idx="1121">
                  <c:v>39.521500000000003</c:v>
                </c:pt>
                <c:pt idx="1122">
                  <c:v>39.521500000000003</c:v>
                </c:pt>
                <c:pt idx="1123">
                  <c:v>39.521500000000003</c:v>
                </c:pt>
                <c:pt idx="1124">
                  <c:v>39.521500000000003</c:v>
                </c:pt>
                <c:pt idx="1125">
                  <c:v>39.521500000000003</c:v>
                </c:pt>
                <c:pt idx="1126">
                  <c:v>39.521500000000003</c:v>
                </c:pt>
                <c:pt idx="1127">
                  <c:v>39.521500000000003</c:v>
                </c:pt>
                <c:pt idx="1128">
                  <c:v>39.521500000000003</c:v>
                </c:pt>
                <c:pt idx="1129">
                  <c:v>39.521500000000003</c:v>
                </c:pt>
                <c:pt idx="1130">
                  <c:v>39.521500000000003</c:v>
                </c:pt>
                <c:pt idx="1131">
                  <c:v>39.521500000000003</c:v>
                </c:pt>
                <c:pt idx="1132">
                  <c:v>39.521500000000003</c:v>
                </c:pt>
                <c:pt idx="1133">
                  <c:v>39.521500000000003</c:v>
                </c:pt>
                <c:pt idx="1134">
                  <c:v>39.521500000000003</c:v>
                </c:pt>
                <c:pt idx="1135">
                  <c:v>39.521500000000003</c:v>
                </c:pt>
                <c:pt idx="1136">
                  <c:v>39.521500000000003</c:v>
                </c:pt>
                <c:pt idx="1137">
                  <c:v>39.521500000000003</c:v>
                </c:pt>
                <c:pt idx="1138">
                  <c:v>39.521500000000003</c:v>
                </c:pt>
                <c:pt idx="1139">
                  <c:v>39.521500000000003</c:v>
                </c:pt>
                <c:pt idx="1140">
                  <c:v>39.521500000000003</c:v>
                </c:pt>
                <c:pt idx="1141">
                  <c:v>39.521500000000003</c:v>
                </c:pt>
                <c:pt idx="1142">
                  <c:v>39.517600000000002</c:v>
                </c:pt>
                <c:pt idx="1143">
                  <c:v>39.521500000000003</c:v>
                </c:pt>
                <c:pt idx="1144">
                  <c:v>39.517600000000002</c:v>
                </c:pt>
                <c:pt idx="1145">
                  <c:v>39.521500000000003</c:v>
                </c:pt>
                <c:pt idx="1146">
                  <c:v>39.517600000000002</c:v>
                </c:pt>
                <c:pt idx="1147">
                  <c:v>39.521500000000003</c:v>
                </c:pt>
                <c:pt idx="1148">
                  <c:v>39.517600000000002</c:v>
                </c:pt>
                <c:pt idx="1149">
                  <c:v>39.521500000000003</c:v>
                </c:pt>
                <c:pt idx="1150">
                  <c:v>39.517600000000002</c:v>
                </c:pt>
                <c:pt idx="1151">
                  <c:v>39.521500000000003</c:v>
                </c:pt>
                <c:pt idx="1152">
                  <c:v>39.517600000000002</c:v>
                </c:pt>
                <c:pt idx="1153">
                  <c:v>39.521500000000003</c:v>
                </c:pt>
                <c:pt idx="1154">
                  <c:v>39.517600000000002</c:v>
                </c:pt>
                <c:pt idx="1155">
                  <c:v>39.521500000000003</c:v>
                </c:pt>
                <c:pt idx="1156">
                  <c:v>39.517600000000002</c:v>
                </c:pt>
                <c:pt idx="1157">
                  <c:v>39.521500000000003</c:v>
                </c:pt>
                <c:pt idx="1158">
                  <c:v>39.517600000000002</c:v>
                </c:pt>
                <c:pt idx="1159">
                  <c:v>39.521500000000003</c:v>
                </c:pt>
                <c:pt idx="1160">
                  <c:v>39.517600000000002</c:v>
                </c:pt>
                <c:pt idx="1161">
                  <c:v>39.521500000000003</c:v>
                </c:pt>
                <c:pt idx="1162">
                  <c:v>39.517600000000002</c:v>
                </c:pt>
                <c:pt idx="1163">
                  <c:v>39.521500000000003</c:v>
                </c:pt>
                <c:pt idx="1164">
                  <c:v>39.517600000000002</c:v>
                </c:pt>
                <c:pt idx="1165">
                  <c:v>39.521500000000003</c:v>
                </c:pt>
                <c:pt idx="1166">
                  <c:v>39.517600000000002</c:v>
                </c:pt>
                <c:pt idx="1167">
                  <c:v>39.521500000000003</c:v>
                </c:pt>
                <c:pt idx="1168">
                  <c:v>39.517600000000002</c:v>
                </c:pt>
                <c:pt idx="1169">
                  <c:v>39.521500000000003</c:v>
                </c:pt>
                <c:pt idx="1170">
                  <c:v>39.517600000000002</c:v>
                </c:pt>
                <c:pt idx="1171">
                  <c:v>39.525399999999998</c:v>
                </c:pt>
                <c:pt idx="1172">
                  <c:v>39.521500000000003</c:v>
                </c:pt>
                <c:pt idx="1173">
                  <c:v>39.521500000000003</c:v>
                </c:pt>
                <c:pt idx="1174">
                  <c:v>39.521500000000003</c:v>
                </c:pt>
                <c:pt idx="1175">
                  <c:v>39.521500000000003</c:v>
                </c:pt>
                <c:pt idx="1176">
                  <c:v>39.521500000000003</c:v>
                </c:pt>
                <c:pt idx="1177">
                  <c:v>39.521500000000003</c:v>
                </c:pt>
                <c:pt idx="1178">
                  <c:v>39.521500000000003</c:v>
                </c:pt>
                <c:pt idx="1179">
                  <c:v>39.521500000000003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4D-5948-905A-55892964AE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0120847"/>
        <c:axId val="640122575"/>
      </c:lineChart>
      <c:catAx>
        <c:axId val="6401208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0122575"/>
        <c:crosses val="autoZero"/>
        <c:auto val="1"/>
        <c:lblAlgn val="ctr"/>
        <c:lblOffset val="100"/>
        <c:noMultiLvlLbl val="0"/>
      </c:catAx>
      <c:valAx>
        <c:axId val="640122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0120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随心看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6.5358705161854797E-2"/>
          <c:y val="7.6354257801108202E-2"/>
          <c:w val="0.890196850393701"/>
          <c:h val="0.67861913094196602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[13]内存泄漏!$A$1:$A$1042</c:f>
              <c:numCache>
                <c:formatCode>General</c:formatCode>
                <c:ptCount val="1042"/>
                <c:pt idx="0">
                  <c:v>169.08699999999999</c:v>
                </c:pt>
                <c:pt idx="1">
                  <c:v>168.05199999999999</c:v>
                </c:pt>
                <c:pt idx="2">
                  <c:v>168.017</c:v>
                </c:pt>
                <c:pt idx="3">
                  <c:v>168.01300000000001</c:v>
                </c:pt>
                <c:pt idx="4">
                  <c:v>168.04400000000001</c:v>
                </c:pt>
                <c:pt idx="5">
                  <c:v>168.03800000000001</c:v>
                </c:pt>
                <c:pt idx="6">
                  <c:v>168.05</c:v>
                </c:pt>
                <c:pt idx="7">
                  <c:v>168.03399999999999</c:v>
                </c:pt>
                <c:pt idx="8">
                  <c:v>168.05799999999999</c:v>
                </c:pt>
                <c:pt idx="9">
                  <c:v>168.077</c:v>
                </c:pt>
                <c:pt idx="10">
                  <c:v>168.07300000000001</c:v>
                </c:pt>
                <c:pt idx="11">
                  <c:v>168.04599999999999</c:v>
                </c:pt>
                <c:pt idx="12">
                  <c:v>180.613</c:v>
                </c:pt>
                <c:pt idx="13">
                  <c:v>236.797</c:v>
                </c:pt>
                <c:pt idx="14">
                  <c:v>236.047</c:v>
                </c:pt>
                <c:pt idx="15">
                  <c:v>236.047</c:v>
                </c:pt>
                <c:pt idx="16">
                  <c:v>235.934</c:v>
                </c:pt>
                <c:pt idx="17">
                  <c:v>238.02699999999999</c:v>
                </c:pt>
                <c:pt idx="18">
                  <c:v>240.33199999999999</c:v>
                </c:pt>
                <c:pt idx="19">
                  <c:v>238.80099999999999</c:v>
                </c:pt>
                <c:pt idx="20">
                  <c:v>240.62299999999999</c:v>
                </c:pt>
                <c:pt idx="21">
                  <c:v>240.303</c:v>
                </c:pt>
                <c:pt idx="22">
                  <c:v>240.893</c:v>
                </c:pt>
                <c:pt idx="23">
                  <c:v>241.74199999999999</c:v>
                </c:pt>
                <c:pt idx="24">
                  <c:v>236.91800000000001</c:v>
                </c:pt>
                <c:pt idx="25">
                  <c:v>237.55099999999999</c:v>
                </c:pt>
                <c:pt idx="26">
                  <c:v>236.93799999999999</c:v>
                </c:pt>
                <c:pt idx="27">
                  <c:v>238.078</c:v>
                </c:pt>
                <c:pt idx="28">
                  <c:v>238.89500000000001</c:v>
                </c:pt>
                <c:pt idx="29">
                  <c:v>239.672</c:v>
                </c:pt>
                <c:pt idx="30">
                  <c:v>240.25399999999999</c:v>
                </c:pt>
                <c:pt idx="31">
                  <c:v>243.137</c:v>
                </c:pt>
                <c:pt idx="32">
                  <c:v>244.14400000000001</c:v>
                </c:pt>
                <c:pt idx="33">
                  <c:v>243.98099999999999</c:v>
                </c:pt>
                <c:pt idx="34">
                  <c:v>243.86799999999999</c:v>
                </c:pt>
                <c:pt idx="35">
                  <c:v>268.68700000000001</c:v>
                </c:pt>
                <c:pt idx="36">
                  <c:v>271.06200000000001</c:v>
                </c:pt>
                <c:pt idx="37">
                  <c:v>270.58499999999998</c:v>
                </c:pt>
                <c:pt idx="38">
                  <c:v>270.55399999999997</c:v>
                </c:pt>
                <c:pt idx="39">
                  <c:v>271.214</c:v>
                </c:pt>
                <c:pt idx="40">
                  <c:v>273.67500000000001</c:v>
                </c:pt>
                <c:pt idx="41">
                  <c:v>253.095</c:v>
                </c:pt>
                <c:pt idx="42">
                  <c:v>252.15700000000001</c:v>
                </c:pt>
                <c:pt idx="43">
                  <c:v>251.97399999999999</c:v>
                </c:pt>
                <c:pt idx="44">
                  <c:v>251.946</c:v>
                </c:pt>
                <c:pt idx="45">
                  <c:v>251.95</c:v>
                </c:pt>
                <c:pt idx="46">
                  <c:v>251.90700000000001</c:v>
                </c:pt>
                <c:pt idx="47">
                  <c:v>251.92699999999999</c:v>
                </c:pt>
                <c:pt idx="48">
                  <c:v>251.83699999999999</c:v>
                </c:pt>
                <c:pt idx="49">
                  <c:v>251.86</c:v>
                </c:pt>
                <c:pt idx="50">
                  <c:v>252.09100000000001</c:v>
                </c:pt>
                <c:pt idx="51">
                  <c:v>275.09300000000002</c:v>
                </c:pt>
                <c:pt idx="52">
                  <c:v>274.91300000000001</c:v>
                </c:pt>
                <c:pt idx="53">
                  <c:v>253.19800000000001</c:v>
                </c:pt>
                <c:pt idx="54">
                  <c:v>254.21799999999999</c:v>
                </c:pt>
                <c:pt idx="55">
                  <c:v>253.36600000000001</c:v>
                </c:pt>
                <c:pt idx="56">
                  <c:v>253.34700000000001</c:v>
                </c:pt>
                <c:pt idx="57">
                  <c:v>253.226</c:v>
                </c:pt>
                <c:pt idx="58">
                  <c:v>253.39400000000001</c:v>
                </c:pt>
                <c:pt idx="59">
                  <c:v>253.22900000000001</c:v>
                </c:pt>
                <c:pt idx="60">
                  <c:v>253.17099999999999</c:v>
                </c:pt>
                <c:pt idx="61">
                  <c:v>253.18700000000001</c:v>
                </c:pt>
                <c:pt idx="62">
                  <c:v>253.18299999999999</c:v>
                </c:pt>
                <c:pt idx="63">
                  <c:v>253.12</c:v>
                </c:pt>
                <c:pt idx="64">
                  <c:v>253.214</c:v>
                </c:pt>
                <c:pt idx="65">
                  <c:v>253.09700000000001</c:v>
                </c:pt>
                <c:pt idx="66">
                  <c:v>273.45600000000002</c:v>
                </c:pt>
                <c:pt idx="67">
                  <c:v>276.02999999999997</c:v>
                </c:pt>
                <c:pt idx="68">
                  <c:v>275.565</c:v>
                </c:pt>
                <c:pt idx="69">
                  <c:v>275.52600000000001</c:v>
                </c:pt>
                <c:pt idx="70">
                  <c:v>275.52999999999997</c:v>
                </c:pt>
                <c:pt idx="71">
                  <c:v>275.45999999999998</c:v>
                </c:pt>
                <c:pt idx="72">
                  <c:v>275.49900000000002</c:v>
                </c:pt>
                <c:pt idx="73">
                  <c:v>275.43700000000001</c:v>
                </c:pt>
                <c:pt idx="74">
                  <c:v>275.726</c:v>
                </c:pt>
                <c:pt idx="75">
                  <c:v>275.34699999999998</c:v>
                </c:pt>
                <c:pt idx="76">
                  <c:v>277.43700000000001</c:v>
                </c:pt>
                <c:pt idx="77">
                  <c:v>280.05799999999999</c:v>
                </c:pt>
                <c:pt idx="78">
                  <c:v>281.726</c:v>
                </c:pt>
                <c:pt idx="79">
                  <c:v>280.851</c:v>
                </c:pt>
                <c:pt idx="80">
                  <c:v>281.99099999999999</c:v>
                </c:pt>
                <c:pt idx="81">
                  <c:v>282.983</c:v>
                </c:pt>
                <c:pt idx="82">
                  <c:v>282.36399999999998</c:v>
                </c:pt>
                <c:pt idx="83">
                  <c:v>282.21800000000002</c:v>
                </c:pt>
                <c:pt idx="84">
                  <c:v>282.34300000000002</c:v>
                </c:pt>
                <c:pt idx="85">
                  <c:v>282.233</c:v>
                </c:pt>
                <c:pt idx="86">
                  <c:v>282.3</c:v>
                </c:pt>
                <c:pt idx="87">
                  <c:v>282.40499999999997</c:v>
                </c:pt>
                <c:pt idx="88">
                  <c:v>282.26900000000001</c:v>
                </c:pt>
                <c:pt idx="89">
                  <c:v>282.726</c:v>
                </c:pt>
                <c:pt idx="90">
                  <c:v>282.79199999999997</c:v>
                </c:pt>
                <c:pt idx="91">
                  <c:v>283.20600000000002</c:v>
                </c:pt>
                <c:pt idx="92">
                  <c:v>298.69799999999998</c:v>
                </c:pt>
                <c:pt idx="93">
                  <c:v>296.90899999999999</c:v>
                </c:pt>
                <c:pt idx="94">
                  <c:v>306.09699999999998</c:v>
                </c:pt>
                <c:pt idx="95">
                  <c:v>314.36200000000002</c:v>
                </c:pt>
                <c:pt idx="96">
                  <c:v>321.22899999999998</c:v>
                </c:pt>
                <c:pt idx="97">
                  <c:v>327.67500000000001</c:v>
                </c:pt>
                <c:pt idx="98">
                  <c:v>325.495</c:v>
                </c:pt>
                <c:pt idx="99">
                  <c:v>312.78800000000001</c:v>
                </c:pt>
                <c:pt idx="100">
                  <c:v>312.50700000000001</c:v>
                </c:pt>
                <c:pt idx="101">
                  <c:v>312.589</c:v>
                </c:pt>
                <c:pt idx="102">
                  <c:v>322.16300000000001</c:v>
                </c:pt>
                <c:pt idx="103">
                  <c:v>296.245</c:v>
                </c:pt>
                <c:pt idx="104">
                  <c:v>284.69</c:v>
                </c:pt>
                <c:pt idx="105">
                  <c:v>280.23700000000002</c:v>
                </c:pt>
                <c:pt idx="106">
                  <c:v>279.76499999999999</c:v>
                </c:pt>
                <c:pt idx="107">
                  <c:v>279.86599999999999</c:v>
                </c:pt>
                <c:pt idx="108">
                  <c:v>279.34699999999998</c:v>
                </c:pt>
                <c:pt idx="109">
                  <c:v>279.26499999999999</c:v>
                </c:pt>
                <c:pt idx="110">
                  <c:v>279.36599999999999</c:v>
                </c:pt>
                <c:pt idx="111">
                  <c:v>279.351</c:v>
                </c:pt>
                <c:pt idx="112">
                  <c:v>279.339</c:v>
                </c:pt>
                <c:pt idx="113">
                  <c:v>279.37</c:v>
                </c:pt>
                <c:pt idx="114">
                  <c:v>279.37799999999999</c:v>
                </c:pt>
                <c:pt idx="115">
                  <c:v>279.39699999999999</c:v>
                </c:pt>
                <c:pt idx="116">
                  <c:v>279.65499999999997</c:v>
                </c:pt>
                <c:pt idx="117">
                  <c:v>279.63200000000001</c:v>
                </c:pt>
                <c:pt idx="118">
                  <c:v>279.62</c:v>
                </c:pt>
                <c:pt idx="119">
                  <c:v>279.51100000000002</c:v>
                </c:pt>
                <c:pt idx="120">
                  <c:v>283.01499999999999</c:v>
                </c:pt>
                <c:pt idx="121">
                  <c:v>281.339</c:v>
                </c:pt>
                <c:pt idx="122">
                  <c:v>284.06</c:v>
                </c:pt>
                <c:pt idx="123">
                  <c:v>292.65300000000002</c:v>
                </c:pt>
                <c:pt idx="124">
                  <c:v>294.36200000000002</c:v>
                </c:pt>
                <c:pt idx="125">
                  <c:v>294.50299999999999</c:v>
                </c:pt>
                <c:pt idx="126">
                  <c:v>296.74900000000002</c:v>
                </c:pt>
                <c:pt idx="127">
                  <c:v>295.89</c:v>
                </c:pt>
                <c:pt idx="128">
                  <c:v>296.358</c:v>
                </c:pt>
                <c:pt idx="129">
                  <c:v>296.233</c:v>
                </c:pt>
                <c:pt idx="130">
                  <c:v>297.66899999999998</c:v>
                </c:pt>
                <c:pt idx="131">
                  <c:v>298.07900000000001</c:v>
                </c:pt>
                <c:pt idx="132">
                  <c:v>298.03199999999998</c:v>
                </c:pt>
                <c:pt idx="133">
                  <c:v>299.40499999999997</c:v>
                </c:pt>
                <c:pt idx="134">
                  <c:v>299.702</c:v>
                </c:pt>
                <c:pt idx="135">
                  <c:v>299.69600000000003</c:v>
                </c:pt>
                <c:pt idx="136">
                  <c:v>301.61799999999999</c:v>
                </c:pt>
                <c:pt idx="137">
                  <c:v>301.20400000000001</c:v>
                </c:pt>
                <c:pt idx="138">
                  <c:v>303.08699999999999</c:v>
                </c:pt>
                <c:pt idx="139">
                  <c:v>303.73500000000001</c:v>
                </c:pt>
                <c:pt idx="140">
                  <c:v>304.35300000000001</c:v>
                </c:pt>
                <c:pt idx="141">
                  <c:v>305.10599999999999</c:v>
                </c:pt>
                <c:pt idx="142">
                  <c:v>305.40300000000002</c:v>
                </c:pt>
                <c:pt idx="143">
                  <c:v>306.25099999999998</c:v>
                </c:pt>
                <c:pt idx="144">
                  <c:v>306.185</c:v>
                </c:pt>
                <c:pt idx="145">
                  <c:v>306.46199999999999</c:v>
                </c:pt>
                <c:pt idx="146">
                  <c:v>306.46199999999999</c:v>
                </c:pt>
                <c:pt idx="147">
                  <c:v>306.87200000000001</c:v>
                </c:pt>
                <c:pt idx="148">
                  <c:v>306.82100000000003</c:v>
                </c:pt>
                <c:pt idx="149">
                  <c:v>306.82499999999999</c:v>
                </c:pt>
                <c:pt idx="150">
                  <c:v>308.04399999999998</c:v>
                </c:pt>
                <c:pt idx="151">
                  <c:v>307.88</c:v>
                </c:pt>
                <c:pt idx="152">
                  <c:v>308.04000000000002</c:v>
                </c:pt>
                <c:pt idx="153">
                  <c:v>308.11</c:v>
                </c:pt>
                <c:pt idx="154">
                  <c:v>309.19200000000001</c:v>
                </c:pt>
                <c:pt idx="155">
                  <c:v>309.142</c:v>
                </c:pt>
                <c:pt idx="156">
                  <c:v>309.52800000000002</c:v>
                </c:pt>
                <c:pt idx="157">
                  <c:v>310.31299999999999</c:v>
                </c:pt>
                <c:pt idx="158">
                  <c:v>311.41899999999998</c:v>
                </c:pt>
                <c:pt idx="159">
                  <c:v>311.21199999999999</c:v>
                </c:pt>
                <c:pt idx="160">
                  <c:v>311.19200000000001</c:v>
                </c:pt>
                <c:pt idx="161">
                  <c:v>311.15699999999998</c:v>
                </c:pt>
                <c:pt idx="162">
                  <c:v>311.19600000000003</c:v>
                </c:pt>
                <c:pt idx="163">
                  <c:v>311.16899999999998</c:v>
                </c:pt>
                <c:pt idx="164">
                  <c:v>311.45800000000003</c:v>
                </c:pt>
                <c:pt idx="165">
                  <c:v>310.06299999999999</c:v>
                </c:pt>
                <c:pt idx="166">
                  <c:v>291.20800000000003</c:v>
                </c:pt>
                <c:pt idx="167">
                  <c:v>291.82900000000001</c:v>
                </c:pt>
                <c:pt idx="168">
                  <c:v>291.92700000000002</c:v>
                </c:pt>
                <c:pt idx="169">
                  <c:v>292.08699999999999</c:v>
                </c:pt>
                <c:pt idx="170">
                  <c:v>291.99299999999999</c:v>
                </c:pt>
                <c:pt idx="171">
                  <c:v>291.99700000000001</c:v>
                </c:pt>
                <c:pt idx="172">
                  <c:v>293.58100000000002</c:v>
                </c:pt>
                <c:pt idx="173">
                  <c:v>294.77300000000002</c:v>
                </c:pt>
                <c:pt idx="174">
                  <c:v>298.21899999999999</c:v>
                </c:pt>
                <c:pt idx="175">
                  <c:v>297.64800000000002</c:v>
                </c:pt>
                <c:pt idx="176">
                  <c:v>297.66399999999999</c:v>
                </c:pt>
                <c:pt idx="177">
                  <c:v>298.10199999999998</c:v>
                </c:pt>
                <c:pt idx="178">
                  <c:v>299.79000000000002</c:v>
                </c:pt>
                <c:pt idx="179">
                  <c:v>299.86399999999998</c:v>
                </c:pt>
                <c:pt idx="180">
                  <c:v>302.505</c:v>
                </c:pt>
                <c:pt idx="181">
                  <c:v>302.411</c:v>
                </c:pt>
                <c:pt idx="182">
                  <c:v>302.45800000000003</c:v>
                </c:pt>
                <c:pt idx="183">
                  <c:v>303.28199999999998</c:v>
                </c:pt>
                <c:pt idx="184">
                  <c:v>303.142</c:v>
                </c:pt>
                <c:pt idx="185">
                  <c:v>303.2</c:v>
                </c:pt>
                <c:pt idx="186">
                  <c:v>303.18799999999999</c:v>
                </c:pt>
                <c:pt idx="187">
                  <c:v>303.142</c:v>
                </c:pt>
                <c:pt idx="188">
                  <c:v>303.15699999999998</c:v>
                </c:pt>
                <c:pt idx="189">
                  <c:v>303.15300000000002</c:v>
                </c:pt>
                <c:pt idx="190">
                  <c:v>303.11399999999998</c:v>
                </c:pt>
                <c:pt idx="191">
                  <c:v>303.11399999999998</c:v>
                </c:pt>
                <c:pt idx="192">
                  <c:v>303.12599999999998</c:v>
                </c:pt>
                <c:pt idx="193">
                  <c:v>303.10300000000001</c:v>
                </c:pt>
                <c:pt idx="194">
                  <c:v>303.11</c:v>
                </c:pt>
                <c:pt idx="195">
                  <c:v>304.28300000000002</c:v>
                </c:pt>
                <c:pt idx="196">
                  <c:v>304.56099999999998</c:v>
                </c:pt>
                <c:pt idx="197">
                  <c:v>305.46699999999998</c:v>
                </c:pt>
                <c:pt idx="198">
                  <c:v>303.07400000000001</c:v>
                </c:pt>
                <c:pt idx="199">
                  <c:v>301.70299999999997</c:v>
                </c:pt>
                <c:pt idx="200">
                  <c:v>301.45699999999999</c:v>
                </c:pt>
                <c:pt idx="201">
                  <c:v>309.11700000000002</c:v>
                </c:pt>
                <c:pt idx="202">
                  <c:v>308.55900000000003</c:v>
                </c:pt>
                <c:pt idx="203">
                  <c:v>322.05099999999999</c:v>
                </c:pt>
                <c:pt idx="204">
                  <c:v>316.488</c:v>
                </c:pt>
                <c:pt idx="205">
                  <c:v>314.59800000000001</c:v>
                </c:pt>
                <c:pt idx="206">
                  <c:v>313.07</c:v>
                </c:pt>
                <c:pt idx="207">
                  <c:v>313.08999999999997</c:v>
                </c:pt>
                <c:pt idx="208">
                  <c:v>313.08600000000001</c:v>
                </c:pt>
                <c:pt idx="209">
                  <c:v>313.07799999999997</c:v>
                </c:pt>
                <c:pt idx="210">
                  <c:v>313.34800000000001</c:v>
                </c:pt>
                <c:pt idx="211">
                  <c:v>303.37900000000002</c:v>
                </c:pt>
                <c:pt idx="212">
                  <c:v>302.31200000000001</c:v>
                </c:pt>
                <c:pt idx="213">
                  <c:v>302.00400000000002</c:v>
                </c:pt>
                <c:pt idx="214">
                  <c:v>302.52</c:v>
                </c:pt>
                <c:pt idx="215">
                  <c:v>302.98</c:v>
                </c:pt>
                <c:pt idx="216">
                  <c:v>303.49200000000002</c:v>
                </c:pt>
                <c:pt idx="217">
                  <c:v>302.98</c:v>
                </c:pt>
                <c:pt idx="218">
                  <c:v>313.68</c:v>
                </c:pt>
                <c:pt idx="219">
                  <c:v>316.17599999999999</c:v>
                </c:pt>
                <c:pt idx="220">
                  <c:v>320.22699999999998</c:v>
                </c:pt>
                <c:pt idx="221">
                  <c:v>306.23</c:v>
                </c:pt>
                <c:pt idx="222">
                  <c:v>305.54300000000001</c:v>
                </c:pt>
                <c:pt idx="223">
                  <c:v>305.55900000000003</c:v>
                </c:pt>
                <c:pt idx="224">
                  <c:v>308.69499999999999</c:v>
                </c:pt>
                <c:pt idx="225">
                  <c:v>310.56599999999997</c:v>
                </c:pt>
                <c:pt idx="226">
                  <c:v>319.625</c:v>
                </c:pt>
                <c:pt idx="227">
                  <c:v>320.77</c:v>
                </c:pt>
                <c:pt idx="228">
                  <c:v>306.89499999999998</c:v>
                </c:pt>
                <c:pt idx="229">
                  <c:v>306.54300000000001</c:v>
                </c:pt>
                <c:pt idx="230">
                  <c:v>306.33600000000001</c:v>
                </c:pt>
                <c:pt idx="231">
                  <c:v>306.33199999999999</c:v>
                </c:pt>
                <c:pt idx="232">
                  <c:v>310.19099999999997</c:v>
                </c:pt>
                <c:pt idx="233">
                  <c:v>313.96499999999997</c:v>
                </c:pt>
                <c:pt idx="234">
                  <c:v>318.387</c:v>
                </c:pt>
                <c:pt idx="235">
                  <c:v>320.85199999999998</c:v>
                </c:pt>
                <c:pt idx="236">
                  <c:v>322.44499999999999</c:v>
                </c:pt>
                <c:pt idx="237">
                  <c:v>327.02</c:v>
                </c:pt>
                <c:pt idx="238">
                  <c:v>330.50400000000002</c:v>
                </c:pt>
                <c:pt idx="239">
                  <c:v>318.09800000000001</c:v>
                </c:pt>
                <c:pt idx="240">
                  <c:v>328.49200000000002</c:v>
                </c:pt>
                <c:pt idx="241">
                  <c:v>311.78100000000001</c:v>
                </c:pt>
                <c:pt idx="242">
                  <c:v>316.04300000000001</c:v>
                </c:pt>
                <c:pt idx="243">
                  <c:v>316.28500000000003</c:v>
                </c:pt>
                <c:pt idx="244">
                  <c:v>257.78899999999999</c:v>
                </c:pt>
                <c:pt idx="245">
                  <c:v>211.30600000000001</c:v>
                </c:pt>
                <c:pt idx="246">
                  <c:v>211.173</c:v>
                </c:pt>
                <c:pt idx="247">
                  <c:v>211.00899999999999</c:v>
                </c:pt>
                <c:pt idx="248">
                  <c:v>210.97</c:v>
                </c:pt>
                <c:pt idx="249">
                  <c:v>211.001</c:v>
                </c:pt>
                <c:pt idx="250">
                  <c:v>208.661</c:v>
                </c:pt>
                <c:pt idx="251">
                  <c:v>208.661</c:v>
                </c:pt>
                <c:pt idx="252">
                  <c:v>208.65700000000001</c:v>
                </c:pt>
                <c:pt idx="253">
                  <c:v>208.661</c:v>
                </c:pt>
                <c:pt idx="254">
                  <c:v>208.66499999999999</c:v>
                </c:pt>
                <c:pt idx="255">
                  <c:v>208.66900000000001</c:v>
                </c:pt>
                <c:pt idx="256">
                  <c:v>208.673</c:v>
                </c:pt>
                <c:pt idx="257">
                  <c:v>208.673</c:v>
                </c:pt>
                <c:pt idx="258">
                  <c:v>208.673</c:v>
                </c:pt>
                <c:pt idx="259">
                  <c:v>208.673</c:v>
                </c:pt>
                <c:pt idx="260">
                  <c:v>208.649</c:v>
                </c:pt>
                <c:pt idx="261">
                  <c:v>208.64599999999999</c:v>
                </c:pt>
                <c:pt idx="262">
                  <c:v>208.642</c:v>
                </c:pt>
                <c:pt idx="263">
                  <c:v>208.661</c:v>
                </c:pt>
                <c:pt idx="264">
                  <c:v>208.649</c:v>
                </c:pt>
                <c:pt idx="265">
                  <c:v>208.685</c:v>
                </c:pt>
                <c:pt idx="266">
                  <c:v>208.67699999999999</c:v>
                </c:pt>
                <c:pt idx="267">
                  <c:v>208.7</c:v>
                </c:pt>
                <c:pt idx="268">
                  <c:v>208.685</c:v>
                </c:pt>
                <c:pt idx="269">
                  <c:v>208.673</c:v>
                </c:pt>
                <c:pt idx="270">
                  <c:v>208.71600000000001</c:v>
                </c:pt>
                <c:pt idx="271">
                  <c:v>208.71199999999999</c:v>
                </c:pt>
                <c:pt idx="272">
                  <c:v>235.05099999999999</c:v>
                </c:pt>
                <c:pt idx="273">
                  <c:v>273.00799999999998</c:v>
                </c:pt>
                <c:pt idx="274">
                  <c:v>272.30500000000001</c:v>
                </c:pt>
                <c:pt idx="275">
                  <c:v>272.28100000000001</c:v>
                </c:pt>
                <c:pt idx="276">
                  <c:v>272.81599999999997</c:v>
                </c:pt>
                <c:pt idx="277">
                  <c:v>273.37900000000002</c:v>
                </c:pt>
                <c:pt idx="278">
                  <c:v>273.60899999999998</c:v>
                </c:pt>
                <c:pt idx="279">
                  <c:v>279.16399999999999</c:v>
                </c:pt>
                <c:pt idx="280">
                  <c:v>283.19499999999999</c:v>
                </c:pt>
                <c:pt idx="281">
                  <c:v>283.10199999999998</c:v>
                </c:pt>
                <c:pt idx="282">
                  <c:v>283.07400000000001</c:v>
                </c:pt>
                <c:pt idx="283">
                  <c:v>283.59800000000001</c:v>
                </c:pt>
                <c:pt idx="284">
                  <c:v>273.47899999999998</c:v>
                </c:pt>
                <c:pt idx="285">
                  <c:v>275.05700000000002</c:v>
                </c:pt>
                <c:pt idx="286">
                  <c:v>269.25599999999997</c:v>
                </c:pt>
                <c:pt idx="287">
                  <c:v>269.928</c:v>
                </c:pt>
                <c:pt idx="288">
                  <c:v>270.29899999999998</c:v>
                </c:pt>
                <c:pt idx="289">
                  <c:v>270.78300000000002</c:v>
                </c:pt>
                <c:pt idx="290">
                  <c:v>271.52100000000002</c:v>
                </c:pt>
                <c:pt idx="291">
                  <c:v>271.68900000000002</c:v>
                </c:pt>
                <c:pt idx="292">
                  <c:v>272.68900000000002</c:v>
                </c:pt>
                <c:pt idx="293">
                  <c:v>272.48200000000003</c:v>
                </c:pt>
                <c:pt idx="294">
                  <c:v>287.39999999999998</c:v>
                </c:pt>
                <c:pt idx="295">
                  <c:v>286.197</c:v>
                </c:pt>
                <c:pt idx="296">
                  <c:v>296.42399999999998</c:v>
                </c:pt>
                <c:pt idx="297">
                  <c:v>296.572</c:v>
                </c:pt>
                <c:pt idx="298">
                  <c:v>296.64999999999998</c:v>
                </c:pt>
                <c:pt idx="299">
                  <c:v>296.82600000000002</c:v>
                </c:pt>
                <c:pt idx="300">
                  <c:v>296.74400000000003</c:v>
                </c:pt>
                <c:pt idx="301">
                  <c:v>296.75200000000001</c:v>
                </c:pt>
                <c:pt idx="302">
                  <c:v>296.779</c:v>
                </c:pt>
                <c:pt idx="303">
                  <c:v>296.74400000000003</c:v>
                </c:pt>
                <c:pt idx="304">
                  <c:v>296.779</c:v>
                </c:pt>
                <c:pt idx="305">
                  <c:v>297.15800000000002</c:v>
                </c:pt>
                <c:pt idx="306">
                  <c:v>297.10000000000002</c:v>
                </c:pt>
                <c:pt idx="307">
                  <c:v>297.23599999999999</c:v>
                </c:pt>
                <c:pt idx="308">
                  <c:v>299.42</c:v>
                </c:pt>
                <c:pt idx="309">
                  <c:v>283.48599999999999</c:v>
                </c:pt>
                <c:pt idx="310">
                  <c:v>283.94299999999998</c:v>
                </c:pt>
                <c:pt idx="311">
                  <c:v>282.947</c:v>
                </c:pt>
                <c:pt idx="312">
                  <c:v>282.928</c:v>
                </c:pt>
                <c:pt idx="313">
                  <c:v>283.05700000000002</c:v>
                </c:pt>
                <c:pt idx="314">
                  <c:v>283.166</c:v>
                </c:pt>
                <c:pt idx="315">
                  <c:v>283.20100000000002</c:v>
                </c:pt>
                <c:pt idx="316">
                  <c:v>283.35700000000003</c:v>
                </c:pt>
                <c:pt idx="317">
                  <c:v>283.85399999999998</c:v>
                </c:pt>
                <c:pt idx="318">
                  <c:v>296.24400000000003</c:v>
                </c:pt>
                <c:pt idx="319">
                  <c:v>300.61500000000001</c:v>
                </c:pt>
                <c:pt idx="320">
                  <c:v>300.709</c:v>
                </c:pt>
                <c:pt idx="321">
                  <c:v>284.39600000000002</c:v>
                </c:pt>
                <c:pt idx="322">
                  <c:v>285.09399999999999</c:v>
                </c:pt>
                <c:pt idx="323">
                  <c:v>284.08600000000001</c:v>
                </c:pt>
                <c:pt idx="324">
                  <c:v>283.87099999999998</c:v>
                </c:pt>
                <c:pt idx="325">
                  <c:v>284.14100000000002</c:v>
                </c:pt>
                <c:pt idx="326">
                  <c:v>284.04300000000001</c:v>
                </c:pt>
                <c:pt idx="327">
                  <c:v>284.18</c:v>
                </c:pt>
                <c:pt idx="328">
                  <c:v>283.96499999999997</c:v>
                </c:pt>
                <c:pt idx="329">
                  <c:v>300.33199999999999</c:v>
                </c:pt>
                <c:pt idx="330">
                  <c:v>299.23</c:v>
                </c:pt>
                <c:pt idx="331">
                  <c:v>298.71899999999999</c:v>
                </c:pt>
                <c:pt idx="332">
                  <c:v>299.68</c:v>
                </c:pt>
                <c:pt idx="333">
                  <c:v>302.56599999999997</c:v>
                </c:pt>
                <c:pt idx="334">
                  <c:v>304.875</c:v>
                </c:pt>
                <c:pt idx="335">
                  <c:v>305.93</c:v>
                </c:pt>
                <c:pt idx="336">
                  <c:v>308.14100000000002</c:v>
                </c:pt>
                <c:pt idx="337">
                  <c:v>308.89499999999998</c:v>
                </c:pt>
                <c:pt idx="338">
                  <c:v>309.25400000000002</c:v>
                </c:pt>
                <c:pt idx="339">
                  <c:v>313.41399999999999</c:v>
                </c:pt>
                <c:pt idx="340">
                  <c:v>317.80500000000001</c:v>
                </c:pt>
                <c:pt idx="341">
                  <c:v>320.88299999999998</c:v>
                </c:pt>
                <c:pt idx="342">
                  <c:v>310.94099999999997</c:v>
                </c:pt>
                <c:pt idx="343">
                  <c:v>312.35899999999998</c:v>
                </c:pt>
                <c:pt idx="344">
                  <c:v>312.66000000000003</c:v>
                </c:pt>
                <c:pt idx="345">
                  <c:v>303.18</c:v>
                </c:pt>
                <c:pt idx="346">
                  <c:v>290.43400000000003</c:v>
                </c:pt>
                <c:pt idx="347">
                  <c:v>289.69499999999999</c:v>
                </c:pt>
                <c:pt idx="348">
                  <c:v>289.43799999999999</c:v>
                </c:pt>
                <c:pt idx="349">
                  <c:v>289.41000000000003</c:v>
                </c:pt>
                <c:pt idx="350">
                  <c:v>289.43799999999999</c:v>
                </c:pt>
                <c:pt idx="351">
                  <c:v>289.54700000000003</c:v>
                </c:pt>
                <c:pt idx="352">
                  <c:v>289.45699999999999</c:v>
                </c:pt>
                <c:pt idx="353">
                  <c:v>289.35899999999998</c:v>
                </c:pt>
                <c:pt idx="354">
                  <c:v>289.41000000000003</c:v>
                </c:pt>
                <c:pt idx="355">
                  <c:v>289.39100000000002</c:v>
                </c:pt>
                <c:pt idx="356">
                  <c:v>289.363</c:v>
                </c:pt>
                <c:pt idx="357">
                  <c:v>289.72699999999998</c:v>
                </c:pt>
                <c:pt idx="358">
                  <c:v>298.32</c:v>
                </c:pt>
                <c:pt idx="359">
                  <c:v>297.62099999999998</c:v>
                </c:pt>
                <c:pt idx="360">
                  <c:v>278.63299999999998</c:v>
                </c:pt>
                <c:pt idx="361">
                  <c:v>261.69099999999997</c:v>
                </c:pt>
                <c:pt idx="362">
                  <c:v>261.51600000000002</c:v>
                </c:pt>
                <c:pt idx="363">
                  <c:v>262.863</c:v>
                </c:pt>
                <c:pt idx="364">
                  <c:v>262.68400000000003</c:v>
                </c:pt>
                <c:pt idx="365">
                  <c:v>273.02</c:v>
                </c:pt>
                <c:pt idx="366">
                  <c:v>274.52699999999999</c:v>
                </c:pt>
                <c:pt idx="367">
                  <c:v>275.238</c:v>
                </c:pt>
                <c:pt idx="368">
                  <c:v>276.262</c:v>
                </c:pt>
                <c:pt idx="369">
                  <c:v>277.06200000000001</c:v>
                </c:pt>
                <c:pt idx="370">
                  <c:v>277.33199999999999</c:v>
                </c:pt>
                <c:pt idx="371">
                  <c:v>277.92200000000003</c:v>
                </c:pt>
                <c:pt idx="372">
                  <c:v>278.05500000000001</c:v>
                </c:pt>
                <c:pt idx="373">
                  <c:v>277.94900000000001</c:v>
                </c:pt>
                <c:pt idx="374">
                  <c:v>277.87900000000002</c:v>
                </c:pt>
                <c:pt idx="375">
                  <c:v>278.30099999999999</c:v>
                </c:pt>
                <c:pt idx="376">
                  <c:v>279.49200000000002</c:v>
                </c:pt>
                <c:pt idx="377">
                  <c:v>280.41000000000003</c:v>
                </c:pt>
                <c:pt idx="378">
                  <c:v>282.00400000000002</c:v>
                </c:pt>
                <c:pt idx="379">
                  <c:v>282.38900000000001</c:v>
                </c:pt>
                <c:pt idx="380">
                  <c:v>282.18599999999998</c:v>
                </c:pt>
                <c:pt idx="381">
                  <c:v>282.209</c:v>
                </c:pt>
                <c:pt idx="382">
                  <c:v>282.11099999999999</c:v>
                </c:pt>
                <c:pt idx="383">
                  <c:v>282.10000000000002</c:v>
                </c:pt>
                <c:pt idx="384">
                  <c:v>282.08</c:v>
                </c:pt>
                <c:pt idx="385">
                  <c:v>282.07600000000002</c:v>
                </c:pt>
                <c:pt idx="386">
                  <c:v>282.084</c:v>
                </c:pt>
                <c:pt idx="387">
                  <c:v>282.06799999999998</c:v>
                </c:pt>
                <c:pt idx="388">
                  <c:v>282.12700000000001</c:v>
                </c:pt>
                <c:pt idx="389">
                  <c:v>282.072</c:v>
                </c:pt>
                <c:pt idx="390">
                  <c:v>282.05700000000002</c:v>
                </c:pt>
                <c:pt idx="391">
                  <c:v>282.08</c:v>
                </c:pt>
                <c:pt idx="392">
                  <c:v>282.06799999999998</c:v>
                </c:pt>
                <c:pt idx="393">
                  <c:v>282.07600000000002</c:v>
                </c:pt>
                <c:pt idx="394">
                  <c:v>282.03300000000002</c:v>
                </c:pt>
                <c:pt idx="395">
                  <c:v>282.01799999999997</c:v>
                </c:pt>
                <c:pt idx="396">
                  <c:v>282.03300000000002</c:v>
                </c:pt>
                <c:pt idx="397">
                  <c:v>282.00599999999997</c:v>
                </c:pt>
                <c:pt idx="398">
                  <c:v>282.029</c:v>
                </c:pt>
                <c:pt idx="399">
                  <c:v>282.01</c:v>
                </c:pt>
                <c:pt idx="400">
                  <c:v>282.029</c:v>
                </c:pt>
                <c:pt idx="401">
                  <c:v>270.20499999999998</c:v>
                </c:pt>
                <c:pt idx="402">
                  <c:v>262.55700000000002</c:v>
                </c:pt>
                <c:pt idx="403">
                  <c:v>262.61099999999999</c:v>
                </c:pt>
                <c:pt idx="404">
                  <c:v>263.18599999999998</c:v>
                </c:pt>
                <c:pt idx="405">
                  <c:v>265.03300000000002</c:v>
                </c:pt>
                <c:pt idx="406">
                  <c:v>268.45100000000002</c:v>
                </c:pt>
                <c:pt idx="407">
                  <c:v>267.63499999999999</c:v>
                </c:pt>
                <c:pt idx="408">
                  <c:v>271.70100000000002</c:v>
                </c:pt>
                <c:pt idx="409">
                  <c:v>271.45100000000002</c:v>
                </c:pt>
                <c:pt idx="410">
                  <c:v>273.38900000000001</c:v>
                </c:pt>
                <c:pt idx="411">
                  <c:v>273.04500000000002</c:v>
                </c:pt>
                <c:pt idx="412">
                  <c:v>272.70100000000002</c:v>
                </c:pt>
                <c:pt idx="413">
                  <c:v>272.697</c:v>
                </c:pt>
                <c:pt idx="414">
                  <c:v>272.65800000000002</c:v>
                </c:pt>
                <c:pt idx="415">
                  <c:v>272.596</c:v>
                </c:pt>
                <c:pt idx="416">
                  <c:v>272.572</c:v>
                </c:pt>
                <c:pt idx="417">
                  <c:v>272.60000000000002</c:v>
                </c:pt>
                <c:pt idx="418">
                  <c:v>272.56400000000002</c:v>
                </c:pt>
                <c:pt idx="419">
                  <c:v>272.54500000000002</c:v>
                </c:pt>
                <c:pt idx="420">
                  <c:v>272.58800000000002</c:v>
                </c:pt>
                <c:pt idx="421">
                  <c:v>272.57600000000002</c:v>
                </c:pt>
                <c:pt idx="422">
                  <c:v>272.52100000000002</c:v>
                </c:pt>
                <c:pt idx="423">
                  <c:v>272.51400000000001</c:v>
                </c:pt>
                <c:pt idx="424">
                  <c:v>272.52499999999998</c:v>
                </c:pt>
                <c:pt idx="425">
                  <c:v>272.51400000000001</c:v>
                </c:pt>
                <c:pt idx="426">
                  <c:v>272.56799999999998</c:v>
                </c:pt>
                <c:pt idx="427">
                  <c:v>272.529</c:v>
                </c:pt>
                <c:pt idx="428">
                  <c:v>294.916</c:v>
                </c:pt>
                <c:pt idx="429">
                  <c:v>280.572</c:v>
                </c:pt>
                <c:pt idx="430">
                  <c:v>292.303</c:v>
                </c:pt>
                <c:pt idx="431">
                  <c:v>297.69299999999998</c:v>
                </c:pt>
                <c:pt idx="432">
                  <c:v>275.42</c:v>
                </c:pt>
                <c:pt idx="433">
                  <c:v>273.46699999999998</c:v>
                </c:pt>
                <c:pt idx="434">
                  <c:v>272.99400000000003</c:v>
                </c:pt>
                <c:pt idx="435">
                  <c:v>272.99400000000003</c:v>
                </c:pt>
                <c:pt idx="436">
                  <c:v>272.98200000000003</c:v>
                </c:pt>
                <c:pt idx="437">
                  <c:v>272.99799999999999</c:v>
                </c:pt>
                <c:pt idx="438">
                  <c:v>272.959</c:v>
                </c:pt>
                <c:pt idx="439">
                  <c:v>272.971</c:v>
                </c:pt>
                <c:pt idx="440">
                  <c:v>273.37700000000001</c:v>
                </c:pt>
                <c:pt idx="441">
                  <c:v>263.49400000000003</c:v>
                </c:pt>
                <c:pt idx="442">
                  <c:v>263.20499999999998</c:v>
                </c:pt>
                <c:pt idx="443">
                  <c:v>281.79899999999998</c:v>
                </c:pt>
                <c:pt idx="444">
                  <c:v>282.221</c:v>
                </c:pt>
                <c:pt idx="445">
                  <c:v>282.52499999999998</c:v>
                </c:pt>
                <c:pt idx="446">
                  <c:v>283.10700000000003</c:v>
                </c:pt>
                <c:pt idx="447">
                  <c:v>288.79899999999998</c:v>
                </c:pt>
                <c:pt idx="448">
                  <c:v>295.38499999999999</c:v>
                </c:pt>
                <c:pt idx="449">
                  <c:v>288.39299999999997</c:v>
                </c:pt>
                <c:pt idx="450">
                  <c:v>292.61099999999999</c:v>
                </c:pt>
                <c:pt idx="451">
                  <c:v>294.25200000000001</c:v>
                </c:pt>
                <c:pt idx="452">
                  <c:v>294.67</c:v>
                </c:pt>
                <c:pt idx="453">
                  <c:v>287.73200000000003</c:v>
                </c:pt>
                <c:pt idx="454">
                  <c:v>299.36099999999999</c:v>
                </c:pt>
                <c:pt idx="455">
                  <c:v>300.61099999999999</c:v>
                </c:pt>
                <c:pt idx="456">
                  <c:v>286.01400000000001</c:v>
                </c:pt>
                <c:pt idx="457">
                  <c:v>285.822</c:v>
                </c:pt>
                <c:pt idx="458">
                  <c:v>285.51</c:v>
                </c:pt>
                <c:pt idx="459">
                  <c:v>285.43599999999998</c:v>
                </c:pt>
                <c:pt idx="460">
                  <c:v>289.36900000000003</c:v>
                </c:pt>
                <c:pt idx="461">
                  <c:v>291.51400000000001</c:v>
                </c:pt>
                <c:pt idx="462">
                  <c:v>294.13499999999999</c:v>
                </c:pt>
                <c:pt idx="463">
                  <c:v>298.76799999999997</c:v>
                </c:pt>
                <c:pt idx="464">
                  <c:v>305.29899999999998</c:v>
                </c:pt>
                <c:pt idx="465">
                  <c:v>310.12700000000001</c:v>
                </c:pt>
                <c:pt idx="466">
                  <c:v>321.56799999999998</c:v>
                </c:pt>
                <c:pt idx="467">
                  <c:v>308.49400000000003</c:v>
                </c:pt>
                <c:pt idx="468">
                  <c:v>290.67399999999998</c:v>
                </c:pt>
                <c:pt idx="469">
                  <c:v>290.44299999999998</c:v>
                </c:pt>
                <c:pt idx="470">
                  <c:v>277.75599999999997</c:v>
                </c:pt>
                <c:pt idx="471">
                  <c:v>237.50200000000001</c:v>
                </c:pt>
                <c:pt idx="472">
                  <c:v>235.256</c:v>
                </c:pt>
                <c:pt idx="473">
                  <c:v>195.87</c:v>
                </c:pt>
                <c:pt idx="474">
                  <c:v>195.84700000000001</c:v>
                </c:pt>
                <c:pt idx="475">
                  <c:v>195.85400000000001</c:v>
                </c:pt>
                <c:pt idx="476">
                  <c:v>195.839</c:v>
                </c:pt>
                <c:pt idx="477">
                  <c:v>193.61199999999999</c:v>
                </c:pt>
                <c:pt idx="478">
                  <c:v>193.624</c:v>
                </c:pt>
                <c:pt idx="479">
                  <c:v>193.61199999999999</c:v>
                </c:pt>
                <c:pt idx="480">
                  <c:v>193.601</c:v>
                </c:pt>
                <c:pt idx="481">
                  <c:v>193.59700000000001</c:v>
                </c:pt>
                <c:pt idx="482">
                  <c:v>193.66300000000001</c:v>
                </c:pt>
                <c:pt idx="483">
                  <c:v>193.62799999999999</c:v>
                </c:pt>
                <c:pt idx="484">
                  <c:v>249.46299999999999</c:v>
                </c:pt>
                <c:pt idx="485">
                  <c:v>249.322</c:v>
                </c:pt>
                <c:pt idx="486">
                  <c:v>269.971</c:v>
                </c:pt>
                <c:pt idx="487">
                  <c:v>277.31799999999998</c:v>
                </c:pt>
                <c:pt idx="488">
                  <c:v>273.25200000000001</c:v>
                </c:pt>
                <c:pt idx="489">
                  <c:v>269.37299999999999</c:v>
                </c:pt>
                <c:pt idx="490">
                  <c:v>268.31099999999998</c:v>
                </c:pt>
                <c:pt idx="491">
                  <c:v>268.22500000000002</c:v>
                </c:pt>
                <c:pt idx="492">
                  <c:v>265.87299999999999</c:v>
                </c:pt>
                <c:pt idx="493">
                  <c:v>265.87299999999999</c:v>
                </c:pt>
                <c:pt idx="494">
                  <c:v>274.697</c:v>
                </c:pt>
                <c:pt idx="495">
                  <c:v>274.55700000000002</c:v>
                </c:pt>
                <c:pt idx="496">
                  <c:v>274.49400000000003</c:v>
                </c:pt>
                <c:pt idx="497">
                  <c:v>274.47500000000002</c:v>
                </c:pt>
                <c:pt idx="498">
                  <c:v>276.37299999999999</c:v>
                </c:pt>
                <c:pt idx="499">
                  <c:v>286.04500000000002</c:v>
                </c:pt>
                <c:pt idx="500">
                  <c:v>285.53300000000002</c:v>
                </c:pt>
                <c:pt idx="501">
                  <c:v>285.92399999999998</c:v>
                </c:pt>
                <c:pt idx="502">
                  <c:v>285.76799999999997</c:v>
                </c:pt>
                <c:pt idx="503">
                  <c:v>287.947</c:v>
                </c:pt>
                <c:pt idx="504">
                  <c:v>241.83799999999999</c:v>
                </c:pt>
                <c:pt idx="505">
                  <c:v>240.95099999999999</c:v>
                </c:pt>
                <c:pt idx="506">
                  <c:v>253.46700000000001</c:v>
                </c:pt>
                <c:pt idx="507">
                  <c:v>256.33</c:v>
                </c:pt>
                <c:pt idx="508">
                  <c:v>254.721</c:v>
                </c:pt>
                <c:pt idx="509">
                  <c:v>255.29900000000001</c:v>
                </c:pt>
                <c:pt idx="510">
                  <c:v>255.279</c:v>
                </c:pt>
                <c:pt idx="511">
                  <c:v>255.16200000000001</c:v>
                </c:pt>
                <c:pt idx="512">
                  <c:v>259.51799999999997</c:v>
                </c:pt>
                <c:pt idx="513">
                  <c:v>268.74</c:v>
                </c:pt>
                <c:pt idx="514">
                  <c:v>278.14299999999997</c:v>
                </c:pt>
                <c:pt idx="515">
                  <c:v>278.428</c:v>
                </c:pt>
                <c:pt idx="516">
                  <c:v>278.447</c:v>
                </c:pt>
                <c:pt idx="517">
                  <c:v>278.80700000000002</c:v>
                </c:pt>
                <c:pt idx="518">
                  <c:v>278.93200000000002</c:v>
                </c:pt>
                <c:pt idx="519">
                  <c:v>280.697</c:v>
                </c:pt>
                <c:pt idx="520">
                  <c:v>265.82600000000002</c:v>
                </c:pt>
                <c:pt idx="521">
                  <c:v>266.13499999999999</c:v>
                </c:pt>
                <c:pt idx="522">
                  <c:v>265.62299999999999</c:v>
                </c:pt>
                <c:pt idx="523">
                  <c:v>265.60000000000002</c:v>
                </c:pt>
                <c:pt idx="524">
                  <c:v>265.85700000000003</c:v>
                </c:pt>
                <c:pt idx="525">
                  <c:v>265.87299999999999</c:v>
                </c:pt>
                <c:pt idx="526">
                  <c:v>265.99400000000003</c:v>
                </c:pt>
                <c:pt idx="527">
                  <c:v>265.89600000000002</c:v>
                </c:pt>
                <c:pt idx="528">
                  <c:v>265.78300000000002</c:v>
                </c:pt>
                <c:pt idx="529">
                  <c:v>267.10199999999998</c:v>
                </c:pt>
                <c:pt idx="530">
                  <c:v>269.40199999999999</c:v>
                </c:pt>
                <c:pt idx="531">
                  <c:v>283.69099999999997</c:v>
                </c:pt>
                <c:pt idx="532">
                  <c:v>283.74599999999998</c:v>
                </c:pt>
                <c:pt idx="533">
                  <c:v>267.31599999999997</c:v>
                </c:pt>
                <c:pt idx="534">
                  <c:v>266.762</c:v>
                </c:pt>
                <c:pt idx="535">
                  <c:v>266.39499999999998</c:v>
                </c:pt>
                <c:pt idx="536">
                  <c:v>266.39800000000002</c:v>
                </c:pt>
                <c:pt idx="537">
                  <c:v>266.72300000000001</c:v>
                </c:pt>
                <c:pt idx="538">
                  <c:v>266.512</c:v>
                </c:pt>
                <c:pt idx="539">
                  <c:v>266.38299999999998</c:v>
                </c:pt>
                <c:pt idx="540">
                  <c:v>268.19900000000001</c:v>
                </c:pt>
                <c:pt idx="541">
                  <c:v>283.96499999999997</c:v>
                </c:pt>
                <c:pt idx="542">
                  <c:v>283.35399999999998</c:v>
                </c:pt>
                <c:pt idx="543">
                  <c:v>282.834</c:v>
                </c:pt>
                <c:pt idx="544">
                  <c:v>282.81099999999998</c:v>
                </c:pt>
                <c:pt idx="545">
                  <c:v>283.06400000000002</c:v>
                </c:pt>
                <c:pt idx="546">
                  <c:v>286.42</c:v>
                </c:pt>
                <c:pt idx="547">
                  <c:v>287.76799999999997</c:v>
                </c:pt>
                <c:pt idx="548">
                  <c:v>290.08800000000002</c:v>
                </c:pt>
                <c:pt idx="549">
                  <c:v>290.57600000000002</c:v>
                </c:pt>
                <c:pt idx="550">
                  <c:v>291.60700000000003</c:v>
                </c:pt>
                <c:pt idx="551">
                  <c:v>299.35000000000002</c:v>
                </c:pt>
                <c:pt idx="552">
                  <c:v>308.85000000000002</c:v>
                </c:pt>
                <c:pt idx="553">
                  <c:v>318.846</c:v>
                </c:pt>
                <c:pt idx="554">
                  <c:v>324.916</c:v>
                </c:pt>
                <c:pt idx="555">
                  <c:v>323.947</c:v>
                </c:pt>
                <c:pt idx="556">
                  <c:v>313.63900000000001</c:v>
                </c:pt>
                <c:pt idx="557">
                  <c:v>314.33800000000002</c:v>
                </c:pt>
                <c:pt idx="558">
                  <c:v>314.78300000000002</c:v>
                </c:pt>
                <c:pt idx="559">
                  <c:v>314.459</c:v>
                </c:pt>
                <c:pt idx="560">
                  <c:v>314.61900000000003</c:v>
                </c:pt>
                <c:pt idx="561">
                  <c:v>314.66199999999998</c:v>
                </c:pt>
                <c:pt idx="562">
                  <c:v>314.572</c:v>
                </c:pt>
                <c:pt idx="563">
                  <c:v>314.70100000000002</c:v>
                </c:pt>
                <c:pt idx="564">
                  <c:v>314.58800000000002</c:v>
                </c:pt>
                <c:pt idx="565">
                  <c:v>314.78300000000002</c:v>
                </c:pt>
                <c:pt idx="566">
                  <c:v>338.33800000000002</c:v>
                </c:pt>
                <c:pt idx="567">
                  <c:v>325.63499999999999</c:v>
                </c:pt>
                <c:pt idx="568">
                  <c:v>308.38099999999997</c:v>
                </c:pt>
                <c:pt idx="569">
                  <c:v>305.02100000000002</c:v>
                </c:pt>
                <c:pt idx="570">
                  <c:v>290.45100000000002</c:v>
                </c:pt>
                <c:pt idx="571">
                  <c:v>301.51</c:v>
                </c:pt>
                <c:pt idx="572">
                  <c:v>302.65800000000002</c:v>
                </c:pt>
                <c:pt idx="573">
                  <c:v>302.51799999999997</c:v>
                </c:pt>
                <c:pt idx="574">
                  <c:v>302.85399999999998</c:v>
                </c:pt>
                <c:pt idx="575">
                  <c:v>302.779</c:v>
                </c:pt>
                <c:pt idx="576">
                  <c:v>302.98399999999998</c:v>
                </c:pt>
                <c:pt idx="577">
                  <c:v>304.41800000000001</c:v>
                </c:pt>
                <c:pt idx="578">
                  <c:v>305.28899999999999</c:v>
                </c:pt>
                <c:pt idx="579">
                  <c:v>305.28500000000003</c:v>
                </c:pt>
                <c:pt idx="580">
                  <c:v>305.21100000000001</c:v>
                </c:pt>
                <c:pt idx="581">
                  <c:v>305.262</c:v>
                </c:pt>
                <c:pt idx="582">
                  <c:v>305.19499999999999</c:v>
                </c:pt>
                <c:pt idx="583">
                  <c:v>305.46100000000001</c:v>
                </c:pt>
                <c:pt idx="584">
                  <c:v>305.33999999999997</c:v>
                </c:pt>
                <c:pt idx="585">
                  <c:v>306.29300000000001</c:v>
                </c:pt>
                <c:pt idx="586">
                  <c:v>307.46899999999999</c:v>
                </c:pt>
                <c:pt idx="587">
                  <c:v>307.988</c:v>
                </c:pt>
                <c:pt idx="588">
                  <c:v>307.77300000000002</c:v>
                </c:pt>
                <c:pt idx="589">
                  <c:v>308.06700000000001</c:v>
                </c:pt>
                <c:pt idx="590">
                  <c:v>307.64600000000002</c:v>
                </c:pt>
                <c:pt idx="591">
                  <c:v>307.73899999999998</c:v>
                </c:pt>
                <c:pt idx="592">
                  <c:v>307.642</c:v>
                </c:pt>
                <c:pt idx="593">
                  <c:v>307.59100000000001</c:v>
                </c:pt>
                <c:pt idx="594">
                  <c:v>307.58300000000003</c:v>
                </c:pt>
                <c:pt idx="595">
                  <c:v>307.59100000000001</c:v>
                </c:pt>
                <c:pt idx="596">
                  <c:v>307.64600000000002</c:v>
                </c:pt>
                <c:pt idx="597">
                  <c:v>320.08699999999999</c:v>
                </c:pt>
                <c:pt idx="598">
                  <c:v>306.7</c:v>
                </c:pt>
                <c:pt idx="599">
                  <c:v>286.15699999999998</c:v>
                </c:pt>
                <c:pt idx="600">
                  <c:v>286.91500000000002</c:v>
                </c:pt>
                <c:pt idx="601">
                  <c:v>287.03199999999998</c:v>
                </c:pt>
                <c:pt idx="602">
                  <c:v>287.24299999999999</c:v>
                </c:pt>
                <c:pt idx="603">
                  <c:v>288.21199999999999</c:v>
                </c:pt>
                <c:pt idx="604">
                  <c:v>288.80599999999998</c:v>
                </c:pt>
                <c:pt idx="605">
                  <c:v>289.286</c:v>
                </c:pt>
                <c:pt idx="606">
                  <c:v>291.69200000000001</c:v>
                </c:pt>
                <c:pt idx="607">
                  <c:v>293.72000000000003</c:v>
                </c:pt>
                <c:pt idx="608">
                  <c:v>294.74700000000001</c:v>
                </c:pt>
                <c:pt idx="609">
                  <c:v>297.45</c:v>
                </c:pt>
                <c:pt idx="610">
                  <c:v>298.41899999999998</c:v>
                </c:pt>
                <c:pt idx="611">
                  <c:v>298.899</c:v>
                </c:pt>
                <c:pt idx="612">
                  <c:v>298.72800000000001</c:v>
                </c:pt>
                <c:pt idx="613">
                  <c:v>298.60300000000001</c:v>
                </c:pt>
                <c:pt idx="614">
                  <c:v>298.59100000000001</c:v>
                </c:pt>
                <c:pt idx="615">
                  <c:v>298.59899999999999</c:v>
                </c:pt>
                <c:pt idx="616">
                  <c:v>298.56</c:v>
                </c:pt>
                <c:pt idx="617">
                  <c:v>298.57900000000001</c:v>
                </c:pt>
                <c:pt idx="618">
                  <c:v>307.59500000000003</c:v>
                </c:pt>
                <c:pt idx="619">
                  <c:v>318.32499999999999</c:v>
                </c:pt>
                <c:pt idx="620">
                  <c:v>322.03199999999998</c:v>
                </c:pt>
                <c:pt idx="621">
                  <c:v>318.97000000000003</c:v>
                </c:pt>
                <c:pt idx="622">
                  <c:v>297.935</c:v>
                </c:pt>
                <c:pt idx="623">
                  <c:v>296.22800000000001</c:v>
                </c:pt>
                <c:pt idx="624">
                  <c:v>286.38400000000001</c:v>
                </c:pt>
                <c:pt idx="625">
                  <c:v>285.00900000000001</c:v>
                </c:pt>
                <c:pt idx="626">
                  <c:v>303.35300000000001</c:v>
                </c:pt>
                <c:pt idx="627">
                  <c:v>303.935</c:v>
                </c:pt>
                <c:pt idx="628">
                  <c:v>304.62200000000001</c:v>
                </c:pt>
                <c:pt idx="629">
                  <c:v>305.11</c:v>
                </c:pt>
                <c:pt idx="630">
                  <c:v>307.61399999999998</c:v>
                </c:pt>
                <c:pt idx="631">
                  <c:v>318.45800000000003</c:v>
                </c:pt>
                <c:pt idx="632">
                  <c:v>306.28199999999998</c:v>
                </c:pt>
                <c:pt idx="633">
                  <c:v>307.02800000000002</c:v>
                </c:pt>
                <c:pt idx="634">
                  <c:v>306.61</c:v>
                </c:pt>
                <c:pt idx="635">
                  <c:v>306.70400000000001</c:v>
                </c:pt>
                <c:pt idx="636">
                  <c:v>310.59100000000001</c:v>
                </c:pt>
                <c:pt idx="637">
                  <c:v>319.673</c:v>
                </c:pt>
                <c:pt idx="638">
                  <c:v>320.91500000000002</c:v>
                </c:pt>
                <c:pt idx="639">
                  <c:v>307.45</c:v>
                </c:pt>
                <c:pt idx="640">
                  <c:v>307.18799999999999</c:v>
                </c:pt>
                <c:pt idx="641">
                  <c:v>307.267</c:v>
                </c:pt>
                <c:pt idx="642">
                  <c:v>307.16899999999998</c:v>
                </c:pt>
                <c:pt idx="643">
                  <c:v>310.11799999999999</c:v>
                </c:pt>
                <c:pt idx="644">
                  <c:v>317.30200000000002</c:v>
                </c:pt>
                <c:pt idx="645">
                  <c:v>320.93099999999998</c:v>
                </c:pt>
                <c:pt idx="646">
                  <c:v>321.02800000000002</c:v>
                </c:pt>
                <c:pt idx="647">
                  <c:v>327.7</c:v>
                </c:pt>
                <c:pt idx="648">
                  <c:v>331.92700000000002</c:v>
                </c:pt>
                <c:pt idx="649">
                  <c:v>330.97800000000001</c:v>
                </c:pt>
                <c:pt idx="650">
                  <c:v>342.435</c:v>
                </c:pt>
                <c:pt idx="651">
                  <c:v>329.7</c:v>
                </c:pt>
                <c:pt idx="652">
                  <c:v>312.09500000000003</c:v>
                </c:pt>
                <c:pt idx="653">
                  <c:v>330.66500000000002</c:v>
                </c:pt>
                <c:pt idx="654">
                  <c:v>320.31700000000001</c:v>
                </c:pt>
                <c:pt idx="655">
                  <c:v>315.86399999999998</c:v>
                </c:pt>
                <c:pt idx="656">
                  <c:v>314.72800000000001</c:v>
                </c:pt>
                <c:pt idx="657">
                  <c:v>314.68799999999999</c:v>
                </c:pt>
                <c:pt idx="658">
                  <c:v>314.673</c:v>
                </c:pt>
                <c:pt idx="659">
                  <c:v>314.685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5D-A649-9D4D-6AD2FCA856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2516031"/>
        <c:axId val="1912398175"/>
      </c:lineChart>
      <c:catAx>
        <c:axId val="19525160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12398175"/>
        <c:crosses val="autoZero"/>
        <c:auto val="1"/>
        <c:lblAlgn val="ctr"/>
        <c:lblOffset val="100"/>
        <c:noMultiLvlLbl val="0"/>
      </c:catAx>
      <c:valAx>
        <c:axId val="191239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52516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预约保养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6.5358705161854797E-2"/>
          <c:y val="7.6354257801108202E-2"/>
          <c:w val="0.890196850393701"/>
          <c:h val="0.67861913094196602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[14]内存泄漏!$A$1:$A$1042</c:f>
              <c:numCache>
                <c:formatCode>General</c:formatCode>
                <c:ptCount val="1042"/>
                <c:pt idx="0">
                  <c:v>57.332999999999998</c:v>
                </c:pt>
                <c:pt idx="1">
                  <c:v>56.825200000000002</c:v>
                </c:pt>
                <c:pt idx="2">
                  <c:v>56.825200000000002</c:v>
                </c:pt>
                <c:pt idx="3">
                  <c:v>56.821300000000001</c:v>
                </c:pt>
                <c:pt idx="4">
                  <c:v>56.821300000000001</c:v>
                </c:pt>
                <c:pt idx="5">
                  <c:v>56.821300000000001</c:v>
                </c:pt>
                <c:pt idx="6">
                  <c:v>56.827100000000002</c:v>
                </c:pt>
                <c:pt idx="7">
                  <c:v>56.8232</c:v>
                </c:pt>
                <c:pt idx="8">
                  <c:v>56.827100000000002</c:v>
                </c:pt>
                <c:pt idx="9">
                  <c:v>56.819299999999998</c:v>
                </c:pt>
                <c:pt idx="10">
                  <c:v>56.831099999999999</c:v>
                </c:pt>
                <c:pt idx="11">
                  <c:v>56.827100000000002</c:v>
                </c:pt>
                <c:pt idx="12">
                  <c:v>56.827100000000002</c:v>
                </c:pt>
                <c:pt idx="13">
                  <c:v>56.819299999999998</c:v>
                </c:pt>
                <c:pt idx="14">
                  <c:v>56.8232</c:v>
                </c:pt>
                <c:pt idx="15">
                  <c:v>56.831099999999999</c:v>
                </c:pt>
                <c:pt idx="16">
                  <c:v>56.827100000000002</c:v>
                </c:pt>
                <c:pt idx="17">
                  <c:v>56.831099999999999</c:v>
                </c:pt>
                <c:pt idx="18">
                  <c:v>56.8232</c:v>
                </c:pt>
                <c:pt idx="19">
                  <c:v>56.819299999999998</c:v>
                </c:pt>
                <c:pt idx="20">
                  <c:v>56.835000000000001</c:v>
                </c:pt>
                <c:pt idx="21">
                  <c:v>56.827100000000002</c:v>
                </c:pt>
                <c:pt idx="22">
                  <c:v>56.815399999999997</c:v>
                </c:pt>
                <c:pt idx="23">
                  <c:v>56.811500000000002</c:v>
                </c:pt>
                <c:pt idx="24">
                  <c:v>56.807600000000001</c:v>
                </c:pt>
                <c:pt idx="25">
                  <c:v>56.807600000000001</c:v>
                </c:pt>
                <c:pt idx="26">
                  <c:v>56.799799999999998</c:v>
                </c:pt>
                <c:pt idx="27">
                  <c:v>56.811500000000002</c:v>
                </c:pt>
                <c:pt idx="28">
                  <c:v>56.807600000000001</c:v>
                </c:pt>
                <c:pt idx="29">
                  <c:v>56.811500000000002</c:v>
                </c:pt>
                <c:pt idx="30">
                  <c:v>56.807600000000001</c:v>
                </c:pt>
                <c:pt idx="31">
                  <c:v>56.803699999999999</c:v>
                </c:pt>
                <c:pt idx="32">
                  <c:v>56.811500000000002</c:v>
                </c:pt>
                <c:pt idx="33">
                  <c:v>56.807600000000001</c:v>
                </c:pt>
                <c:pt idx="34">
                  <c:v>56.795900000000003</c:v>
                </c:pt>
                <c:pt idx="35">
                  <c:v>56.780299999999997</c:v>
                </c:pt>
                <c:pt idx="36">
                  <c:v>56.780299999999997</c:v>
                </c:pt>
                <c:pt idx="37">
                  <c:v>56.784199999999998</c:v>
                </c:pt>
                <c:pt idx="38">
                  <c:v>56.780299999999997</c:v>
                </c:pt>
                <c:pt idx="39">
                  <c:v>56.780299999999997</c:v>
                </c:pt>
                <c:pt idx="40">
                  <c:v>56.780299999999997</c:v>
                </c:pt>
                <c:pt idx="41">
                  <c:v>56.780299999999997</c:v>
                </c:pt>
                <c:pt idx="42">
                  <c:v>56.784199999999998</c:v>
                </c:pt>
                <c:pt idx="43">
                  <c:v>56.752899999999997</c:v>
                </c:pt>
                <c:pt idx="44">
                  <c:v>56.752899999999997</c:v>
                </c:pt>
                <c:pt idx="45">
                  <c:v>56.756799999999998</c:v>
                </c:pt>
                <c:pt idx="46">
                  <c:v>56.752899999999997</c:v>
                </c:pt>
                <c:pt idx="47">
                  <c:v>56.752899999999997</c:v>
                </c:pt>
                <c:pt idx="48">
                  <c:v>56.752899999999997</c:v>
                </c:pt>
                <c:pt idx="49">
                  <c:v>72.481399999999994</c:v>
                </c:pt>
                <c:pt idx="50">
                  <c:v>96.682599999999994</c:v>
                </c:pt>
                <c:pt idx="51">
                  <c:v>96.639600000000002</c:v>
                </c:pt>
                <c:pt idx="52">
                  <c:v>96.6357</c:v>
                </c:pt>
                <c:pt idx="53">
                  <c:v>96.631799999999998</c:v>
                </c:pt>
                <c:pt idx="54">
                  <c:v>96.643600000000006</c:v>
                </c:pt>
                <c:pt idx="55">
                  <c:v>96.6357</c:v>
                </c:pt>
                <c:pt idx="56">
                  <c:v>96.6357</c:v>
                </c:pt>
                <c:pt idx="57">
                  <c:v>108.718</c:v>
                </c:pt>
                <c:pt idx="58">
                  <c:v>108.837</c:v>
                </c:pt>
                <c:pt idx="59">
                  <c:v>108.833</c:v>
                </c:pt>
                <c:pt idx="60">
                  <c:v>108.833</c:v>
                </c:pt>
                <c:pt idx="61">
                  <c:v>108.864</c:v>
                </c:pt>
                <c:pt idx="62">
                  <c:v>108.84099999999999</c:v>
                </c:pt>
                <c:pt idx="63">
                  <c:v>108.833</c:v>
                </c:pt>
                <c:pt idx="64">
                  <c:v>108.837</c:v>
                </c:pt>
                <c:pt idx="65">
                  <c:v>108.837</c:v>
                </c:pt>
                <c:pt idx="66">
                  <c:v>108.845</c:v>
                </c:pt>
                <c:pt idx="67">
                  <c:v>108.84099999999999</c:v>
                </c:pt>
                <c:pt idx="68">
                  <c:v>108.837</c:v>
                </c:pt>
                <c:pt idx="69">
                  <c:v>108.833</c:v>
                </c:pt>
                <c:pt idx="70">
                  <c:v>108.837</c:v>
                </c:pt>
                <c:pt idx="71">
                  <c:v>108.833</c:v>
                </c:pt>
                <c:pt idx="72">
                  <c:v>108.872</c:v>
                </c:pt>
                <c:pt idx="73">
                  <c:v>108.833</c:v>
                </c:pt>
                <c:pt idx="74">
                  <c:v>108.837</c:v>
                </c:pt>
                <c:pt idx="75">
                  <c:v>108.837</c:v>
                </c:pt>
                <c:pt idx="76">
                  <c:v>108.837</c:v>
                </c:pt>
                <c:pt idx="77">
                  <c:v>108.85299999999999</c:v>
                </c:pt>
                <c:pt idx="78">
                  <c:v>108.833</c:v>
                </c:pt>
                <c:pt idx="79">
                  <c:v>108.82899999999999</c:v>
                </c:pt>
                <c:pt idx="80">
                  <c:v>108.837</c:v>
                </c:pt>
                <c:pt idx="81">
                  <c:v>108.82899999999999</c:v>
                </c:pt>
                <c:pt idx="82">
                  <c:v>108.837</c:v>
                </c:pt>
                <c:pt idx="83">
                  <c:v>108.849</c:v>
                </c:pt>
                <c:pt idx="84">
                  <c:v>108.837</c:v>
                </c:pt>
                <c:pt idx="85">
                  <c:v>108.837</c:v>
                </c:pt>
                <c:pt idx="86">
                  <c:v>108.837</c:v>
                </c:pt>
                <c:pt idx="87">
                  <c:v>109.38</c:v>
                </c:pt>
                <c:pt idx="88">
                  <c:v>98.742199999999997</c:v>
                </c:pt>
                <c:pt idx="89">
                  <c:v>98.410200000000003</c:v>
                </c:pt>
                <c:pt idx="90">
                  <c:v>98.394499999999994</c:v>
                </c:pt>
                <c:pt idx="91">
                  <c:v>98.390600000000006</c:v>
                </c:pt>
                <c:pt idx="92">
                  <c:v>98.398399999999995</c:v>
                </c:pt>
                <c:pt idx="93">
                  <c:v>98.394499999999994</c:v>
                </c:pt>
                <c:pt idx="94">
                  <c:v>98.418000000000006</c:v>
                </c:pt>
                <c:pt idx="95">
                  <c:v>98.398399999999995</c:v>
                </c:pt>
                <c:pt idx="96">
                  <c:v>98.398399999999995</c:v>
                </c:pt>
                <c:pt idx="97">
                  <c:v>98.398399999999995</c:v>
                </c:pt>
                <c:pt idx="98">
                  <c:v>98.398399999999995</c:v>
                </c:pt>
                <c:pt idx="99">
                  <c:v>98.418000000000006</c:v>
                </c:pt>
                <c:pt idx="100">
                  <c:v>98.398399999999995</c:v>
                </c:pt>
                <c:pt idx="101">
                  <c:v>98.394499999999994</c:v>
                </c:pt>
                <c:pt idx="102">
                  <c:v>98.386700000000005</c:v>
                </c:pt>
                <c:pt idx="103">
                  <c:v>110.541</c:v>
                </c:pt>
                <c:pt idx="104">
                  <c:v>99.452100000000002</c:v>
                </c:pt>
                <c:pt idx="105">
                  <c:v>98.7881</c:v>
                </c:pt>
                <c:pt idx="106">
                  <c:v>98.780299999999997</c:v>
                </c:pt>
                <c:pt idx="107">
                  <c:v>98.795900000000003</c:v>
                </c:pt>
                <c:pt idx="108">
                  <c:v>110.999</c:v>
                </c:pt>
                <c:pt idx="109">
                  <c:v>126.512</c:v>
                </c:pt>
                <c:pt idx="110">
                  <c:v>114.877</c:v>
                </c:pt>
                <c:pt idx="111">
                  <c:v>114.881</c:v>
                </c:pt>
                <c:pt idx="112">
                  <c:v>114.889</c:v>
                </c:pt>
                <c:pt idx="113">
                  <c:v>114.967</c:v>
                </c:pt>
                <c:pt idx="114">
                  <c:v>115.432</c:v>
                </c:pt>
                <c:pt idx="115">
                  <c:v>115.32599999999999</c:v>
                </c:pt>
                <c:pt idx="116">
                  <c:v>115.31100000000001</c:v>
                </c:pt>
                <c:pt idx="117">
                  <c:v>115.307</c:v>
                </c:pt>
                <c:pt idx="118">
                  <c:v>115.31399999999999</c:v>
                </c:pt>
                <c:pt idx="119">
                  <c:v>115.31100000000001</c:v>
                </c:pt>
                <c:pt idx="120">
                  <c:v>115.82599999999999</c:v>
                </c:pt>
                <c:pt idx="121">
                  <c:v>104.239</c:v>
                </c:pt>
                <c:pt idx="122">
                  <c:v>104.044</c:v>
                </c:pt>
                <c:pt idx="123">
                  <c:v>104.05200000000001</c:v>
                </c:pt>
                <c:pt idx="124">
                  <c:v>104.036</c:v>
                </c:pt>
                <c:pt idx="125">
                  <c:v>104.032</c:v>
                </c:pt>
                <c:pt idx="126">
                  <c:v>104.036</c:v>
                </c:pt>
                <c:pt idx="127">
                  <c:v>104.036</c:v>
                </c:pt>
                <c:pt idx="128">
                  <c:v>104.048</c:v>
                </c:pt>
                <c:pt idx="129">
                  <c:v>104.04</c:v>
                </c:pt>
                <c:pt idx="130">
                  <c:v>104.036</c:v>
                </c:pt>
                <c:pt idx="131">
                  <c:v>104.036</c:v>
                </c:pt>
                <c:pt idx="132">
                  <c:v>104.063</c:v>
                </c:pt>
                <c:pt idx="133">
                  <c:v>104.036</c:v>
                </c:pt>
                <c:pt idx="134">
                  <c:v>104.04</c:v>
                </c:pt>
                <c:pt idx="135">
                  <c:v>104.032</c:v>
                </c:pt>
                <c:pt idx="136">
                  <c:v>104.036</c:v>
                </c:pt>
                <c:pt idx="137">
                  <c:v>104.036</c:v>
                </c:pt>
                <c:pt idx="138">
                  <c:v>104.036</c:v>
                </c:pt>
                <c:pt idx="139">
                  <c:v>104.032</c:v>
                </c:pt>
                <c:pt idx="140">
                  <c:v>104.04</c:v>
                </c:pt>
                <c:pt idx="141">
                  <c:v>104.02800000000001</c:v>
                </c:pt>
                <c:pt idx="142">
                  <c:v>104.005</c:v>
                </c:pt>
                <c:pt idx="143">
                  <c:v>104.01300000000001</c:v>
                </c:pt>
                <c:pt idx="144">
                  <c:v>104.005</c:v>
                </c:pt>
                <c:pt idx="145">
                  <c:v>104.001</c:v>
                </c:pt>
                <c:pt idx="146">
                  <c:v>104.005</c:v>
                </c:pt>
                <c:pt idx="147">
                  <c:v>103.997</c:v>
                </c:pt>
                <c:pt idx="148">
                  <c:v>104.001</c:v>
                </c:pt>
                <c:pt idx="149">
                  <c:v>104.01300000000001</c:v>
                </c:pt>
                <c:pt idx="150">
                  <c:v>104.032</c:v>
                </c:pt>
                <c:pt idx="151">
                  <c:v>104.021</c:v>
                </c:pt>
                <c:pt idx="152">
                  <c:v>104.017</c:v>
                </c:pt>
                <c:pt idx="153">
                  <c:v>104.017</c:v>
                </c:pt>
                <c:pt idx="154">
                  <c:v>104.024</c:v>
                </c:pt>
                <c:pt idx="155">
                  <c:v>104.017</c:v>
                </c:pt>
                <c:pt idx="156">
                  <c:v>104.005</c:v>
                </c:pt>
                <c:pt idx="157">
                  <c:v>104.01300000000001</c:v>
                </c:pt>
                <c:pt idx="158">
                  <c:v>104.009</c:v>
                </c:pt>
                <c:pt idx="159">
                  <c:v>104.01300000000001</c:v>
                </c:pt>
                <c:pt idx="160">
                  <c:v>104.005</c:v>
                </c:pt>
                <c:pt idx="161">
                  <c:v>104.017</c:v>
                </c:pt>
                <c:pt idx="162">
                  <c:v>104.017</c:v>
                </c:pt>
                <c:pt idx="163">
                  <c:v>104.032</c:v>
                </c:pt>
                <c:pt idx="164">
                  <c:v>104.01300000000001</c:v>
                </c:pt>
                <c:pt idx="165">
                  <c:v>117.61199999999999</c:v>
                </c:pt>
                <c:pt idx="166">
                  <c:v>107.592</c:v>
                </c:pt>
                <c:pt idx="167">
                  <c:v>107.002</c:v>
                </c:pt>
                <c:pt idx="168">
                  <c:v>106.998</c:v>
                </c:pt>
                <c:pt idx="169">
                  <c:v>106.994</c:v>
                </c:pt>
                <c:pt idx="170">
                  <c:v>106.99</c:v>
                </c:pt>
                <c:pt idx="171">
                  <c:v>106.982</c:v>
                </c:pt>
                <c:pt idx="172">
                  <c:v>106.99</c:v>
                </c:pt>
                <c:pt idx="173">
                  <c:v>106.982</c:v>
                </c:pt>
                <c:pt idx="174">
                  <c:v>106.994</c:v>
                </c:pt>
                <c:pt idx="175">
                  <c:v>106.99</c:v>
                </c:pt>
                <c:pt idx="176">
                  <c:v>106.994</c:v>
                </c:pt>
                <c:pt idx="177">
                  <c:v>106.99</c:v>
                </c:pt>
                <c:pt idx="178">
                  <c:v>121.818</c:v>
                </c:pt>
                <c:pt idx="179">
                  <c:v>95.376999999999995</c:v>
                </c:pt>
                <c:pt idx="180">
                  <c:v>94.650400000000005</c:v>
                </c:pt>
                <c:pt idx="181">
                  <c:v>94.650400000000005</c:v>
                </c:pt>
                <c:pt idx="182">
                  <c:v>94.643600000000006</c:v>
                </c:pt>
                <c:pt idx="183">
                  <c:v>118.80800000000001</c:v>
                </c:pt>
                <c:pt idx="184">
                  <c:v>118.898</c:v>
                </c:pt>
                <c:pt idx="185">
                  <c:v>82.878900000000002</c:v>
                </c:pt>
                <c:pt idx="186">
                  <c:v>82.863299999999995</c:v>
                </c:pt>
                <c:pt idx="187">
                  <c:v>66.890600000000006</c:v>
                </c:pt>
                <c:pt idx="188">
                  <c:v>66.742199999999997</c:v>
                </c:pt>
                <c:pt idx="189">
                  <c:v>66.734399999999994</c:v>
                </c:pt>
                <c:pt idx="190">
                  <c:v>66.730500000000006</c:v>
                </c:pt>
                <c:pt idx="191">
                  <c:v>66.734399999999994</c:v>
                </c:pt>
                <c:pt idx="192">
                  <c:v>66.722700000000003</c:v>
                </c:pt>
                <c:pt idx="193">
                  <c:v>66.742199999999997</c:v>
                </c:pt>
                <c:pt idx="194">
                  <c:v>66.734399999999994</c:v>
                </c:pt>
                <c:pt idx="195">
                  <c:v>66.734399999999994</c:v>
                </c:pt>
                <c:pt idx="196">
                  <c:v>66.734399999999994</c:v>
                </c:pt>
                <c:pt idx="197">
                  <c:v>66.738299999999995</c:v>
                </c:pt>
                <c:pt idx="198">
                  <c:v>66.746099999999998</c:v>
                </c:pt>
                <c:pt idx="199">
                  <c:v>66.742199999999997</c:v>
                </c:pt>
                <c:pt idx="200">
                  <c:v>66.738299999999995</c:v>
                </c:pt>
                <c:pt idx="201">
                  <c:v>66.726600000000005</c:v>
                </c:pt>
                <c:pt idx="202">
                  <c:v>66.726600000000005</c:v>
                </c:pt>
                <c:pt idx="203">
                  <c:v>66.730500000000006</c:v>
                </c:pt>
                <c:pt idx="204">
                  <c:v>66.730500000000006</c:v>
                </c:pt>
                <c:pt idx="205">
                  <c:v>66.722700000000003</c:v>
                </c:pt>
                <c:pt idx="206">
                  <c:v>66.738299999999995</c:v>
                </c:pt>
                <c:pt idx="207">
                  <c:v>66.726600000000005</c:v>
                </c:pt>
                <c:pt idx="208">
                  <c:v>66.734399999999994</c:v>
                </c:pt>
                <c:pt idx="209">
                  <c:v>82.593800000000002</c:v>
                </c:pt>
                <c:pt idx="210">
                  <c:v>94.9375</c:v>
                </c:pt>
                <c:pt idx="211">
                  <c:v>94.914100000000005</c:v>
                </c:pt>
                <c:pt idx="212">
                  <c:v>94.918000000000006</c:v>
                </c:pt>
                <c:pt idx="213">
                  <c:v>118.744</c:v>
                </c:pt>
                <c:pt idx="214">
                  <c:v>118.807</c:v>
                </c:pt>
                <c:pt idx="215">
                  <c:v>119.502</c:v>
                </c:pt>
                <c:pt idx="216">
                  <c:v>119.56399999999999</c:v>
                </c:pt>
                <c:pt idx="217">
                  <c:v>119.568</c:v>
                </c:pt>
                <c:pt idx="218">
                  <c:v>119.58</c:v>
                </c:pt>
                <c:pt idx="219">
                  <c:v>119.568</c:v>
                </c:pt>
                <c:pt idx="220">
                  <c:v>119.494</c:v>
                </c:pt>
                <c:pt idx="221">
                  <c:v>119.494</c:v>
                </c:pt>
                <c:pt idx="222">
                  <c:v>120.553</c:v>
                </c:pt>
                <c:pt idx="223">
                  <c:v>109.508</c:v>
                </c:pt>
                <c:pt idx="224">
                  <c:v>108.711</c:v>
                </c:pt>
                <c:pt idx="225">
                  <c:v>108.711</c:v>
                </c:pt>
                <c:pt idx="226">
                  <c:v>108.672</c:v>
                </c:pt>
                <c:pt idx="227">
                  <c:v>108.672</c:v>
                </c:pt>
                <c:pt idx="228">
                  <c:v>108.672</c:v>
                </c:pt>
                <c:pt idx="229">
                  <c:v>108.69499999999999</c:v>
                </c:pt>
                <c:pt idx="230">
                  <c:v>108.676</c:v>
                </c:pt>
                <c:pt idx="231">
                  <c:v>108.711</c:v>
                </c:pt>
                <c:pt idx="232">
                  <c:v>109.02500000000001</c:v>
                </c:pt>
                <c:pt idx="233">
                  <c:v>121.88500000000001</c:v>
                </c:pt>
                <c:pt idx="234">
                  <c:v>121.43600000000001</c:v>
                </c:pt>
                <c:pt idx="235">
                  <c:v>121.77800000000001</c:v>
                </c:pt>
                <c:pt idx="236">
                  <c:v>121.657</c:v>
                </c:pt>
                <c:pt idx="237">
                  <c:v>121.696</c:v>
                </c:pt>
                <c:pt idx="238">
                  <c:v>121.649</c:v>
                </c:pt>
                <c:pt idx="239">
                  <c:v>121.649</c:v>
                </c:pt>
                <c:pt idx="240">
                  <c:v>97.653300000000002</c:v>
                </c:pt>
                <c:pt idx="241">
                  <c:v>97.707999999999998</c:v>
                </c:pt>
                <c:pt idx="242">
                  <c:v>97.653300000000002</c:v>
                </c:pt>
                <c:pt idx="243">
                  <c:v>126.35</c:v>
                </c:pt>
                <c:pt idx="244">
                  <c:v>126.598</c:v>
                </c:pt>
                <c:pt idx="245">
                  <c:v>126.363</c:v>
                </c:pt>
                <c:pt idx="246">
                  <c:v>111.70099999999999</c:v>
                </c:pt>
                <c:pt idx="247">
                  <c:v>123.623</c:v>
                </c:pt>
                <c:pt idx="248">
                  <c:v>123.43899999999999</c:v>
                </c:pt>
                <c:pt idx="249">
                  <c:v>123.428</c:v>
                </c:pt>
                <c:pt idx="250">
                  <c:v>123.43600000000001</c:v>
                </c:pt>
                <c:pt idx="251">
                  <c:v>123.459</c:v>
                </c:pt>
                <c:pt idx="252">
                  <c:v>123.432</c:v>
                </c:pt>
                <c:pt idx="253">
                  <c:v>123.432</c:v>
                </c:pt>
                <c:pt idx="254">
                  <c:v>123.38500000000001</c:v>
                </c:pt>
                <c:pt idx="255">
                  <c:v>123.119</c:v>
                </c:pt>
                <c:pt idx="256">
                  <c:v>123.092</c:v>
                </c:pt>
                <c:pt idx="257">
                  <c:v>123.08799999999999</c:v>
                </c:pt>
                <c:pt idx="258">
                  <c:v>123.006</c:v>
                </c:pt>
                <c:pt idx="259">
                  <c:v>123.04900000000001</c:v>
                </c:pt>
                <c:pt idx="260">
                  <c:v>122.752</c:v>
                </c:pt>
                <c:pt idx="261">
                  <c:v>122.752</c:v>
                </c:pt>
                <c:pt idx="262">
                  <c:v>122.92</c:v>
                </c:pt>
                <c:pt idx="263">
                  <c:v>122.854</c:v>
                </c:pt>
                <c:pt idx="264">
                  <c:v>122.842</c:v>
                </c:pt>
                <c:pt idx="265">
                  <c:v>130.858</c:v>
                </c:pt>
                <c:pt idx="266">
                  <c:v>130.46799999999999</c:v>
                </c:pt>
                <c:pt idx="267">
                  <c:v>133.38200000000001</c:v>
                </c:pt>
                <c:pt idx="268">
                  <c:v>134.155</c:v>
                </c:pt>
                <c:pt idx="269">
                  <c:v>134.245</c:v>
                </c:pt>
                <c:pt idx="270">
                  <c:v>125.03</c:v>
                </c:pt>
                <c:pt idx="271">
                  <c:v>125.05</c:v>
                </c:pt>
                <c:pt idx="272">
                  <c:v>126.386</c:v>
                </c:pt>
                <c:pt idx="273">
                  <c:v>126.999</c:v>
                </c:pt>
                <c:pt idx="274">
                  <c:v>127.687</c:v>
                </c:pt>
                <c:pt idx="275">
                  <c:v>133.65799999999999</c:v>
                </c:pt>
                <c:pt idx="276">
                  <c:v>133.572</c:v>
                </c:pt>
                <c:pt idx="277">
                  <c:v>136.291</c:v>
                </c:pt>
                <c:pt idx="278">
                  <c:v>136.30699999999999</c:v>
                </c:pt>
                <c:pt idx="279">
                  <c:v>136.28299999999999</c:v>
                </c:pt>
                <c:pt idx="280">
                  <c:v>136.322</c:v>
                </c:pt>
                <c:pt idx="281">
                  <c:v>127.697</c:v>
                </c:pt>
                <c:pt idx="282">
                  <c:v>127.678</c:v>
                </c:pt>
                <c:pt idx="283">
                  <c:v>127.67400000000001</c:v>
                </c:pt>
                <c:pt idx="284">
                  <c:v>127.9</c:v>
                </c:pt>
                <c:pt idx="285">
                  <c:v>118.395</c:v>
                </c:pt>
                <c:pt idx="286">
                  <c:v>130.13300000000001</c:v>
                </c:pt>
                <c:pt idx="287">
                  <c:v>130.13300000000001</c:v>
                </c:pt>
                <c:pt idx="288">
                  <c:v>130.11699999999999</c:v>
                </c:pt>
                <c:pt idx="289">
                  <c:v>130.09399999999999</c:v>
                </c:pt>
                <c:pt idx="290">
                  <c:v>130.08600000000001</c:v>
                </c:pt>
                <c:pt idx="291">
                  <c:v>130.09</c:v>
                </c:pt>
                <c:pt idx="292">
                  <c:v>130.08199999999999</c:v>
                </c:pt>
                <c:pt idx="293">
                  <c:v>130.09399999999999</c:v>
                </c:pt>
                <c:pt idx="294">
                  <c:v>130.27699999999999</c:v>
                </c:pt>
                <c:pt idx="295">
                  <c:v>130.24199999999999</c:v>
                </c:pt>
                <c:pt idx="296">
                  <c:v>130.273</c:v>
                </c:pt>
                <c:pt idx="297">
                  <c:v>130.24600000000001</c:v>
                </c:pt>
                <c:pt idx="298">
                  <c:v>130.25800000000001</c:v>
                </c:pt>
                <c:pt idx="299">
                  <c:v>130.25800000000001</c:v>
                </c:pt>
                <c:pt idx="300">
                  <c:v>130.24600000000001</c:v>
                </c:pt>
                <c:pt idx="301">
                  <c:v>130.25800000000001</c:v>
                </c:pt>
                <c:pt idx="302">
                  <c:v>107.54300000000001</c:v>
                </c:pt>
                <c:pt idx="303">
                  <c:v>107.262</c:v>
                </c:pt>
                <c:pt idx="304">
                  <c:v>107.254</c:v>
                </c:pt>
                <c:pt idx="305">
                  <c:v>107.273</c:v>
                </c:pt>
                <c:pt idx="306">
                  <c:v>131.77699999999999</c:v>
                </c:pt>
                <c:pt idx="307">
                  <c:v>129.852</c:v>
                </c:pt>
                <c:pt idx="308">
                  <c:v>129.11699999999999</c:v>
                </c:pt>
                <c:pt idx="309">
                  <c:v>129.40199999999999</c:v>
                </c:pt>
                <c:pt idx="310">
                  <c:v>129.773</c:v>
                </c:pt>
                <c:pt idx="311">
                  <c:v>129.785</c:v>
                </c:pt>
                <c:pt idx="312">
                  <c:v>129.79300000000001</c:v>
                </c:pt>
                <c:pt idx="313">
                  <c:v>132.10900000000001</c:v>
                </c:pt>
                <c:pt idx="314">
                  <c:v>134.53899999999999</c:v>
                </c:pt>
                <c:pt idx="315">
                  <c:v>137.13300000000001</c:v>
                </c:pt>
                <c:pt idx="316">
                  <c:v>139.34</c:v>
                </c:pt>
                <c:pt idx="317">
                  <c:v>139.447</c:v>
                </c:pt>
                <c:pt idx="318">
                  <c:v>139.14599999999999</c:v>
                </c:pt>
                <c:pt idx="319">
                  <c:v>139.36099999999999</c:v>
                </c:pt>
                <c:pt idx="320">
                  <c:v>139.31800000000001</c:v>
                </c:pt>
                <c:pt idx="321">
                  <c:v>139.322</c:v>
                </c:pt>
                <c:pt idx="322">
                  <c:v>139.322</c:v>
                </c:pt>
                <c:pt idx="323">
                  <c:v>139.29900000000001</c:v>
                </c:pt>
                <c:pt idx="324">
                  <c:v>139.36500000000001</c:v>
                </c:pt>
                <c:pt idx="325">
                  <c:v>139.43600000000001</c:v>
                </c:pt>
                <c:pt idx="326">
                  <c:v>139.334</c:v>
                </c:pt>
                <c:pt idx="327">
                  <c:v>139.346</c:v>
                </c:pt>
                <c:pt idx="328">
                  <c:v>139.322</c:v>
                </c:pt>
                <c:pt idx="329">
                  <c:v>139.35400000000001</c:v>
                </c:pt>
                <c:pt idx="330">
                  <c:v>139.31800000000001</c:v>
                </c:pt>
                <c:pt idx="331">
                  <c:v>139.32599999999999</c:v>
                </c:pt>
                <c:pt idx="332">
                  <c:v>139.68600000000001</c:v>
                </c:pt>
                <c:pt idx="333">
                  <c:v>125.82</c:v>
                </c:pt>
                <c:pt idx="334">
                  <c:v>113.78100000000001</c:v>
                </c:pt>
                <c:pt idx="335">
                  <c:v>113.426</c:v>
                </c:pt>
                <c:pt idx="336">
                  <c:v>113.43</c:v>
                </c:pt>
                <c:pt idx="337">
                  <c:v>113.422</c:v>
                </c:pt>
                <c:pt idx="338">
                  <c:v>113.41800000000001</c:v>
                </c:pt>
                <c:pt idx="339">
                  <c:v>113.43</c:v>
                </c:pt>
                <c:pt idx="340">
                  <c:v>125.078</c:v>
                </c:pt>
                <c:pt idx="341">
                  <c:v>88.398399999999995</c:v>
                </c:pt>
                <c:pt idx="342">
                  <c:v>88.25</c:v>
                </c:pt>
                <c:pt idx="343">
                  <c:v>70.097700000000003</c:v>
                </c:pt>
                <c:pt idx="344">
                  <c:v>70.097700000000003</c:v>
                </c:pt>
                <c:pt idx="345">
                  <c:v>70.093800000000002</c:v>
                </c:pt>
                <c:pt idx="346">
                  <c:v>69.980500000000006</c:v>
                </c:pt>
                <c:pt idx="347">
                  <c:v>69.890600000000006</c:v>
                </c:pt>
                <c:pt idx="348">
                  <c:v>69.890600000000006</c:v>
                </c:pt>
                <c:pt idx="349">
                  <c:v>69.890600000000006</c:v>
                </c:pt>
                <c:pt idx="350">
                  <c:v>69.894499999999994</c:v>
                </c:pt>
                <c:pt idx="351">
                  <c:v>69.890600000000006</c:v>
                </c:pt>
                <c:pt idx="352">
                  <c:v>69.894499999999994</c:v>
                </c:pt>
                <c:pt idx="353">
                  <c:v>69.894499999999994</c:v>
                </c:pt>
                <c:pt idx="354">
                  <c:v>69.898399999999995</c:v>
                </c:pt>
                <c:pt idx="355">
                  <c:v>68.4375</c:v>
                </c:pt>
                <c:pt idx="356">
                  <c:v>68.441400000000002</c:v>
                </c:pt>
                <c:pt idx="357">
                  <c:v>68.433599999999998</c:v>
                </c:pt>
                <c:pt idx="358">
                  <c:v>68.441400000000002</c:v>
                </c:pt>
                <c:pt idx="359">
                  <c:v>68.4375</c:v>
                </c:pt>
                <c:pt idx="360">
                  <c:v>68.433599999999998</c:v>
                </c:pt>
                <c:pt idx="361">
                  <c:v>68.433599999999998</c:v>
                </c:pt>
                <c:pt idx="362">
                  <c:v>68.433599999999998</c:v>
                </c:pt>
                <c:pt idx="363">
                  <c:v>68.418000000000006</c:v>
                </c:pt>
                <c:pt idx="364">
                  <c:v>68.425799999999995</c:v>
                </c:pt>
                <c:pt idx="365">
                  <c:v>68.418000000000006</c:v>
                </c:pt>
                <c:pt idx="366">
                  <c:v>68.418000000000006</c:v>
                </c:pt>
                <c:pt idx="367">
                  <c:v>68.425799999999995</c:v>
                </c:pt>
                <c:pt idx="368">
                  <c:v>68.421899999999994</c:v>
                </c:pt>
                <c:pt idx="369">
                  <c:v>68.433599999999998</c:v>
                </c:pt>
                <c:pt idx="370">
                  <c:v>68.429699999999997</c:v>
                </c:pt>
                <c:pt idx="371">
                  <c:v>68.433599999999998</c:v>
                </c:pt>
                <c:pt idx="372">
                  <c:v>68.433599999999998</c:v>
                </c:pt>
                <c:pt idx="373">
                  <c:v>68.433599999999998</c:v>
                </c:pt>
                <c:pt idx="374">
                  <c:v>68.429699999999997</c:v>
                </c:pt>
                <c:pt idx="375">
                  <c:v>68.429699999999997</c:v>
                </c:pt>
                <c:pt idx="376">
                  <c:v>68.429699999999997</c:v>
                </c:pt>
                <c:pt idx="377">
                  <c:v>68.429699999999997</c:v>
                </c:pt>
                <c:pt idx="378">
                  <c:v>68.429699999999997</c:v>
                </c:pt>
                <c:pt idx="379">
                  <c:v>68.429699999999997</c:v>
                </c:pt>
                <c:pt idx="380">
                  <c:v>68.433599999999998</c:v>
                </c:pt>
                <c:pt idx="381">
                  <c:v>68.429699999999997</c:v>
                </c:pt>
                <c:pt idx="382">
                  <c:v>68.410200000000003</c:v>
                </c:pt>
                <c:pt idx="383">
                  <c:v>68.414100000000005</c:v>
                </c:pt>
                <c:pt idx="384">
                  <c:v>68.418000000000006</c:v>
                </c:pt>
                <c:pt idx="385">
                  <c:v>68.414100000000005</c:v>
                </c:pt>
                <c:pt idx="386">
                  <c:v>68.414100000000005</c:v>
                </c:pt>
                <c:pt idx="387">
                  <c:v>68.179699999999997</c:v>
                </c:pt>
                <c:pt idx="388">
                  <c:v>68.183599999999998</c:v>
                </c:pt>
                <c:pt idx="389">
                  <c:v>68.179699999999997</c:v>
                </c:pt>
                <c:pt idx="390">
                  <c:v>68.179699999999997</c:v>
                </c:pt>
                <c:pt idx="391">
                  <c:v>68.179699999999997</c:v>
                </c:pt>
                <c:pt idx="392">
                  <c:v>68.179699999999997</c:v>
                </c:pt>
                <c:pt idx="393">
                  <c:v>68.183599999999998</c:v>
                </c:pt>
                <c:pt idx="394">
                  <c:v>68.175799999999995</c:v>
                </c:pt>
                <c:pt idx="395">
                  <c:v>68.164100000000005</c:v>
                </c:pt>
                <c:pt idx="396">
                  <c:v>68.164100000000005</c:v>
                </c:pt>
                <c:pt idx="397">
                  <c:v>68.164100000000005</c:v>
                </c:pt>
                <c:pt idx="398">
                  <c:v>68.156199999999998</c:v>
                </c:pt>
                <c:pt idx="399">
                  <c:v>68.160200000000003</c:v>
                </c:pt>
                <c:pt idx="400">
                  <c:v>68.156199999999998</c:v>
                </c:pt>
                <c:pt idx="401">
                  <c:v>68.160200000000003</c:v>
                </c:pt>
                <c:pt idx="402">
                  <c:v>68.160200000000003</c:v>
                </c:pt>
                <c:pt idx="403">
                  <c:v>68.156199999999998</c:v>
                </c:pt>
                <c:pt idx="404">
                  <c:v>68.156199999999998</c:v>
                </c:pt>
                <c:pt idx="405">
                  <c:v>68.160200000000003</c:v>
                </c:pt>
                <c:pt idx="406">
                  <c:v>68.160200000000003</c:v>
                </c:pt>
                <c:pt idx="407">
                  <c:v>68.156199999999998</c:v>
                </c:pt>
                <c:pt idx="408">
                  <c:v>68.128900000000002</c:v>
                </c:pt>
                <c:pt idx="409">
                  <c:v>68.128900000000002</c:v>
                </c:pt>
                <c:pt idx="410">
                  <c:v>68.132800000000003</c:v>
                </c:pt>
                <c:pt idx="411">
                  <c:v>68.128900000000002</c:v>
                </c:pt>
                <c:pt idx="412">
                  <c:v>68.136700000000005</c:v>
                </c:pt>
                <c:pt idx="413">
                  <c:v>68.136700000000005</c:v>
                </c:pt>
                <c:pt idx="414">
                  <c:v>68.136700000000005</c:v>
                </c:pt>
                <c:pt idx="415">
                  <c:v>68.136700000000005</c:v>
                </c:pt>
                <c:pt idx="416">
                  <c:v>67.660200000000003</c:v>
                </c:pt>
                <c:pt idx="417">
                  <c:v>67.656199999999998</c:v>
                </c:pt>
                <c:pt idx="418">
                  <c:v>67.660200000000003</c:v>
                </c:pt>
                <c:pt idx="419">
                  <c:v>67.664100000000005</c:v>
                </c:pt>
                <c:pt idx="420">
                  <c:v>67.660200000000003</c:v>
                </c:pt>
                <c:pt idx="421">
                  <c:v>67.668000000000006</c:v>
                </c:pt>
                <c:pt idx="422">
                  <c:v>67.660200000000003</c:v>
                </c:pt>
                <c:pt idx="423">
                  <c:v>67.664100000000005</c:v>
                </c:pt>
                <c:pt idx="424">
                  <c:v>67.664100000000005</c:v>
                </c:pt>
                <c:pt idx="425">
                  <c:v>67.664100000000005</c:v>
                </c:pt>
                <c:pt idx="426">
                  <c:v>67.664100000000005</c:v>
                </c:pt>
                <c:pt idx="427">
                  <c:v>67.660200000000003</c:v>
                </c:pt>
                <c:pt idx="428">
                  <c:v>67.664100000000005</c:v>
                </c:pt>
                <c:pt idx="429">
                  <c:v>67.660200000000003</c:v>
                </c:pt>
                <c:pt idx="430">
                  <c:v>67.644499999999994</c:v>
                </c:pt>
                <c:pt idx="431">
                  <c:v>67.640600000000006</c:v>
                </c:pt>
                <c:pt idx="432">
                  <c:v>67.644499999999994</c:v>
                </c:pt>
                <c:pt idx="433">
                  <c:v>67.640600000000006</c:v>
                </c:pt>
                <c:pt idx="434">
                  <c:v>67.640600000000006</c:v>
                </c:pt>
                <c:pt idx="435">
                  <c:v>67.640600000000006</c:v>
                </c:pt>
                <c:pt idx="436">
                  <c:v>67.644499999999994</c:v>
                </c:pt>
                <c:pt idx="437">
                  <c:v>67.640600000000006</c:v>
                </c:pt>
                <c:pt idx="438">
                  <c:v>67.648399999999995</c:v>
                </c:pt>
                <c:pt idx="439">
                  <c:v>67.644499999999994</c:v>
                </c:pt>
                <c:pt idx="440">
                  <c:v>67.652299999999997</c:v>
                </c:pt>
                <c:pt idx="441">
                  <c:v>67.644499999999994</c:v>
                </c:pt>
                <c:pt idx="442">
                  <c:v>67.648399999999995</c:v>
                </c:pt>
                <c:pt idx="443">
                  <c:v>67.644499999999994</c:v>
                </c:pt>
                <c:pt idx="444">
                  <c:v>67.644499999999994</c:v>
                </c:pt>
                <c:pt idx="445">
                  <c:v>67.652299999999997</c:v>
                </c:pt>
                <c:pt idx="446">
                  <c:v>67.644499999999994</c:v>
                </c:pt>
                <c:pt idx="447">
                  <c:v>67.652299999999997</c:v>
                </c:pt>
                <c:pt idx="448">
                  <c:v>67.640600000000006</c:v>
                </c:pt>
                <c:pt idx="449">
                  <c:v>67.648399999999995</c:v>
                </c:pt>
                <c:pt idx="450">
                  <c:v>67.648399999999995</c:v>
                </c:pt>
                <c:pt idx="451">
                  <c:v>67.648399999999995</c:v>
                </c:pt>
                <c:pt idx="452">
                  <c:v>67.648399999999995</c:v>
                </c:pt>
                <c:pt idx="453">
                  <c:v>67.640600000000006</c:v>
                </c:pt>
                <c:pt idx="454">
                  <c:v>67.648399999999995</c:v>
                </c:pt>
                <c:pt idx="455">
                  <c:v>67.640600000000006</c:v>
                </c:pt>
                <c:pt idx="456">
                  <c:v>67.640600000000006</c:v>
                </c:pt>
                <c:pt idx="457">
                  <c:v>67.644499999999994</c:v>
                </c:pt>
                <c:pt idx="458">
                  <c:v>67.640600000000006</c:v>
                </c:pt>
                <c:pt idx="459">
                  <c:v>67.640600000000006</c:v>
                </c:pt>
                <c:pt idx="460">
                  <c:v>67.640600000000006</c:v>
                </c:pt>
                <c:pt idx="461">
                  <c:v>67.640600000000006</c:v>
                </c:pt>
                <c:pt idx="462">
                  <c:v>67.621099999999998</c:v>
                </c:pt>
                <c:pt idx="463">
                  <c:v>67.617199999999997</c:v>
                </c:pt>
                <c:pt idx="464">
                  <c:v>67.617199999999997</c:v>
                </c:pt>
                <c:pt idx="465">
                  <c:v>67.617199999999997</c:v>
                </c:pt>
                <c:pt idx="466">
                  <c:v>67.628900000000002</c:v>
                </c:pt>
                <c:pt idx="467">
                  <c:v>67.609399999999994</c:v>
                </c:pt>
                <c:pt idx="468">
                  <c:v>67.609399999999994</c:v>
                </c:pt>
                <c:pt idx="469">
                  <c:v>67.593800000000002</c:v>
                </c:pt>
                <c:pt idx="470">
                  <c:v>67.597700000000003</c:v>
                </c:pt>
                <c:pt idx="471">
                  <c:v>67.597700000000003</c:v>
                </c:pt>
                <c:pt idx="472">
                  <c:v>67.597700000000003</c:v>
                </c:pt>
                <c:pt idx="473">
                  <c:v>67.585899999999995</c:v>
                </c:pt>
                <c:pt idx="474">
                  <c:v>67.585899999999995</c:v>
                </c:pt>
                <c:pt idx="475">
                  <c:v>67.578100000000006</c:v>
                </c:pt>
                <c:pt idx="476">
                  <c:v>67.585899999999995</c:v>
                </c:pt>
                <c:pt idx="477">
                  <c:v>67.511700000000005</c:v>
                </c:pt>
                <c:pt idx="478">
                  <c:v>67.484399999999994</c:v>
                </c:pt>
                <c:pt idx="479">
                  <c:v>67.488299999999995</c:v>
                </c:pt>
                <c:pt idx="480">
                  <c:v>67.484399999999994</c:v>
                </c:pt>
                <c:pt idx="481">
                  <c:v>67.484399999999994</c:v>
                </c:pt>
                <c:pt idx="482">
                  <c:v>67.484399999999994</c:v>
                </c:pt>
                <c:pt idx="483">
                  <c:v>67.5</c:v>
                </c:pt>
                <c:pt idx="484">
                  <c:v>67.488299999999995</c:v>
                </c:pt>
                <c:pt idx="485">
                  <c:v>67.492199999999997</c:v>
                </c:pt>
                <c:pt idx="486">
                  <c:v>67.476600000000005</c:v>
                </c:pt>
                <c:pt idx="487">
                  <c:v>67.480500000000006</c:v>
                </c:pt>
                <c:pt idx="488">
                  <c:v>67.480500000000006</c:v>
                </c:pt>
                <c:pt idx="489">
                  <c:v>67.476600000000005</c:v>
                </c:pt>
                <c:pt idx="490">
                  <c:v>68.218800000000002</c:v>
                </c:pt>
                <c:pt idx="491">
                  <c:v>108.854</c:v>
                </c:pt>
                <c:pt idx="492">
                  <c:v>107.59699999999999</c:v>
                </c:pt>
                <c:pt idx="493">
                  <c:v>106.866</c:v>
                </c:pt>
                <c:pt idx="494">
                  <c:v>106.792</c:v>
                </c:pt>
                <c:pt idx="495">
                  <c:v>106.79600000000001</c:v>
                </c:pt>
                <c:pt idx="496">
                  <c:v>106.792</c:v>
                </c:pt>
                <c:pt idx="497">
                  <c:v>106.788</c:v>
                </c:pt>
                <c:pt idx="498">
                  <c:v>106.788</c:v>
                </c:pt>
                <c:pt idx="499">
                  <c:v>116.499</c:v>
                </c:pt>
                <c:pt idx="500">
                  <c:v>127.349</c:v>
                </c:pt>
                <c:pt idx="501">
                  <c:v>119.878</c:v>
                </c:pt>
                <c:pt idx="502">
                  <c:v>118.99</c:v>
                </c:pt>
                <c:pt idx="503">
                  <c:v>130.773</c:v>
                </c:pt>
                <c:pt idx="504">
                  <c:v>130.691</c:v>
                </c:pt>
                <c:pt idx="505">
                  <c:v>130.68700000000001</c:v>
                </c:pt>
                <c:pt idx="506">
                  <c:v>130.60499999999999</c:v>
                </c:pt>
                <c:pt idx="507">
                  <c:v>128.52099999999999</c:v>
                </c:pt>
                <c:pt idx="508">
                  <c:v>135.37899999999999</c:v>
                </c:pt>
                <c:pt idx="509">
                  <c:v>135.37100000000001</c:v>
                </c:pt>
                <c:pt idx="510">
                  <c:v>135.37100000000001</c:v>
                </c:pt>
                <c:pt idx="511">
                  <c:v>135.37100000000001</c:v>
                </c:pt>
                <c:pt idx="512">
                  <c:v>137.08199999999999</c:v>
                </c:pt>
                <c:pt idx="513">
                  <c:v>139.096</c:v>
                </c:pt>
                <c:pt idx="514">
                  <c:v>138.91999999999999</c:v>
                </c:pt>
                <c:pt idx="515">
                  <c:v>139.006</c:v>
                </c:pt>
                <c:pt idx="516">
                  <c:v>139.41200000000001</c:v>
                </c:pt>
                <c:pt idx="517">
                  <c:v>139.81399999999999</c:v>
                </c:pt>
                <c:pt idx="518">
                  <c:v>139.97900000000001</c:v>
                </c:pt>
                <c:pt idx="519">
                  <c:v>140.18899999999999</c:v>
                </c:pt>
                <c:pt idx="520">
                  <c:v>141.99799999999999</c:v>
                </c:pt>
                <c:pt idx="521">
                  <c:v>140.928</c:v>
                </c:pt>
                <c:pt idx="522">
                  <c:v>140.47900000000001</c:v>
                </c:pt>
                <c:pt idx="523">
                  <c:v>140.38499999999999</c:v>
                </c:pt>
                <c:pt idx="524">
                  <c:v>140.37700000000001</c:v>
                </c:pt>
                <c:pt idx="525">
                  <c:v>140.37700000000001</c:v>
                </c:pt>
                <c:pt idx="526">
                  <c:v>140.35</c:v>
                </c:pt>
                <c:pt idx="527">
                  <c:v>140.34200000000001</c:v>
                </c:pt>
                <c:pt idx="528">
                  <c:v>140.33799999999999</c:v>
                </c:pt>
                <c:pt idx="529">
                  <c:v>140.346</c:v>
                </c:pt>
                <c:pt idx="530">
                  <c:v>140.33799999999999</c:v>
                </c:pt>
                <c:pt idx="531">
                  <c:v>140.38900000000001</c:v>
                </c:pt>
                <c:pt idx="532">
                  <c:v>139.97900000000001</c:v>
                </c:pt>
                <c:pt idx="533">
                  <c:v>139.99</c:v>
                </c:pt>
                <c:pt idx="534">
                  <c:v>139.97499999999999</c:v>
                </c:pt>
                <c:pt idx="535">
                  <c:v>139.54900000000001</c:v>
                </c:pt>
                <c:pt idx="536">
                  <c:v>115.248</c:v>
                </c:pt>
                <c:pt idx="537">
                  <c:v>114.518</c:v>
                </c:pt>
                <c:pt idx="538">
                  <c:v>114.506</c:v>
                </c:pt>
                <c:pt idx="539">
                  <c:v>114.52500000000001</c:v>
                </c:pt>
                <c:pt idx="540">
                  <c:v>114.46299999999999</c:v>
                </c:pt>
                <c:pt idx="541">
                  <c:v>114.252</c:v>
                </c:pt>
                <c:pt idx="542">
                  <c:v>137.73099999999999</c:v>
                </c:pt>
                <c:pt idx="543">
                  <c:v>137.31899999999999</c:v>
                </c:pt>
                <c:pt idx="544">
                  <c:v>137.26900000000001</c:v>
                </c:pt>
                <c:pt idx="545">
                  <c:v>137.55000000000001</c:v>
                </c:pt>
                <c:pt idx="546">
                  <c:v>137.37799999999999</c:v>
                </c:pt>
                <c:pt idx="547">
                  <c:v>137.71799999999999</c:v>
                </c:pt>
                <c:pt idx="548">
                  <c:v>137.95599999999999</c:v>
                </c:pt>
                <c:pt idx="549">
                  <c:v>138.101</c:v>
                </c:pt>
                <c:pt idx="550">
                  <c:v>139.75700000000001</c:v>
                </c:pt>
                <c:pt idx="551">
                  <c:v>141.17500000000001</c:v>
                </c:pt>
                <c:pt idx="552">
                  <c:v>139.84800000000001</c:v>
                </c:pt>
                <c:pt idx="553">
                  <c:v>137.57400000000001</c:v>
                </c:pt>
                <c:pt idx="554">
                  <c:v>137.55500000000001</c:v>
                </c:pt>
                <c:pt idx="555">
                  <c:v>137.577</c:v>
                </c:pt>
                <c:pt idx="556">
                  <c:v>113.547</c:v>
                </c:pt>
                <c:pt idx="557">
                  <c:v>110.679</c:v>
                </c:pt>
                <c:pt idx="558">
                  <c:v>109.92100000000001</c:v>
                </c:pt>
                <c:pt idx="559">
                  <c:v>117.39</c:v>
                </c:pt>
                <c:pt idx="560">
                  <c:v>141.96799999999999</c:v>
                </c:pt>
                <c:pt idx="561">
                  <c:v>141.86199999999999</c:v>
                </c:pt>
                <c:pt idx="562">
                  <c:v>141.39400000000001</c:v>
                </c:pt>
                <c:pt idx="563">
                  <c:v>141.476</c:v>
                </c:pt>
                <c:pt idx="564">
                  <c:v>142.39699999999999</c:v>
                </c:pt>
                <c:pt idx="565">
                  <c:v>142.14400000000001</c:v>
                </c:pt>
                <c:pt idx="566">
                  <c:v>141.42500000000001</c:v>
                </c:pt>
                <c:pt idx="567">
                  <c:v>141.608</c:v>
                </c:pt>
                <c:pt idx="568">
                  <c:v>141.80000000000001</c:v>
                </c:pt>
                <c:pt idx="569">
                  <c:v>141.78800000000001</c:v>
                </c:pt>
                <c:pt idx="570">
                  <c:v>141.792</c:v>
                </c:pt>
                <c:pt idx="571">
                  <c:v>141.79599999999999</c:v>
                </c:pt>
                <c:pt idx="572">
                  <c:v>141.804</c:v>
                </c:pt>
                <c:pt idx="573">
                  <c:v>141.78800000000001</c:v>
                </c:pt>
                <c:pt idx="574">
                  <c:v>141.792</c:v>
                </c:pt>
                <c:pt idx="575">
                  <c:v>141.792</c:v>
                </c:pt>
                <c:pt idx="576">
                  <c:v>141.78</c:v>
                </c:pt>
                <c:pt idx="577">
                  <c:v>141.78</c:v>
                </c:pt>
                <c:pt idx="578">
                  <c:v>141.78800000000001</c:v>
                </c:pt>
                <c:pt idx="579">
                  <c:v>141.78399999999999</c:v>
                </c:pt>
                <c:pt idx="580">
                  <c:v>141.78399999999999</c:v>
                </c:pt>
                <c:pt idx="581">
                  <c:v>141.792</c:v>
                </c:pt>
                <c:pt idx="582">
                  <c:v>141.761</c:v>
                </c:pt>
                <c:pt idx="583">
                  <c:v>141.761</c:v>
                </c:pt>
                <c:pt idx="584">
                  <c:v>141.76499999999999</c:v>
                </c:pt>
                <c:pt idx="585">
                  <c:v>141.78</c:v>
                </c:pt>
                <c:pt idx="586">
                  <c:v>141.761</c:v>
                </c:pt>
                <c:pt idx="587">
                  <c:v>141.761</c:v>
                </c:pt>
                <c:pt idx="588">
                  <c:v>141.749</c:v>
                </c:pt>
                <c:pt idx="589">
                  <c:v>141.749</c:v>
                </c:pt>
                <c:pt idx="590">
                  <c:v>141.74100000000001</c:v>
                </c:pt>
                <c:pt idx="591">
                  <c:v>141.745</c:v>
                </c:pt>
                <c:pt idx="592">
                  <c:v>141.745</c:v>
                </c:pt>
                <c:pt idx="593">
                  <c:v>141.74100000000001</c:v>
                </c:pt>
                <c:pt idx="594">
                  <c:v>142.12</c:v>
                </c:pt>
                <c:pt idx="595">
                  <c:v>130.429</c:v>
                </c:pt>
                <c:pt idx="596">
                  <c:v>130.27199999999999</c:v>
                </c:pt>
                <c:pt idx="597">
                  <c:v>130.28800000000001</c:v>
                </c:pt>
                <c:pt idx="598">
                  <c:v>130.27199999999999</c:v>
                </c:pt>
                <c:pt idx="599">
                  <c:v>130.27199999999999</c:v>
                </c:pt>
                <c:pt idx="600">
                  <c:v>130.27199999999999</c:v>
                </c:pt>
                <c:pt idx="601">
                  <c:v>130.27199999999999</c:v>
                </c:pt>
                <c:pt idx="602">
                  <c:v>130.27600000000001</c:v>
                </c:pt>
                <c:pt idx="603">
                  <c:v>130.26499999999999</c:v>
                </c:pt>
                <c:pt idx="604">
                  <c:v>130.261</c:v>
                </c:pt>
                <c:pt idx="605">
                  <c:v>142.11199999999999</c:v>
                </c:pt>
                <c:pt idx="606">
                  <c:v>106.261</c:v>
                </c:pt>
                <c:pt idx="607">
                  <c:v>82.96</c:v>
                </c:pt>
                <c:pt idx="608">
                  <c:v>82.956100000000006</c:v>
                </c:pt>
                <c:pt idx="609">
                  <c:v>82.96</c:v>
                </c:pt>
                <c:pt idx="610">
                  <c:v>82.9482</c:v>
                </c:pt>
                <c:pt idx="611">
                  <c:v>82.956100000000006</c:v>
                </c:pt>
                <c:pt idx="612">
                  <c:v>82.9482</c:v>
                </c:pt>
                <c:pt idx="613">
                  <c:v>111.39400000000001</c:v>
                </c:pt>
                <c:pt idx="614">
                  <c:v>111.292</c:v>
                </c:pt>
                <c:pt idx="615">
                  <c:v>111.265</c:v>
                </c:pt>
                <c:pt idx="616">
                  <c:v>135.04599999999999</c:v>
                </c:pt>
                <c:pt idx="617">
                  <c:v>135.17500000000001</c:v>
                </c:pt>
                <c:pt idx="618">
                  <c:v>135.17099999999999</c:v>
                </c:pt>
                <c:pt idx="619">
                  <c:v>135.17500000000001</c:v>
                </c:pt>
                <c:pt idx="620">
                  <c:v>135.155</c:v>
                </c:pt>
                <c:pt idx="621">
                  <c:v>135.17500000000001</c:v>
                </c:pt>
                <c:pt idx="622">
                  <c:v>135.16300000000001</c:v>
                </c:pt>
                <c:pt idx="623">
                  <c:v>136.28800000000001</c:v>
                </c:pt>
                <c:pt idx="624">
                  <c:v>125.07299999999999</c:v>
                </c:pt>
                <c:pt idx="625">
                  <c:v>124.83499999999999</c:v>
                </c:pt>
                <c:pt idx="626">
                  <c:v>124.831</c:v>
                </c:pt>
                <c:pt idx="627">
                  <c:v>124.819</c:v>
                </c:pt>
                <c:pt idx="628">
                  <c:v>124.83499999999999</c:v>
                </c:pt>
                <c:pt idx="629">
                  <c:v>137.47200000000001</c:v>
                </c:pt>
                <c:pt idx="630">
                  <c:v>137.25700000000001</c:v>
                </c:pt>
                <c:pt idx="631">
                  <c:v>137.53</c:v>
                </c:pt>
                <c:pt idx="632">
                  <c:v>137.429</c:v>
                </c:pt>
                <c:pt idx="633">
                  <c:v>137.42500000000001</c:v>
                </c:pt>
                <c:pt idx="634">
                  <c:v>137.429</c:v>
                </c:pt>
                <c:pt idx="635">
                  <c:v>137.42500000000001</c:v>
                </c:pt>
                <c:pt idx="636">
                  <c:v>113.39700000000001</c:v>
                </c:pt>
                <c:pt idx="637">
                  <c:v>113.42100000000001</c:v>
                </c:pt>
                <c:pt idx="638">
                  <c:v>113.401</c:v>
                </c:pt>
                <c:pt idx="639">
                  <c:v>141.25700000000001</c:v>
                </c:pt>
                <c:pt idx="640">
                  <c:v>141.27600000000001</c:v>
                </c:pt>
                <c:pt idx="641">
                  <c:v>141.26499999999999</c:v>
                </c:pt>
                <c:pt idx="642">
                  <c:v>126.69799999999999</c:v>
                </c:pt>
                <c:pt idx="643">
                  <c:v>138.839</c:v>
                </c:pt>
                <c:pt idx="644">
                  <c:v>138.61600000000001</c:v>
                </c:pt>
                <c:pt idx="645">
                  <c:v>138.50299999999999</c:v>
                </c:pt>
                <c:pt idx="646">
                  <c:v>138.62799999999999</c:v>
                </c:pt>
                <c:pt idx="647">
                  <c:v>138.52600000000001</c:v>
                </c:pt>
                <c:pt idx="648">
                  <c:v>145.464</c:v>
                </c:pt>
                <c:pt idx="649">
                  <c:v>145.35400000000001</c:v>
                </c:pt>
                <c:pt idx="650">
                  <c:v>148.21</c:v>
                </c:pt>
                <c:pt idx="651">
                  <c:v>148.214</c:v>
                </c:pt>
                <c:pt idx="652">
                  <c:v>148.97200000000001</c:v>
                </c:pt>
                <c:pt idx="653">
                  <c:v>139.101</c:v>
                </c:pt>
                <c:pt idx="654">
                  <c:v>139.03399999999999</c:v>
                </c:pt>
                <c:pt idx="655">
                  <c:v>139.88999999999999</c:v>
                </c:pt>
                <c:pt idx="656">
                  <c:v>140.065</c:v>
                </c:pt>
                <c:pt idx="657">
                  <c:v>140.33099999999999</c:v>
                </c:pt>
                <c:pt idx="658">
                  <c:v>140.48699999999999</c:v>
                </c:pt>
                <c:pt idx="659">
                  <c:v>140.84700000000001</c:v>
                </c:pt>
                <c:pt idx="660">
                  <c:v>140.93299999999999</c:v>
                </c:pt>
                <c:pt idx="661">
                  <c:v>140.87799999999999</c:v>
                </c:pt>
                <c:pt idx="662">
                  <c:v>140.886</c:v>
                </c:pt>
                <c:pt idx="663">
                  <c:v>140.93700000000001</c:v>
                </c:pt>
                <c:pt idx="664">
                  <c:v>140.96</c:v>
                </c:pt>
                <c:pt idx="665">
                  <c:v>141.00299999999999</c:v>
                </c:pt>
                <c:pt idx="666">
                  <c:v>141.37</c:v>
                </c:pt>
                <c:pt idx="667">
                  <c:v>141.99100000000001</c:v>
                </c:pt>
                <c:pt idx="668">
                  <c:v>141.98699999999999</c:v>
                </c:pt>
                <c:pt idx="669">
                  <c:v>141.94800000000001</c:v>
                </c:pt>
                <c:pt idx="670">
                  <c:v>141.99100000000001</c:v>
                </c:pt>
                <c:pt idx="671">
                  <c:v>141.952</c:v>
                </c:pt>
                <c:pt idx="672">
                  <c:v>141.95599999999999</c:v>
                </c:pt>
                <c:pt idx="673">
                  <c:v>142.011</c:v>
                </c:pt>
                <c:pt idx="674">
                  <c:v>141.97200000000001</c:v>
                </c:pt>
                <c:pt idx="675">
                  <c:v>141.94800000000001</c:v>
                </c:pt>
                <c:pt idx="676">
                  <c:v>141.94800000000001</c:v>
                </c:pt>
                <c:pt idx="677">
                  <c:v>141.95599999999999</c:v>
                </c:pt>
                <c:pt idx="678">
                  <c:v>141.94800000000001</c:v>
                </c:pt>
                <c:pt idx="679">
                  <c:v>141.94399999999999</c:v>
                </c:pt>
                <c:pt idx="680">
                  <c:v>141.94</c:v>
                </c:pt>
                <c:pt idx="681">
                  <c:v>141.97200000000001</c:v>
                </c:pt>
                <c:pt idx="682">
                  <c:v>141.95599999999999</c:v>
                </c:pt>
                <c:pt idx="683">
                  <c:v>141.94800000000001</c:v>
                </c:pt>
                <c:pt idx="684">
                  <c:v>141.98699999999999</c:v>
                </c:pt>
                <c:pt idx="685">
                  <c:v>141.90899999999999</c:v>
                </c:pt>
                <c:pt idx="686">
                  <c:v>141.90899999999999</c:v>
                </c:pt>
                <c:pt idx="687">
                  <c:v>141.983</c:v>
                </c:pt>
                <c:pt idx="688">
                  <c:v>141.94399999999999</c:v>
                </c:pt>
                <c:pt idx="689">
                  <c:v>145.53100000000001</c:v>
                </c:pt>
                <c:pt idx="690">
                  <c:v>144.97999999999999</c:v>
                </c:pt>
                <c:pt idx="691">
                  <c:v>144.94999999999999</c:v>
                </c:pt>
                <c:pt idx="692">
                  <c:v>144.95400000000001</c:v>
                </c:pt>
                <c:pt idx="693">
                  <c:v>144.946</c:v>
                </c:pt>
                <c:pt idx="694">
                  <c:v>142.72800000000001</c:v>
                </c:pt>
                <c:pt idx="695">
                  <c:v>143.15299999999999</c:v>
                </c:pt>
                <c:pt idx="696">
                  <c:v>143.14599999999999</c:v>
                </c:pt>
                <c:pt idx="697">
                  <c:v>142.71600000000001</c:v>
                </c:pt>
                <c:pt idx="698">
                  <c:v>142.696</c:v>
                </c:pt>
                <c:pt idx="699">
                  <c:v>142.11799999999999</c:v>
                </c:pt>
                <c:pt idx="700">
                  <c:v>142.85300000000001</c:v>
                </c:pt>
                <c:pt idx="701">
                  <c:v>142.88800000000001</c:v>
                </c:pt>
                <c:pt idx="702">
                  <c:v>142.864</c:v>
                </c:pt>
                <c:pt idx="703">
                  <c:v>142.87200000000001</c:v>
                </c:pt>
                <c:pt idx="704">
                  <c:v>142.87200000000001</c:v>
                </c:pt>
                <c:pt idx="705">
                  <c:v>142.88200000000001</c:v>
                </c:pt>
                <c:pt idx="706">
                  <c:v>142.87</c:v>
                </c:pt>
                <c:pt idx="707">
                  <c:v>143.10400000000001</c:v>
                </c:pt>
                <c:pt idx="708">
                  <c:v>143.124</c:v>
                </c:pt>
                <c:pt idx="709">
                  <c:v>143.11199999999999</c:v>
                </c:pt>
                <c:pt idx="710">
                  <c:v>143.11600000000001</c:v>
                </c:pt>
                <c:pt idx="711">
                  <c:v>143.19399999999999</c:v>
                </c:pt>
                <c:pt idx="712">
                  <c:v>143.12799999999999</c:v>
                </c:pt>
                <c:pt idx="713">
                  <c:v>143.09299999999999</c:v>
                </c:pt>
                <c:pt idx="714">
                  <c:v>143.12799999999999</c:v>
                </c:pt>
                <c:pt idx="715">
                  <c:v>143.13200000000001</c:v>
                </c:pt>
                <c:pt idx="716">
                  <c:v>143.12</c:v>
                </c:pt>
                <c:pt idx="717">
                  <c:v>143.179</c:v>
                </c:pt>
                <c:pt idx="718">
                  <c:v>145.85400000000001</c:v>
                </c:pt>
                <c:pt idx="719">
                  <c:v>145.02199999999999</c:v>
                </c:pt>
                <c:pt idx="720">
                  <c:v>144.995</c:v>
                </c:pt>
                <c:pt idx="721">
                  <c:v>144.999</c:v>
                </c:pt>
                <c:pt idx="722">
                  <c:v>145.00299999999999</c:v>
                </c:pt>
                <c:pt idx="723">
                  <c:v>144.99100000000001</c:v>
                </c:pt>
                <c:pt idx="724">
                  <c:v>143.28399999999999</c:v>
                </c:pt>
                <c:pt idx="725">
                  <c:v>143.315</c:v>
                </c:pt>
                <c:pt idx="726">
                  <c:v>142.96</c:v>
                </c:pt>
                <c:pt idx="727">
                  <c:v>142.80799999999999</c:v>
                </c:pt>
                <c:pt idx="728">
                  <c:v>142.80799999999999</c:v>
                </c:pt>
                <c:pt idx="729">
                  <c:v>142.82300000000001</c:v>
                </c:pt>
                <c:pt idx="730">
                  <c:v>142.804</c:v>
                </c:pt>
                <c:pt idx="731">
                  <c:v>142.25299999999999</c:v>
                </c:pt>
                <c:pt idx="732">
                  <c:v>142.26499999999999</c:v>
                </c:pt>
                <c:pt idx="733">
                  <c:v>145.05799999999999</c:v>
                </c:pt>
                <c:pt idx="734">
                  <c:v>145.13200000000001</c:v>
                </c:pt>
                <c:pt idx="735">
                  <c:v>145.10400000000001</c:v>
                </c:pt>
                <c:pt idx="736">
                  <c:v>145.11199999999999</c:v>
                </c:pt>
                <c:pt idx="737">
                  <c:v>145.108</c:v>
                </c:pt>
                <c:pt idx="738">
                  <c:v>146.81899999999999</c:v>
                </c:pt>
                <c:pt idx="739">
                  <c:v>143.37</c:v>
                </c:pt>
                <c:pt idx="740">
                  <c:v>143.733</c:v>
                </c:pt>
                <c:pt idx="741">
                  <c:v>149.63200000000001</c:v>
                </c:pt>
                <c:pt idx="742">
                  <c:v>149.44</c:v>
                </c:pt>
                <c:pt idx="743">
                  <c:v>149.44</c:v>
                </c:pt>
                <c:pt idx="744">
                  <c:v>149.429</c:v>
                </c:pt>
                <c:pt idx="745">
                  <c:v>151.79599999999999</c:v>
                </c:pt>
                <c:pt idx="746">
                  <c:v>151.804</c:v>
                </c:pt>
                <c:pt idx="747">
                  <c:v>151.50299999999999</c:v>
                </c:pt>
                <c:pt idx="748">
                  <c:v>151.53</c:v>
                </c:pt>
                <c:pt idx="749">
                  <c:v>142.88999999999999</c:v>
                </c:pt>
                <c:pt idx="750">
                  <c:v>142.851</c:v>
                </c:pt>
                <c:pt idx="751">
                  <c:v>143.22200000000001</c:v>
                </c:pt>
                <c:pt idx="752">
                  <c:v>144.26499999999999</c:v>
                </c:pt>
                <c:pt idx="753">
                  <c:v>144.23699999999999</c:v>
                </c:pt>
                <c:pt idx="754">
                  <c:v>145.065</c:v>
                </c:pt>
                <c:pt idx="755">
                  <c:v>145.30000000000001</c:v>
                </c:pt>
                <c:pt idx="756">
                  <c:v>148.56899999999999</c:v>
                </c:pt>
                <c:pt idx="757">
                  <c:v>149.86600000000001</c:v>
                </c:pt>
                <c:pt idx="758">
                  <c:v>151.39699999999999</c:v>
                </c:pt>
                <c:pt idx="759">
                  <c:v>153.233</c:v>
                </c:pt>
                <c:pt idx="760">
                  <c:v>152.577</c:v>
                </c:pt>
                <c:pt idx="761">
                  <c:v>152.554</c:v>
                </c:pt>
                <c:pt idx="762">
                  <c:v>152.55799999999999</c:v>
                </c:pt>
                <c:pt idx="763">
                  <c:v>152.565</c:v>
                </c:pt>
                <c:pt idx="764">
                  <c:v>152.55799999999999</c:v>
                </c:pt>
                <c:pt idx="765">
                  <c:v>151.14699999999999</c:v>
                </c:pt>
                <c:pt idx="766">
                  <c:v>150.923</c:v>
                </c:pt>
                <c:pt idx="767">
                  <c:v>150.52099999999999</c:v>
                </c:pt>
                <c:pt idx="768">
                  <c:v>150.46199999999999</c:v>
                </c:pt>
                <c:pt idx="769">
                  <c:v>150.489</c:v>
                </c:pt>
                <c:pt idx="770">
                  <c:v>149.81700000000001</c:v>
                </c:pt>
                <c:pt idx="771">
                  <c:v>112.95399999999999</c:v>
                </c:pt>
                <c:pt idx="772">
                  <c:v>112.935</c:v>
                </c:pt>
                <c:pt idx="773">
                  <c:v>94.911100000000005</c:v>
                </c:pt>
                <c:pt idx="774">
                  <c:v>94.911100000000005</c:v>
                </c:pt>
                <c:pt idx="775">
                  <c:v>94.8994</c:v>
                </c:pt>
                <c:pt idx="776">
                  <c:v>94.922899999999998</c:v>
                </c:pt>
                <c:pt idx="777">
                  <c:v>94.918899999999994</c:v>
                </c:pt>
                <c:pt idx="778">
                  <c:v>94.891599999999997</c:v>
                </c:pt>
                <c:pt idx="779">
                  <c:v>94.895499999999998</c:v>
                </c:pt>
                <c:pt idx="780">
                  <c:v>94.891599999999997</c:v>
                </c:pt>
                <c:pt idx="781">
                  <c:v>94.887699999999995</c:v>
                </c:pt>
                <c:pt idx="782">
                  <c:v>94.907200000000003</c:v>
                </c:pt>
                <c:pt idx="783">
                  <c:v>94.946299999999994</c:v>
                </c:pt>
                <c:pt idx="784">
                  <c:v>94.887699999999995</c:v>
                </c:pt>
                <c:pt idx="785">
                  <c:v>94.883799999999994</c:v>
                </c:pt>
                <c:pt idx="786">
                  <c:v>94.883799999999994</c:v>
                </c:pt>
                <c:pt idx="787">
                  <c:v>94.868200000000002</c:v>
                </c:pt>
                <c:pt idx="788">
                  <c:v>94.879900000000006</c:v>
                </c:pt>
                <c:pt idx="789">
                  <c:v>94.868200000000002</c:v>
                </c:pt>
                <c:pt idx="790">
                  <c:v>94.879900000000006</c:v>
                </c:pt>
                <c:pt idx="791">
                  <c:v>94.872100000000003</c:v>
                </c:pt>
                <c:pt idx="792">
                  <c:v>94.879900000000006</c:v>
                </c:pt>
                <c:pt idx="793">
                  <c:v>94.911100000000005</c:v>
                </c:pt>
                <c:pt idx="794">
                  <c:v>94.879900000000006</c:v>
                </c:pt>
                <c:pt idx="795">
                  <c:v>94.860399999999998</c:v>
                </c:pt>
                <c:pt idx="796">
                  <c:v>94.883799999999994</c:v>
                </c:pt>
                <c:pt idx="797">
                  <c:v>94.879900000000006</c:v>
                </c:pt>
                <c:pt idx="798">
                  <c:v>94.883799999999994</c:v>
                </c:pt>
                <c:pt idx="799">
                  <c:v>94.872100000000003</c:v>
                </c:pt>
                <c:pt idx="800">
                  <c:v>94.872100000000003</c:v>
                </c:pt>
                <c:pt idx="801">
                  <c:v>94.872100000000003</c:v>
                </c:pt>
                <c:pt idx="802">
                  <c:v>94.887699999999995</c:v>
                </c:pt>
                <c:pt idx="803">
                  <c:v>94.879900000000006</c:v>
                </c:pt>
                <c:pt idx="804">
                  <c:v>94.879900000000006</c:v>
                </c:pt>
                <c:pt idx="805">
                  <c:v>94.860399999999998</c:v>
                </c:pt>
                <c:pt idx="806">
                  <c:v>94.872100000000003</c:v>
                </c:pt>
                <c:pt idx="807">
                  <c:v>94.813500000000005</c:v>
                </c:pt>
                <c:pt idx="808">
                  <c:v>94.797899999999998</c:v>
                </c:pt>
                <c:pt idx="809">
                  <c:v>94.805700000000002</c:v>
                </c:pt>
                <c:pt idx="810">
                  <c:v>94.813500000000005</c:v>
                </c:pt>
                <c:pt idx="811">
                  <c:v>94.797899999999998</c:v>
                </c:pt>
                <c:pt idx="812">
                  <c:v>93.618200000000002</c:v>
                </c:pt>
                <c:pt idx="813">
                  <c:v>93.622100000000003</c:v>
                </c:pt>
                <c:pt idx="814">
                  <c:v>93.622100000000003</c:v>
                </c:pt>
                <c:pt idx="815">
                  <c:v>93.618200000000002</c:v>
                </c:pt>
                <c:pt idx="816">
                  <c:v>93.626000000000005</c:v>
                </c:pt>
                <c:pt idx="817">
                  <c:v>93.618200000000002</c:v>
                </c:pt>
                <c:pt idx="818">
                  <c:v>93.629900000000006</c:v>
                </c:pt>
                <c:pt idx="819">
                  <c:v>93.622100000000003</c:v>
                </c:pt>
                <c:pt idx="820">
                  <c:v>93.629900000000006</c:v>
                </c:pt>
                <c:pt idx="821">
                  <c:v>93.6143</c:v>
                </c:pt>
                <c:pt idx="822">
                  <c:v>93.5869</c:v>
                </c:pt>
                <c:pt idx="823">
                  <c:v>93.590800000000002</c:v>
                </c:pt>
                <c:pt idx="824">
                  <c:v>93.598600000000005</c:v>
                </c:pt>
                <c:pt idx="825">
                  <c:v>93.598600000000005</c:v>
                </c:pt>
                <c:pt idx="826">
                  <c:v>93.594700000000003</c:v>
                </c:pt>
                <c:pt idx="827">
                  <c:v>93.594700000000003</c:v>
                </c:pt>
                <c:pt idx="828">
                  <c:v>93.602500000000006</c:v>
                </c:pt>
                <c:pt idx="829">
                  <c:v>93.598600000000005</c:v>
                </c:pt>
                <c:pt idx="830">
                  <c:v>93.598600000000005</c:v>
                </c:pt>
                <c:pt idx="831">
                  <c:v>93.598600000000005</c:v>
                </c:pt>
                <c:pt idx="832">
                  <c:v>93.602500000000006</c:v>
                </c:pt>
                <c:pt idx="833">
                  <c:v>93.594700000000003</c:v>
                </c:pt>
                <c:pt idx="834">
                  <c:v>93.598600000000005</c:v>
                </c:pt>
                <c:pt idx="835">
                  <c:v>93.590800000000002</c:v>
                </c:pt>
                <c:pt idx="836">
                  <c:v>93.598600000000005</c:v>
                </c:pt>
                <c:pt idx="837">
                  <c:v>93.590800000000002</c:v>
                </c:pt>
                <c:pt idx="838">
                  <c:v>93.606399999999994</c:v>
                </c:pt>
                <c:pt idx="839">
                  <c:v>93.602500000000006</c:v>
                </c:pt>
                <c:pt idx="840">
                  <c:v>93.590800000000002</c:v>
                </c:pt>
                <c:pt idx="841">
                  <c:v>93.602500000000006</c:v>
                </c:pt>
                <c:pt idx="842">
                  <c:v>93.594700000000003</c:v>
                </c:pt>
                <c:pt idx="843">
                  <c:v>93.5869</c:v>
                </c:pt>
                <c:pt idx="844">
                  <c:v>93.590800000000002</c:v>
                </c:pt>
                <c:pt idx="845">
                  <c:v>93.590800000000002</c:v>
                </c:pt>
                <c:pt idx="846">
                  <c:v>93.590800000000002</c:v>
                </c:pt>
                <c:pt idx="847">
                  <c:v>93.602500000000006</c:v>
                </c:pt>
                <c:pt idx="848">
                  <c:v>93.602500000000006</c:v>
                </c:pt>
                <c:pt idx="849">
                  <c:v>93.598600000000005</c:v>
                </c:pt>
                <c:pt idx="850">
                  <c:v>93.594700000000003</c:v>
                </c:pt>
                <c:pt idx="851">
                  <c:v>93.610399999999998</c:v>
                </c:pt>
                <c:pt idx="852">
                  <c:v>93.602500000000006</c:v>
                </c:pt>
                <c:pt idx="853">
                  <c:v>93.594700000000003</c:v>
                </c:pt>
                <c:pt idx="854">
                  <c:v>93.602500000000006</c:v>
                </c:pt>
                <c:pt idx="855">
                  <c:v>93.590800000000002</c:v>
                </c:pt>
                <c:pt idx="856">
                  <c:v>93.610399999999998</c:v>
                </c:pt>
                <c:pt idx="857">
                  <c:v>93.582999999999998</c:v>
                </c:pt>
                <c:pt idx="858">
                  <c:v>93.598600000000005</c:v>
                </c:pt>
                <c:pt idx="859">
                  <c:v>93.602500000000006</c:v>
                </c:pt>
                <c:pt idx="860">
                  <c:v>93.606399999999994</c:v>
                </c:pt>
                <c:pt idx="861">
                  <c:v>93.594700000000003</c:v>
                </c:pt>
                <c:pt idx="862">
                  <c:v>93.602500000000006</c:v>
                </c:pt>
                <c:pt idx="863">
                  <c:v>93.598600000000005</c:v>
                </c:pt>
                <c:pt idx="864">
                  <c:v>93.606399999999994</c:v>
                </c:pt>
                <c:pt idx="865">
                  <c:v>93.598600000000005</c:v>
                </c:pt>
                <c:pt idx="866">
                  <c:v>93.602500000000006</c:v>
                </c:pt>
                <c:pt idx="867">
                  <c:v>93.594700000000003</c:v>
                </c:pt>
                <c:pt idx="868">
                  <c:v>93.610399999999998</c:v>
                </c:pt>
                <c:pt idx="869">
                  <c:v>93.610399999999998</c:v>
                </c:pt>
                <c:pt idx="870">
                  <c:v>93.598600000000005</c:v>
                </c:pt>
                <c:pt idx="871">
                  <c:v>93.598600000000005</c:v>
                </c:pt>
                <c:pt idx="872">
                  <c:v>93.610399999999998</c:v>
                </c:pt>
                <c:pt idx="873">
                  <c:v>93.602500000000006</c:v>
                </c:pt>
                <c:pt idx="874">
                  <c:v>93.5518</c:v>
                </c:pt>
                <c:pt idx="875">
                  <c:v>93.536100000000005</c:v>
                </c:pt>
                <c:pt idx="876">
                  <c:v>93.536100000000005</c:v>
                </c:pt>
                <c:pt idx="877">
                  <c:v>93.54</c:v>
                </c:pt>
                <c:pt idx="878">
                  <c:v>93.547899999999998</c:v>
                </c:pt>
                <c:pt idx="879">
                  <c:v>93.532200000000003</c:v>
                </c:pt>
                <c:pt idx="880">
                  <c:v>93.5518</c:v>
                </c:pt>
                <c:pt idx="881">
                  <c:v>93.555700000000002</c:v>
                </c:pt>
                <c:pt idx="882">
                  <c:v>93.532200000000003</c:v>
                </c:pt>
                <c:pt idx="883">
                  <c:v>93.547899999999998</c:v>
                </c:pt>
                <c:pt idx="884">
                  <c:v>93.543899999999994</c:v>
                </c:pt>
                <c:pt idx="885">
                  <c:v>93.547899999999998</c:v>
                </c:pt>
                <c:pt idx="886">
                  <c:v>93.547899999999998</c:v>
                </c:pt>
                <c:pt idx="887">
                  <c:v>93.520499999999998</c:v>
                </c:pt>
                <c:pt idx="888">
                  <c:v>93.5244</c:v>
                </c:pt>
                <c:pt idx="889">
                  <c:v>93.5244</c:v>
                </c:pt>
                <c:pt idx="890">
                  <c:v>93.5244</c:v>
                </c:pt>
                <c:pt idx="891">
                  <c:v>93.520499999999998</c:v>
                </c:pt>
                <c:pt idx="892">
                  <c:v>93.528300000000002</c:v>
                </c:pt>
                <c:pt idx="893">
                  <c:v>93.516599999999997</c:v>
                </c:pt>
                <c:pt idx="894">
                  <c:v>93.528300000000002</c:v>
                </c:pt>
                <c:pt idx="895">
                  <c:v>93.516599999999997</c:v>
                </c:pt>
                <c:pt idx="896">
                  <c:v>93.528300000000002</c:v>
                </c:pt>
                <c:pt idx="897">
                  <c:v>93.520499999999998</c:v>
                </c:pt>
                <c:pt idx="898">
                  <c:v>93.5244</c:v>
                </c:pt>
                <c:pt idx="899">
                  <c:v>93.5244</c:v>
                </c:pt>
                <c:pt idx="900">
                  <c:v>93.520499999999998</c:v>
                </c:pt>
                <c:pt idx="901">
                  <c:v>93.520499999999998</c:v>
                </c:pt>
                <c:pt idx="902">
                  <c:v>93.5244</c:v>
                </c:pt>
                <c:pt idx="903">
                  <c:v>93.520499999999998</c:v>
                </c:pt>
                <c:pt idx="904">
                  <c:v>93.5244</c:v>
                </c:pt>
                <c:pt idx="905">
                  <c:v>93.520499999999998</c:v>
                </c:pt>
                <c:pt idx="906">
                  <c:v>93.520499999999998</c:v>
                </c:pt>
                <c:pt idx="907">
                  <c:v>93.5244</c:v>
                </c:pt>
                <c:pt idx="908">
                  <c:v>93.528300000000002</c:v>
                </c:pt>
                <c:pt idx="909">
                  <c:v>93.5244</c:v>
                </c:pt>
                <c:pt idx="910">
                  <c:v>93.5244</c:v>
                </c:pt>
                <c:pt idx="911">
                  <c:v>93.528300000000002</c:v>
                </c:pt>
                <c:pt idx="912">
                  <c:v>93.543899999999994</c:v>
                </c:pt>
                <c:pt idx="913">
                  <c:v>93.665000000000006</c:v>
                </c:pt>
                <c:pt idx="914">
                  <c:v>93.602500000000006</c:v>
                </c:pt>
                <c:pt idx="915">
                  <c:v>93.590800000000002</c:v>
                </c:pt>
                <c:pt idx="916">
                  <c:v>93.594700000000003</c:v>
                </c:pt>
                <c:pt idx="917">
                  <c:v>93.582999999999998</c:v>
                </c:pt>
                <c:pt idx="918">
                  <c:v>93.5869</c:v>
                </c:pt>
                <c:pt idx="919">
                  <c:v>93.590800000000002</c:v>
                </c:pt>
                <c:pt idx="920">
                  <c:v>93.590800000000002</c:v>
                </c:pt>
                <c:pt idx="921">
                  <c:v>93.582999999999998</c:v>
                </c:pt>
                <c:pt idx="922">
                  <c:v>93.590800000000002</c:v>
                </c:pt>
                <c:pt idx="923">
                  <c:v>93.602500000000006</c:v>
                </c:pt>
                <c:pt idx="924">
                  <c:v>93.582999999999998</c:v>
                </c:pt>
                <c:pt idx="925">
                  <c:v>93.579099999999997</c:v>
                </c:pt>
                <c:pt idx="926">
                  <c:v>93.5869</c:v>
                </c:pt>
                <c:pt idx="927">
                  <c:v>103.962</c:v>
                </c:pt>
                <c:pt idx="928">
                  <c:v>122.208</c:v>
                </c:pt>
                <c:pt idx="929">
                  <c:v>122.251</c:v>
                </c:pt>
                <c:pt idx="930">
                  <c:v>122.22799999999999</c:v>
                </c:pt>
                <c:pt idx="931">
                  <c:v>122.22799999999999</c:v>
                </c:pt>
                <c:pt idx="932">
                  <c:v>122.235</c:v>
                </c:pt>
                <c:pt idx="933">
                  <c:v>122.255</c:v>
                </c:pt>
                <c:pt idx="934">
                  <c:v>128.31</c:v>
                </c:pt>
                <c:pt idx="935">
                  <c:v>135.44</c:v>
                </c:pt>
                <c:pt idx="936">
                  <c:v>136.01900000000001</c:v>
                </c:pt>
                <c:pt idx="937">
                  <c:v>138.84899999999999</c:v>
                </c:pt>
                <c:pt idx="938">
                  <c:v>139.399</c:v>
                </c:pt>
                <c:pt idx="939">
                  <c:v>138.94999999999999</c:v>
                </c:pt>
                <c:pt idx="940">
                  <c:v>129.423</c:v>
                </c:pt>
                <c:pt idx="941">
                  <c:v>130.071</c:v>
                </c:pt>
                <c:pt idx="942">
                  <c:v>140.09899999999999</c:v>
                </c:pt>
                <c:pt idx="943">
                  <c:v>140.661</c:v>
                </c:pt>
                <c:pt idx="944">
                  <c:v>140.685</c:v>
                </c:pt>
                <c:pt idx="945">
                  <c:v>140.05600000000001</c:v>
                </c:pt>
                <c:pt idx="946">
                  <c:v>130.60300000000001</c:v>
                </c:pt>
                <c:pt idx="947">
                  <c:v>130.946</c:v>
                </c:pt>
                <c:pt idx="948">
                  <c:v>130.93799999999999</c:v>
                </c:pt>
                <c:pt idx="949">
                  <c:v>131.12200000000001</c:v>
                </c:pt>
                <c:pt idx="950">
                  <c:v>132.53200000000001</c:v>
                </c:pt>
                <c:pt idx="951">
                  <c:v>132.52799999999999</c:v>
                </c:pt>
                <c:pt idx="952">
                  <c:v>133.114</c:v>
                </c:pt>
                <c:pt idx="953">
                  <c:v>133.77099999999999</c:v>
                </c:pt>
                <c:pt idx="954">
                  <c:v>134.185</c:v>
                </c:pt>
                <c:pt idx="955">
                  <c:v>133.685</c:v>
                </c:pt>
                <c:pt idx="956">
                  <c:v>133.696</c:v>
                </c:pt>
                <c:pt idx="957">
                  <c:v>133.708</c:v>
                </c:pt>
                <c:pt idx="958">
                  <c:v>133.44200000000001</c:v>
                </c:pt>
                <c:pt idx="959">
                  <c:v>133.42699999999999</c:v>
                </c:pt>
                <c:pt idx="960">
                  <c:v>133.42699999999999</c:v>
                </c:pt>
                <c:pt idx="961">
                  <c:v>133.435</c:v>
                </c:pt>
                <c:pt idx="962">
                  <c:v>133.52099999999999</c:v>
                </c:pt>
                <c:pt idx="963">
                  <c:v>149.30799999999999</c:v>
                </c:pt>
                <c:pt idx="964">
                  <c:v>137.261</c:v>
                </c:pt>
                <c:pt idx="965">
                  <c:v>136.94</c:v>
                </c:pt>
                <c:pt idx="966">
                  <c:v>136.93700000000001</c:v>
                </c:pt>
                <c:pt idx="967">
                  <c:v>136.93299999999999</c:v>
                </c:pt>
                <c:pt idx="968">
                  <c:v>136.952</c:v>
                </c:pt>
                <c:pt idx="969">
                  <c:v>136.917</c:v>
                </c:pt>
                <c:pt idx="970">
                  <c:v>136.94</c:v>
                </c:pt>
                <c:pt idx="971">
                  <c:v>136.929</c:v>
                </c:pt>
                <c:pt idx="972">
                  <c:v>136.94399999999999</c:v>
                </c:pt>
                <c:pt idx="973">
                  <c:v>136.929</c:v>
                </c:pt>
                <c:pt idx="974">
                  <c:v>136.929</c:v>
                </c:pt>
                <c:pt idx="975">
                  <c:v>136.929</c:v>
                </c:pt>
                <c:pt idx="976">
                  <c:v>136.94399999999999</c:v>
                </c:pt>
                <c:pt idx="977">
                  <c:v>143.39699999999999</c:v>
                </c:pt>
                <c:pt idx="978">
                  <c:v>124.68300000000001</c:v>
                </c:pt>
                <c:pt idx="979">
                  <c:v>94.112300000000005</c:v>
                </c:pt>
                <c:pt idx="980">
                  <c:v>94.065399999999997</c:v>
                </c:pt>
                <c:pt idx="981">
                  <c:v>94.061499999999995</c:v>
                </c:pt>
                <c:pt idx="982">
                  <c:v>93.702100000000002</c:v>
                </c:pt>
                <c:pt idx="983">
                  <c:v>93.690399999999997</c:v>
                </c:pt>
                <c:pt idx="984">
                  <c:v>93.6982</c:v>
                </c:pt>
                <c:pt idx="985">
                  <c:v>93.694299999999998</c:v>
                </c:pt>
                <c:pt idx="986">
                  <c:v>93.694299999999998</c:v>
                </c:pt>
                <c:pt idx="987">
                  <c:v>93.6982</c:v>
                </c:pt>
                <c:pt idx="988">
                  <c:v>93.682599999999994</c:v>
                </c:pt>
                <c:pt idx="989">
                  <c:v>93.506799999999998</c:v>
                </c:pt>
                <c:pt idx="990">
                  <c:v>93.506799999999998</c:v>
                </c:pt>
                <c:pt idx="991">
                  <c:v>93.502899999999997</c:v>
                </c:pt>
                <c:pt idx="992">
                  <c:v>93.502899999999997</c:v>
                </c:pt>
                <c:pt idx="993">
                  <c:v>93.506799999999998</c:v>
                </c:pt>
                <c:pt idx="994">
                  <c:v>93.502899999999997</c:v>
                </c:pt>
                <c:pt idx="995">
                  <c:v>93.506799999999998</c:v>
                </c:pt>
                <c:pt idx="996">
                  <c:v>93.498999999999995</c:v>
                </c:pt>
                <c:pt idx="997">
                  <c:v>93.506799999999998</c:v>
                </c:pt>
                <c:pt idx="998">
                  <c:v>93.5381</c:v>
                </c:pt>
                <c:pt idx="999">
                  <c:v>93.502899999999997</c:v>
                </c:pt>
                <c:pt idx="1000">
                  <c:v>93.502899999999997</c:v>
                </c:pt>
                <c:pt idx="1001">
                  <c:v>93.502899999999997</c:v>
                </c:pt>
                <c:pt idx="1002">
                  <c:v>93.506799999999998</c:v>
                </c:pt>
                <c:pt idx="1003">
                  <c:v>93.506799999999998</c:v>
                </c:pt>
                <c:pt idx="1004">
                  <c:v>93.518600000000006</c:v>
                </c:pt>
                <c:pt idx="1005">
                  <c:v>93.526399999999995</c:v>
                </c:pt>
                <c:pt idx="1006">
                  <c:v>93.518600000000006</c:v>
                </c:pt>
                <c:pt idx="1007">
                  <c:v>93.514600000000002</c:v>
                </c:pt>
                <c:pt idx="1008">
                  <c:v>93.514600000000002</c:v>
                </c:pt>
                <c:pt idx="1009">
                  <c:v>93.514600000000002</c:v>
                </c:pt>
                <c:pt idx="1010">
                  <c:v>93.518600000000006</c:v>
                </c:pt>
                <c:pt idx="1011">
                  <c:v>93.518600000000006</c:v>
                </c:pt>
                <c:pt idx="1012">
                  <c:v>93.514600000000002</c:v>
                </c:pt>
                <c:pt idx="1013">
                  <c:v>93.518600000000006</c:v>
                </c:pt>
                <c:pt idx="1014">
                  <c:v>93.518600000000006</c:v>
                </c:pt>
                <c:pt idx="1015">
                  <c:v>93.514600000000002</c:v>
                </c:pt>
                <c:pt idx="1016">
                  <c:v>93.518600000000006</c:v>
                </c:pt>
                <c:pt idx="1017">
                  <c:v>93.5107</c:v>
                </c:pt>
                <c:pt idx="1018">
                  <c:v>93.522499999999994</c:v>
                </c:pt>
                <c:pt idx="1019">
                  <c:v>93.526399999999995</c:v>
                </c:pt>
                <c:pt idx="1020">
                  <c:v>93.518600000000006</c:v>
                </c:pt>
                <c:pt idx="1021">
                  <c:v>93.514600000000002</c:v>
                </c:pt>
                <c:pt idx="1022">
                  <c:v>93.522499999999994</c:v>
                </c:pt>
                <c:pt idx="1023">
                  <c:v>93.518600000000006</c:v>
                </c:pt>
                <c:pt idx="1024">
                  <c:v>93.518600000000006</c:v>
                </c:pt>
                <c:pt idx="1025">
                  <c:v>93.518600000000006</c:v>
                </c:pt>
                <c:pt idx="1026">
                  <c:v>93.514600000000002</c:v>
                </c:pt>
                <c:pt idx="1027">
                  <c:v>93.506799999999998</c:v>
                </c:pt>
                <c:pt idx="1028">
                  <c:v>93.514600000000002</c:v>
                </c:pt>
                <c:pt idx="1029">
                  <c:v>93.526399999999995</c:v>
                </c:pt>
                <c:pt idx="1030">
                  <c:v>93.5107</c:v>
                </c:pt>
                <c:pt idx="1031">
                  <c:v>93.5107</c:v>
                </c:pt>
                <c:pt idx="1032">
                  <c:v>93.514600000000002</c:v>
                </c:pt>
                <c:pt idx="1033">
                  <c:v>93.514600000000002</c:v>
                </c:pt>
                <c:pt idx="1034">
                  <c:v>93.514600000000002</c:v>
                </c:pt>
                <c:pt idx="1035">
                  <c:v>93.514600000000002</c:v>
                </c:pt>
                <c:pt idx="1036">
                  <c:v>93.514600000000002</c:v>
                </c:pt>
                <c:pt idx="1037">
                  <c:v>93.518600000000006</c:v>
                </c:pt>
                <c:pt idx="1038">
                  <c:v>93.5107</c:v>
                </c:pt>
                <c:pt idx="1039">
                  <c:v>93.5107</c:v>
                </c:pt>
                <c:pt idx="1040">
                  <c:v>93.5107</c:v>
                </c:pt>
                <c:pt idx="1041">
                  <c:v>93.506799999999998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71-FC4B-968B-85835FAE4B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2516031"/>
        <c:axId val="1912398175"/>
      </c:lineChart>
      <c:catAx>
        <c:axId val="19525160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12398175"/>
        <c:crosses val="autoZero"/>
        <c:auto val="1"/>
        <c:lblAlgn val="ctr"/>
        <c:lblOffset val="100"/>
        <c:noMultiLvlLbl val="0"/>
      </c:catAx>
      <c:valAx>
        <c:axId val="191239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52516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launcher</a:t>
            </a:r>
            <a:r>
              <a:rPr lang="zh-CN" altLang="en-US"/>
              <a:t>分屏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[15]内存泄露!$A$1:$A$1441</c:f>
              <c:numCache>
                <c:formatCode>General</c:formatCode>
                <c:ptCount val="1441"/>
                <c:pt idx="0">
                  <c:v>557.35400000000004</c:v>
                </c:pt>
                <c:pt idx="1">
                  <c:v>555.18200000000002</c:v>
                </c:pt>
                <c:pt idx="2">
                  <c:v>555.154</c:v>
                </c:pt>
                <c:pt idx="3">
                  <c:v>555.16600000000005</c:v>
                </c:pt>
                <c:pt idx="4">
                  <c:v>555.16999999999996</c:v>
                </c:pt>
                <c:pt idx="5">
                  <c:v>555.17399999999998</c:v>
                </c:pt>
                <c:pt idx="6">
                  <c:v>555.19200000000001</c:v>
                </c:pt>
                <c:pt idx="7">
                  <c:v>555.18499999999995</c:v>
                </c:pt>
                <c:pt idx="8">
                  <c:v>555.38400000000001</c:v>
                </c:pt>
                <c:pt idx="9">
                  <c:v>610.41700000000003</c:v>
                </c:pt>
                <c:pt idx="10">
                  <c:v>578.80399999999997</c:v>
                </c:pt>
                <c:pt idx="11">
                  <c:v>607.70699999999999</c:v>
                </c:pt>
                <c:pt idx="12">
                  <c:v>610.87900000000002</c:v>
                </c:pt>
                <c:pt idx="13">
                  <c:v>610.53499999999997</c:v>
                </c:pt>
                <c:pt idx="14">
                  <c:v>610.21100000000001</c:v>
                </c:pt>
                <c:pt idx="15">
                  <c:v>626.19500000000005</c:v>
                </c:pt>
                <c:pt idx="16">
                  <c:v>579.95100000000002</c:v>
                </c:pt>
                <c:pt idx="17">
                  <c:v>592.952</c:v>
                </c:pt>
                <c:pt idx="18">
                  <c:v>610.83699999999999</c:v>
                </c:pt>
                <c:pt idx="19">
                  <c:v>599.93600000000004</c:v>
                </c:pt>
                <c:pt idx="20">
                  <c:v>599.10699999999997</c:v>
                </c:pt>
                <c:pt idx="21">
                  <c:v>599.1</c:v>
                </c:pt>
                <c:pt idx="22">
                  <c:v>599.096</c:v>
                </c:pt>
                <c:pt idx="23">
                  <c:v>628.72900000000004</c:v>
                </c:pt>
                <c:pt idx="24">
                  <c:v>640.22900000000004</c:v>
                </c:pt>
                <c:pt idx="25">
                  <c:v>647.82299999999998</c:v>
                </c:pt>
                <c:pt idx="26">
                  <c:v>602.15899999999999</c:v>
                </c:pt>
                <c:pt idx="27">
                  <c:v>612.375</c:v>
                </c:pt>
                <c:pt idx="28">
                  <c:v>610.44600000000003</c:v>
                </c:pt>
                <c:pt idx="29">
                  <c:v>610.09900000000005</c:v>
                </c:pt>
                <c:pt idx="30">
                  <c:v>610.024</c:v>
                </c:pt>
                <c:pt idx="31">
                  <c:v>609.85299999999995</c:v>
                </c:pt>
                <c:pt idx="32">
                  <c:v>610.80499999999995</c:v>
                </c:pt>
                <c:pt idx="33">
                  <c:v>611.30799999999999</c:v>
                </c:pt>
                <c:pt idx="34">
                  <c:v>612.20600000000002</c:v>
                </c:pt>
                <c:pt idx="35">
                  <c:v>612.101</c:v>
                </c:pt>
                <c:pt idx="36">
                  <c:v>612.91300000000001</c:v>
                </c:pt>
                <c:pt idx="37">
                  <c:v>614.06799999999998</c:v>
                </c:pt>
                <c:pt idx="38">
                  <c:v>614.44000000000005</c:v>
                </c:pt>
                <c:pt idx="39">
                  <c:v>613.05799999999999</c:v>
                </c:pt>
                <c:pt idx="40">
                  <c:v>613.17899999999997</c:v>
                </c:pt>
                <c:pt idx="41">
                  <c:v>612.976</c:v>
                </c:pt>
                <c:pt idx="42">
                  <c:v>604.41499999999996</c:v>
                </c:pt>
                <c:pt idx="43">
                  <c:v>608.24699999999996</c:v>
                </c:pt>
                <c:pt idx="44">
                  <c:v>620.42399999999998</c:v>
                </c:pt>
                <c:pt idx="45">
                  <c:v>620.11900000000003</c:v>
                </c:pt>
                <c:pt idx="46">
                  <c:v>640.16200000000003</c:v>
                </c:pt>
                <c:pt idx="47">
                  <c:v>636.5</c:v>
                </c:pt>
                <c:pt idx="48">
                  <c:v>605.08100000000002</c:v>
                </c:pt>
                <c:pt idx="49">
                  <c:v>604.93299999999999</c:v>
                </c:pt>
                <c:pt idx="50">
                  <c:v>605.08100000000002</c:v>
                </c:pt>
                <c:pt idx="51">
                  <c:v>605.04100000000005</c:v>
                </c:pt>
                <c:pt idx="52">
                  <c:v>604.98599999999999</c:v>
                </c:pt>
                <c:pt idx="53">
                  <c:v>610.75599999999997</c:v>
                </c:pt>
                <c:pt idx="54">
                  <c:v>610.803</c:v>
                </c:pt>
                <c:pt idx="55">
                  <c:v>610.04499999999996</c:v>
                </c:pt>
                <c:pt idx="56">
                  <c:v>607.41700000000003</c:v>
                </c:pt>
                <c:pt idx="57">
                  <c:v>607.495</c:v>
                </c:pt>
                <c:pt idx="58">
                  <c:v>609.55399999999997</c:v>
                </c:pt>
                <c:pt idx="59">
                  <c:v>623.68200000000002</c:v>
                </c:pt>
                <c:pt idx="60">
                  <c:v>599.47900000000004</c:v>
                </c:pt>
                <c:pt idx="61">
                  <c:v>599.44200000000001</c:v>
                </c:pt>
                <c:pt idx="62">
                  <c:v>599.65300000000002</c:v>
                </c:pt>
                <c:pt idx="63">
                  <c:v>599.43499999999995</c:v>
                </c:pt>
                <c:pt idx="64">
                  <c:v>599.48099999999999</c:v>
                </c:pt>
                <c:pt idx="65">
                  <c:v>599.71199999999999</c:v>
                </c:pt>
                <c:pt idx="66">
                  <c:v>599.404</c:v>
                </c:pt>
                <c:pt idx="67">
                  <c:v>599.42399999999998</c:v>
                </c:pt>
                <c:pt idx="68">
                  <c:v>599.39599999999996</c:v>
                </c:pt>
                <c:pt idx="69">
                  <c:v>599.58900000000006</c:v>
                </c:pt>
                <c:pt idx="70">
                  <c:v>599.74900000000002</c:v>
                </c:pt>
                <c:pt idx="71">
                  <c:v>599.57299999999998</c:v>
                </c:pt>
                <c:pt idx="72">
                  <c:v>599.72900000000004</c:v>
                </c:pt>
                <c:pt idx="73">
                  <c:v>599.43600000000004</c:v>
                </c:pt>
                <c:pt idx="74">
                  <c:v>599.43200000000002</c:v>
                </c:pt>
                <c:pt idx="75">
                  <c:v>599.428</c:v>
                </c:pt>
                <c:pt idx="76">
                  <c:v>599.428</c:v>
                </c:pt>
                <c:pt idx="77">
                  <c:v>599.71</c:v>
                </c:pt>
                <c:pt idx="78">
                  <c:v>599.47199999999998</c:v>
                </c:pt>
                <c:pt idx="79">
                  <c:v>599.476</c:v>
                </c:pt>
                <c:pt idx="80">
                  <c:v>599.73699999999997</c:v>
                </c:pt>
                <c:pt idx="81">
                  <c:v>599.43700000000001</c:v>
                </c:pt>
                <c:pt idx="82">
                  <c:v>599.45500000000004</c:v>
                </c:pt>
                <c:pt idx="83">
                  <c:v>599.43600000000004</c:v>
                </c:pt>
                <c:pt idx="84">
                  <c:v>599.27099999999996</c:v>
                </c:pt>
                <c:pt idx="85">
                  <c:v>599.41200000000003</c:v>
                </c:pt>
                <c:pt idx="86">
                  <c:v>599.23599999999999</c:v>
                </c:pt>
                <c:pt idx="87">
                  <c:v>599.49099999999999</c:v>
                </c:pt>
                <c:pt idx="88">
                  <c:v>599.21799999999996</c:v>
                </c:pt>
                <c:pt idx="89">
                  <c:v>599.226</c:v>
                </c:pt>
                <c:pt idx="90">
                  <c:v>599.23299999999995</c:v>
                </c:pt>
                <c:pt idx="91">
                  <c:v>599.22900000000004</c:v>
                </c:pt>
                <c:pt idx="92">
                  <c:v>599.46</c:v>
                </c:pt>
                <c:pt idx="93">
                  <c:v>599.23199999999997</c:v>
                </c:pt>
                <c:pt idx="94">
                  <c:v>634.30499999999995</c:v>
                </c:pt>
                <c:pt idx="95">
                  <c:v>609.32799999999997</c:v>
                </c:pt>
                <c:pt idx="96">
                  <c:v>607.077</c:v>
                </c:pt>
                <c:pt idx="97">
                  <c:v>607.48400000000004</c:v>
                </c:pt>
                <c:pt idx="98">
                  <c:v>619.68799999999999</c:v>
                </c:pt>
                <c:pt idx="99">
                  <c:v>619.62099999999998</c:v>
                </c:pt>
                <c:pt idx="100">
                  <c:v>620.21100000000001</c:v>
                </c:pt>
                <c:pt idx="101">
                  <c:v>619.91200000000003</c:v>
                </c:pt>
                <c:pt idx="102">
                  <c:v>592.37300000000005</c:v>
                </c:pt>
                <c:pt idx="103">
                  <c:v>586.42499999999995</c:v>
                </c:pt>
                <c:pt idx="104">
                  <c:v>586.255</c:v>
                </c:pt>
                <c:pt idx="105">
                  <c:v>586.12400000000002</c:v>
                </c:pt>
                <c:pt idx="106">
                  <c:v>586.11300000000006</c:v>
                </c:pt>
                <c:pt idx="107">
                  <c:v>605.96600000000001</c:v>
                </c:pt>
                <c:pt idx="108">
                  <c:v>614.39099999999996</c:v>
                </c:pt>
                <c:pt idx="109">
                  <c:v>613.31700000000001</c:v>
                </c:pt>
                <c:pt idx="110">
                  <c:v>612.524</c:v>
                </c:pt>
                <c:pt idx="111">
                  <c:v>609.524</c:v>
                </c:pt>
                <c:pt idx="112">
                  <c:v>612.38400000000001</c:v>
                </c:pt>
                <c:pt idx="113">
                  <c:v>612.13300000000004</c:v>
                </c:pt>
                <c:pt idx="114">
                  <c:v>612.41</c:v>
                </c:pt>
                <c:pt idx="115">
                  <c:v>612.58600000000001</c:v>
                </c:pt>
                <c:pt idx="116">
                  <c:v>612.64800000000002</c:v>
                </c:pt>
                <c:pt idx="117">
                  <c:v>611.72900000000004</c:v>
                </c:pt>
                <c:pt idx="118">
                  <c:v>611.04</c:v>
                </c:pt>
                <c:pt idx="119">
                  <c:v>610.94899999999996</c:v>
                </c:pt>
                <c:pt idx="120">
                  <c:v>610.97299999999996</c:v>
                </c:pt>
                <c:pt idx="121">
                  <c:v>611.00400000000002</c:v>
                </c:pt>
                <c:pt idx="122">
                  <c:v>610.98800000000006</c:v>
                </c:pt>
                <c:pt idx="123">
                  <c:v>611.35900000000004</c:v>
                </c:pt>
                <c:pt idx="124">
                  <c:v>611.02</c:v>
                </c:pt>
                <c:pt idx="125">
                  <c:v>610.99599999999998</c:v>
                </c:pt>
                <c:pt idx="126">
                  <c:v>611.00400000000002</c:v>
                </c:pt>
                <c:pt idx="127">
                  <c:v>610.99199999999996</c:v>
                </c:pt>
                <c:pt idx="128">
                  <c:v>611.56200000000001</c:v>
                </c:pt>
                <c:pt idx="129">
                  <c:v>611.32500000000005</c:v>
                </c:pt>
                <c:pt idx="130">
                  <c:v>591.505</c:v>
                </c:pt>
                <c:pt idx="131">
                  <c:v>591.09500000000003</c:v>
                </c:pt>
                <c:pt idx="132">
                  <c:v>591.07899999999995</c:v>
                </c:pt>
                <c:pt idx="133">
                  <c:v>591.04</c:v>
                </c:pt>
                <c:pt idx="134">
                  <c:v>590.57399999999996</c:v>
                </c:pt>
                <c:pt idx="135">
                  <c:v>589.95299999999997</c:v>
                </c:pt>
                <c:pt idx="136">
                  <c:v>589.69899999999996</c:v>
                </c:pt>
                <c:pt idx="137">
                  <c:v>589.71500000000003</c:v>
                </c:pt>
                <c:pt idx="138">
                  <c:v>602.97699999999998</c:v>
                </c:pt>
                <c:pt idx="139">
                  <c:v>609.63699999999994</c:v>
                </c:pt>
                <c:pt idx="140">
                  <c:v>609.125</c:v>
                </c:pt>
                <c:pt idx="141">
                  <c:v>612.13699999999994</c:v>
                </c:pt>
                <c:pt idx="142">
                  <c:v>612.67100000000005</c:v>
                </c:pt>
                <c:pt idx="143">
                  <c:v>631.96100000000001</c:v>
                </c:pt>
                <c:pt idx="144">
                  <c:v>617.75</c:v>
                </c:pt>
                <c:pt idx="145">
                  <c:v>611.798</c:v>
                </c:pt>
                <c:pt idx="146">
                  <c:v>611.70699999999999</c:v>
                </c:pt>
                <c:pt idx="147">
                  <c:v>610.27300000000002</c:v>
                </c:pt>
                <c:pt idx="148">
                  <c:v>601.11699999999996</c:v>
                </c:pt>
                <c:pt idx="149">
                  <c:v>613.23099999999999</c:v>
                </c:pt>
                <c:pt idx="150">
                  <c:v>611.53200000000004</c:v>
                </c:pt>
                <c:pt idx="151">
                  <c:v>611.74699999999996</c:v>
                </c:pt>
                <c:pt idx="152">
                  <c:v>611.54</c:v>
                </c:pt>
                <c:pt idx="153">
                  <c:v>611.56299999999999</c:v>
                </c:pt>
                <c:pt idx="154">
                  <c:v>599.95799999999997</c:v>
                </c:pt>
                <c:pt idx="155">
                  <c:v>599.81299999999999</c:v>
                </c:pt>
                <c:pt idx="156">
                  <c:v>599.80600000000004</c:v>
                </c:pt>
                <c:pt idx="157">
                  <c:v>599.80600000000004</c:v>
                </c:pt>
                <c:pt idx="158">
                  <c:v>599.81700000000001</c:v>
                </c:pt>
                <c:pt idx="159">
                  <c:v>599.94600000000003</c:v>
                </c:pt>
                <c:pt idx="160">
                  <c:v>599.80600000000004</c:v>
                </c:pt>
                <c:pt idx="161">
                  <c:v>600.05600000000004</c:v>
                </c:pt>
                <c:pt idx="162">
                  <c:v>599.923</c:v>
                </c:pt>
                <c:pt idx="163">
                  <c:v>599.93499999999995</c:v>
                </c:pt>
                <c:pt idx="164">
                  <c:v>599.91099999999994</c:v>
                </c:pt>
                <c:pt idx="165">
                  <c:v>599.90300000000002</c:v>
                </c:pt>
                <c:pt idx="166">
                  <c:v>600.13</c:v>
                </c:pt>
                <c:pt idx="167">
                  <c:v>599.88</c:v>
                </c:pt>
                <c:pt idx="168">
                  <c:v>599.94600000000003</c:v>
                </c:pt>
                <c:pt idx="169">
                  <c:v>599.97</c:v>
                </c:pt>
                <c:pt idx="170">
                  <c:v>599.899</c:v>
                </c:pt>
                <c:pt idx="171">
                  <c:v>599.89599999999996</c:v>
                </c:pt>
                <c:pt idx="172">
                  <c:v>599.89200000000005</c:v>
                </c:pt>
                <c:pt idx="173">
                  <c:v>599.92700000000002</c:v>
                </c:pt>
                <c:pt idx="174">
                  <c:v>600.20799999999997</c:v>
                </c:pt>
                <c:pt idx="175">
                  <c:v>600.06700000000001</c:v>
                </c:pt>
                <c:pt idx="176">
                  <c:v>600.97</c:v>
                </c:pt>
                <c:pt idx="177">
                  <c:v>600.78200000000004</c:v>
                </c:pt>
                <c:pt idx="178">
                  <c:v>600.78599999999994</c:v>
                </c:pt>
                <c:pt idx="179">
                  <c:v>600.774</c:v>
                </c:pt>
                <c:pt idx="180">
                  <c:v>600.77800000000002</c:v>
                </c:pt>
                <c:pt idx="181">
                  <c:v>600.98900000000003</c:v>
                </c:pt>
                <c:pt idx="182">
                  <c:v>600.77099999999996</c:v>
                </c:pt>
                <c:pt idx="183">
                  <c:v>600.80200000000002</c:v>
                </c:pt>
                <c:pt idx="184">
                  <c:v>601.08299999999997</c:v>
                </c:pt>
                <c:pt idx="185">
                  <c:v>600.77099999999996</c:v>
                </c:pt>
                <c:pt idx="186">
                  <c:v>600.76700000000005</c:v>
                </c:pt>
                <c:pt idx="187">
                  <c:v>600.16899999999998</c:v>
                </c:pt>
                <c:pt idx="188">
                  <c:v>600.14599999999996</c:v>
                </c:pt>
                <c:pt idx="189">
                  <c:v>600.31700000000001</c:v>
                </c:pt>
                <c:pt idx="190">
                  <c:v>600.14200000000005</c:v>
                </c:pt>
                <c:pt idx="191">
                  <c:v>600.12199999999996</c:v>
                </c:pt>
                <c:pt idx="192">
                  <c:v>600.11800000000005</c:v>
                </c:pt>
                <c:pt idx="193">
                  <c:v>600.06299999999999</c:v>
                </c:pt>
                <c:pt idx="194">
                  <c:v>600.21600000000001</c:v>
                </c:pt>
                <c:pt idx="195">
                  <c:v>600.21600000000001</c:v>
                </c:pt>
                <c:pt idx="196">
                  <c:v>600.51300000000003</c:v>
                </c:pt>
                <c:pt idx="197">
                  <c:v>600.87199999999996</c:v>
                </c:pt>
                <c:pt idx="198">
                  <c:v>600.99699999999996</c:v>
                </c:pt>
                <c:pt idx="199">
                  <c:v>600.66899999999998</c:v>
                </c:pt>
                <c:pt idx="200">
                  <c:v>601.53599999999994</c:v>
                </c:pt>
                <c:pt idx="201">
                  <c:v>601.52099999999996</c:v>
                </c:pt>
                <c:pt idx="202">
                  <c:v>601.60299999999995</c:v>
                </c:pt>
                <c:pt idx="203">
                  <c:v>601.59500000000003</c:v>
                </c:pt>
                <c:pt idx="204">
                  <c:v>608.44200000000001</c:v>
                </c:pt>
                <c:pt idx="205">
                  <c:v>606.47400000000005</c:v>
                </c:pt>
                <c:pt idx="206">
                  <c:v>606.38499999999999</c:v>
                </c:pt>
                <c:pt idx="207">
                  <c:v>606.29100000000005</c:v>
                </c:pt>
                <c:pt idx="208">
                  <c:v>629.82600000000002</c:v>
                </c:pt>
                <c:pt idx="209">
                  <c:v>609.82600000000002</c:v>
                </c:pt>
                <c:pt idx="210">
                  <c:v>597.54499999999996</c:v>
                </c:pt>
                <c:pt idx="211">
                  <c:v>597.16600000000005</c:v>
                </c:pt>
                <c:pt idx="212">
                  <c:v>597.00199999999995</c:v>
                </c:pt>
                <c:pt idx="213">
                  <c:v>604.42999999999995</c:v>
                </c:pt>
                <c:pt idx="214">
                  <c:v>607.33600000000001</c:v>
                </c:pt>
                <c:pt idx="215">
                  <c:v>613.47299999999996</c:v>
                </c:pt>
                <c:pt idx="216">
                  <c:v>614.43200000000002</c:v>
                </c:pt>
                <c:pt idx="217">
                  <c:v>614.23599999999999</c:v>
                </c:pt>
                <c:pt idx="218">
                  <c:v>614.26</c:v>
                </c:pt>
                <c:pt idx="219">
                  <c:v>615.28300000000002</c:v>
                </c:pt>
                <c:pt idx="220">
                  <c:v>614.74400000000003</c:v>
                </c:pt>
                <c:pt idx="221">
                  <c:v>614.49</c:v>
                </c:pt>
                <c:pt idx="222">
                  <c:v>613.322</c:v>
                </c:pt>
                <c:pt idx="223">
                  <c:v>613.32600000000002</c:v>
                </c:pt>
                <c:pt idx="224">
                  <c:v>613.346</c:v>
                </c:pt>
                <c:pt idx="225">
                  <c:v>613.36900000000003</c:v>
                </c:pt>
                <c:pt idx="226">
                  <c:v>613.64300000000003</c:v>
                </c:pt>
                <c:pt idx="227">
                  <c:v>613.33399999999995</c:v>
                </c:pt>
                <c:pt idx="228">
                  <c:v>613.346</c:v>
                </c:pt>
                <c:pt idx="229">
                  <c:v>613.33500000000004</c:v>
                </c:pt>
                <c:pt idx="230">
                  <c:v>613.33799999999997</c:v>
                </c:pt>
                <c:pt idx="231">
                  <c:v>613.49400000000003</c:v>
                </c:pt>
                <c:pt idx="232">
                  <c:v>613.31399999999996</c:v>
                </c:pt>
                <c:pt idx="233">
                  <c:v>613.35699999999997</c:v>
                </c:pt>
                <c:pt idx="234">
                  <c:v>613.51</c:v>
                </c:pt>
                <c:pt idx="235">
                  <c:v>613.43899999999996</c:v>
                </c:pt>
                <c:pt idx="236">
                  <c:v>613.44299999999998</c:v>
                </c:pt>
                <c:pt idx="237">
                  <c:v>613.43899999999996</c:v>
                </c:pt>
                <c:pt idx="238">
                  <c:v>613.49400000000003</c:v>
                </c:pt>
                <c:pt idx="239">
                  <c:v>613.44299999999998</c:v>
                </c:pt>
                <c:pt idx="240">
                  <c:v>613.471</c:v>
                </c:pt>
                <c:pt idx="241">
                  <c:v>616.06600000000003</c:v>
                </c:pt>
                <c:pt idx="242">
                  <c:v>613.05499999999995</c:v>
                </c:pt>
                <c:pt idx="243">
                  <c:v>611.22699999999998</c:v>
                </c:pt>
                <c:pt idx="244">
                  <c:v>610.74599999999998</c:v>
                </c:pt>
                <c:pt idx="245">
                  <c:v>610.96900000000005</c:v>
                </c:pt>
                <c:pt idx="246">
                  <c:v>610.19100000000003</c:v>
                </c:pt>
                <c:pt idx="247">
                  <c:v>610.58199999999999</c:v>
                </c:pt>
                <c:pt idx="248">
                  <c:v>610.65599999999995</c:v>
                </c:pt>
                <c:pt idx="249">
                  <c:v>610.5</c:v>
                </c:pt>
                <c:pt idx="250">
                  <c:v>610.50800000000004</c:v>
                </c:pt>
                <c:pt idx="251">
                  <c:v>610.51199999999994</c:v>
                </c:pt>
                <c:pt idx="252">
                  <c:v>610.54700000000003</c:v>
                </c:pt>
                <c:pt idx="253">
                  <c:v>610.67200000000003</c:v>
                </c:pt>
                <c:pt idx="254">
                  <c:v>610.54300000000001</c:v>
                </c:pt>
                <c:pt idx="255">
                  <c:v>604.25</c:v>
                </c:pt>
                <c:pt idx="256">
                  <c:v>622.25400000000002</c:v>
                </c:pt>
                <c:pt idx="257">
                  <c:v>603.71900000000005</c:v>
                </c:pt>
                <c:pt idx="258">
                  <c:v>603.66800000000001</c:v>
                </c:pt>
                <c:pt idx="259">
                  <c:v>622.34799999999996</c:v>
                </c:pt>
                <c:pt idx="260">
                  <c:v>640.48400000000004</c:v>
                </c:pt>
                <c:pt idx="261">
                  <c:v>641.71100000000001</c:v>
                </c:pt>
                <c:pt idx="262">
                  <c:v>584.60900000000004</c:v>
                </c:pt>
                <c:pt idx="263">
                  <c:v>584.82799999999997</c:v>
                </c:pt>
                <c:pt idx="264">
                  <c:v>584.60199999999998</c:v>
                </c:pt>
                <c:pt idx="265">
                  <c:v>592.91</c:v>
                </c:pt>
                <c:pt idx="266">
                  <c:v>599.07799999999997</c:v>
                </c:pt>
                <c:pt idx="267">
                  <c:v>608.89099999999996</c:v>
                </c:pt>
                <c:pt idx="268">
                  <c:v>644.74199999999996</c:v>
                </c:pt>
                <c:pt idx="269">
                  <c:v>642.66800000000001</c:v>
                </c:pt>
                <c:pt idx="270">
                  <c:v>585.19100000000003</c:v>
                </c:pt>
                <c:pt idx="271">
                  <c:v>585.18399999999997</c:v>
                </c:pt>
                <c:pt idx="272">
                  <c:v>593.57399999999996</c:v>
                </c:pt>
                <c:pt idx="273">
                  <c:v>599.47299999999996</c:v>
                </c:pt>
                <c:pt idx="274">
                  <c:v>599.60199999999998</c:v>
                </c:pt>
                <c:pt idx="275">
                  <c:v>599.25800000000004</c:v>
                </c:pt>
                <c:pt idx="276">
                  <c:v>599.25400000000002</c:v>
                </c:pt>
                <c:pt idx="277">
                  <c:v>599.23400000000004</c:v>
                </c:pt>
                <c:pt idx="278">
                  <c:v>599.47699999999998</c:v>
                </c:pt>
                <c:pt idx="279">
                  <c:v>599.23400000000004</c:v>
                </c:pt>
                <c:pt idx="280">
                  <c:v>599.25400000000002</c:v>
                </c:pt>
                <c:pt idx="281">
                  <c:v>599.36699999999996</c:v>
                </c:pt>
                <c:pt idx="282">
                  <c:v>599.21900000000005</c:v>
                </c:pt>
                <c:pt idx="283">
                  <c:v>599.08600000000001</c:v>
                </c:pt>
                <c:pt idx="284">
                  <c:v>599.34400000000005</c:v>
                </c:pt>
                <c:pt idx="285">
                  <c:v>599.39499999999998</c:v>
                </c:pt>
                <c:pt idx="286">
                  <c:v>599.35199999999998</c:v>
                </c:pt>
                <c:pt idx="287">
                  <c:v>599.38699999999994</c:v>
                </c:pt>
                <c:pt idx="288">
                  <c:v>599.67200000000003</c:v>
                </c:pt>
                <c:pt idx="289">
                  <c:v>599.34</c:v>
                </c:pt>
                <c:pt idx="290">
                  <c:v>599.35199999999998</c:v>
                </c:pt>
                <c:pt idx="291">
                  <c:v>599.34799999999996</c:v>
                </c:pt>
                <c:pt idx="292">
                  <c:v>599.35199999999998</c:v>
                </c:pt>
                <c:pt idx="293">
                  <c:v>599.54700000000003</c:v>
                </c:pt>
                <c:pt idx="294">
                  <c:v>599.24599999999998</c:v>
                </c:pt>
                <c:pt idx="295">
                  <c:v>599.21500000000003</c:v>
                </c:pt>
                <c:pt idx="296">
                  <c:v>599.41399999999999</c:v>
                </c:pt>
                <c:pt idx="297">
                  <c:v>599.40599999999995</c:v>
                </c:pt>
                <c:pt idx="298">
                  <c:v>599.36300000000006</c:v>
                </c:pt>
                <c:pt idx="299">
                  <c:v>599.38199999999995</c:v>
                </c:pt>
                <c:pt idx="300">
                  <c:v>599.40099999999995</c:v>
                </c:pt>
                <c:pt idx="301">
                  <c:v>599.37400000000002</c:v>
                </c:pt>
                <c:pt idx="302">
                  <c:v>599.38400000000001</c:v>
                </c:pt>
                <c:pt idx="303">
                  <c:v>599.68100000000004</c:v>
                </c:pt>
                <c:pt idx="304">
                  <c:v>599.35599999999999</c:v>
                </c:pt>
                <c:pt idx="305">
                  <c:v>599.37599999999998</c:v>
                </c:pt>
                <c:pt idx="306">
                  <c:v>599.34900000000005</c:v>
                </c:pt>
                <c:pt idx="307">
                  <c:v>599.35599999999999</c:v>
                </c:pt>
                <c:pt idx="308">
                  <c:v>599.52099999999996</c:v>
                </c:pt>
                <c:pt idx="309">
                  <c:v>599.49300000000005</c:v>
                </c:pt>
                <c:pt idx="310">
                  <c:v>599.47400000000005</c:v>
                </c:pt>
                <c:pt idx="311">
                  <c:v>599.41899999999998</c:v>
                </c:pt>
                <c:pt idx="312">
                  <c:v>599.41499999999996</c:v>
                </c:pt>
                <c:pt idx="313">
                  <c:v>599.37199999999996</c:v>
                </c:pt>
                <c:pt idx="314">
                  <c:v>599.37599999999998</c:v>
                </c:pt>
                <c:pt idx="315">
                  <c:v>642.83299999999997</c:v>
                </c:pt>
                <c:pt idx="316">
                  <c:v>629.46600000000001</c:v>
                </c:pt>
                <c:pt idx="317">
                  <c:v>641.78200000000004</c:v>
                </c:pt>
                <c:pt idx="318">
                  <c:v>641.505</c:v>
                </c:pt>
                <c:pt idx="319">
                  <c:v>641.505</c:v>
                </c:pt>
                <c:pt idx="320">
                  <c:v>605.88400000000001</c:v>
                </c:pt>
                <c:pt idx="321">
                  <c:v>605.86</c:v>
                </c:pt>
                <c:pt idx="322">
                  <c:v>605.50900000000001</c:v>
                </c:pt>
                <c:pt idx="323">
                  <c:v>597.01800000000003</c:v>
                </c:pt>
                <c:pt idx="324">
                  <c:v>612.55700000000002</c:v>
                </c:pt>
                <c:pt idx="325">
                  <c:v>622.41200000000003</c:v>
                </c:pt>
                <c:pt idx="326">
                  <c:v>622.37300000000005</c:v>
                </c:pt>
                <c:pt idx="327">
                  <c:v>622.14599999999996</c:v>
                </c:pt>
                <c:pt idx="328">
                  <c:v>622.61800000000005</c:v>
                </c:pt>
                <c:pt idx="329">
                  <c:v>611.49300000000005</c:v>
                </c:pt>
                <c:pt idx="330">
                  <c:v>622.10400000000004</c:v>
                </c:pt>
                <c:pt idx="331">
                  <c:v>598.36400000000003</c:v>
                </c:pt>
                <c:pt idx="332">
                  <c:v>598.09500000000003</c:v>
                </c:pt>
                <c:pt idx="333">
                  <c:v>598.00900000000001</c:v>
                </c:pt>
                <c:pt idx="334">
                  <c:v>598.26300000000003</c:v>
                </c:pt>
                <c:pt idx="335">
                  <c:v>597.96600000000001</c:v>
                </c:pt>
                <c:pt idx="336">
                  <c:v>647.06799999999998</c:v>
                </c:pt>
                <c:pt idx="337">
                  <c:v>620.529</c:v>
                </c:pt>
                <c:pt idx="338">
                  <c:v>610.56100000000004</c:v>
                </c:pt>
                <c:pt idx="339">
                  <c:v>621.88499999999999</c:v>
                </c:pt>
                <c:pt idx="340">
                  <c:v>662.36099999999999</c:v>
                </c:pt>
                <c:pt idx="341">
                  <c:v>629.70500000000004</c:v>
                </c:pt>
                <c:pt idx="342">
                  <c:v>640.47299999999996</c:v>
                </c:pt>
                <c:pt idx="343">
                  <c:v>589.44299999999998</c:v>
                </c:pt>
                <c:pt idx="344">
                  <c:v>600.16</c:v>
                </c:pt>
                <c:pt idx="345">
                  <c:v>613.16099999999994</c:v>
                </c:pt>
                <c:pt idx="346">
                  <c:v>632.30399999999997</c:v>
                </c:pt>
                <c:pt idx="347">
                  <c:v>644.02599999999995</c:v>
                </c:pt>
                <c:pt idx="348">
                  <c:v>628.65599999999995</c:v>
                </c:pt>
                <c:pt idx="349">
                  <c:v>628.64499999999998</c:v>
                </c:pt>
                <c:pt idx="350">
                  <c:v>628.42200000000003</c:v>
                </c:pt>
                <c:pt idx="351">
                  <c:v>629.82399999999996</c:v>
                </c:pt>
                <c:pt idx="352">
                  <c:v>629.73800000000006</c:v>
                </c:pt>
                <c:pt idx="353">
                  <c:v>630.14300000000003</c:v>
                </c:pt>
                <c:pt idx="354">
                  <c:v>630.01</c:v>
                </c:pt>
                <c:pt idx="355">
                  <c:v>630.03700000000003</c:v>
                </c:pt>
                <c:pt idx="356">
                  <c:v>629.98199999999997</c:v>
                </c:pt>
                <c:pt idx="357">
                  <c:v>630.41200000000003</c:v>
                </c:pt>
                <c:pt idx="358">
                  <c:v>630.66200000000003</c:v>
                </c:pt>
                <c:pt idx="359">
                  <c:v>630.77099999999996</c:v>
                </c:pt>
                <c:pt idx="360">
                  <c:v>631.01400000000001</c:v>
                </c:pt>
                <c:pt idx="361">
                  <c:v>630.68200000000002</c:v>
                </c:pt>
                <c:pt idx="362">
                  <c:v>656.81799999999998</c:v>
                </c:pt>
                <c:pt idx="363">
                  <c:v>656.80200000000002</c:v>
                </c:pt>
                <c:pt idx="364">
                  <c:v>635.69200000000001</c:v>
                </c:pt>
                <c:pt idx="365">
                  <c:v>624.39599999999996</c:v>
                </c:pt>
                <c:pt idx="366">
                  <c:v>615.81700000000001</c:v>
                </c:pt>
                <c:pt idx="367">
                  <c:v>623.57899999999995</c:v>
                </c:pt>
                <c:pt idx="368">
                  <c:v>624.15099999999995</c:v>
                </c:pt>
                <c:pt idx="369">
                  <c:v>631.77700000000004</c:v>
                </c:pt>
                <c:pt idx="370">
                  <c:v>630.12099999999998</c:v>
                </c:pt>
                <c:pt idx="371">
                  <c:v>649.36699999999996</c:v>
                </c:pt>
                <c:pt idx="372">
                  <c:v>636.42600000000004</c:v>
                </c:pt>
                <c:pt idx="373">
                  <c:v>638.69600000000003</c:v>
                </c:pt>
                <c:pt idx="374">
                  <c:v>638.62199999999996</c:v>
                </c:pt>
                <c:pt idx="375">
                  <c:v>642.03200000000004</c:v>
                </c:pt>
                <c:pt idx="376">
                  <c:v>641.98900000000003</c:v>
                </c:pt>
                <c:pt idx="377">
                  <c:v>641.97799999999995</c:v>
                </c:pt>
                <c:pt idx="378">
                  <c:v>642.05999999999995</c:v>
                </c:pt>
                <c:pt idx="379">
                  <c:v>641.95799999999997</c:v>
                </c:pt>
                <c:pt idx="380">
                  <c:v>641.923</c:v>
                </c:pt>
                <c:pt idx="381">
                  <c:v>640.79</c:v>
                </c:pt>
                <c:pt idx="382">
                  <c:v>640.66099999999994</c:v>
                </c:pt>
                <c:pt idx="383">
                  <c:v>640.74699999999996</c:v>
                </c:pt>
                <c:pt idx="384">
                  <c:v>640.61</c:v>
                </c:pt>
                <c:pt idx="385">
                  <c:v>658.21600000000001</c:v>
                </c:pt>
                <c:pt idx="386">
                  <c:v>658.26300000000003</c:v>
                </c:pt>
                <c:pt idx="387">
                  <c:v>670.48900000000003</c:v>
                </c:pt>
                <c:pt idx="388">
                  <c:v>670.31299999999999</c:v>
                </c:pt>
                <c:pt idx="389">
                  <c:v>669.56</c:v>
                </c:pt>
                <c:pt idx="390">
                  <c:v>669.43799999999999</c:v>
                </c:pt>
                <c:pt idx="391">
                  <c:v>633.99300000000005</c:v>
                </c:pt>
                <c:pt idx="392">
                  <c:v>633.91800000000001</c:v>
                </c:pt>
                <c:pt idx="393">
                  <c:v>633.92999999999995</c:v>
                </c:pt>
                <c:pt idx="394">
                  <c:v>633.71100000000001</c:v>
                </c:pt>
                <c:pt idx="395">
                  <c:v>633.52700000000004</c:v>
                </c:pt>
                <c:pt idx="396">
                  <c:v>633.54700000000003</c:v>
                </c:pt>
                <c:pt idx="397">
                  <c:v>633.54700000000003</c:v>
                </c:pt>
                <c:pt idx="398">
                  <c:v>633.53499999999997</c:v>
                </c:pt>
                <c:pt idx="399">
                  <c:v>633.51599999999996</c:v>
                </c:pt>
                <c:pt idx="400">
                  <c:v>633.53499999999997</c:v>
                </c:pt>
                <c:pt idx="401">
                  <c:v>633.75</c:v>
                </c:pt>
                <c:pt idx="402">
                  <c:v>633.53899999999999</c:v>
                </c:pt>
                <c:pt idx="403">
                  <c:v>633.71500000000003</c:v>
                </c:pt>
                <c:pt idx="404">
                  <c:v>633.85900000000004</c:v>
                </c:pt>
                <c:pt idx="405">
                  <c:v>633.66399999999999</c:v>
                </c:pt>
                <c:pt idx="406">
                  <c:v>633.60900000000004</c:v>
                </c:pt>
                <c:pt idx="407">
                  <c:v>633.60900000000004</c:v>
                </c:pt>
                <c:pt idx="408">
                  <c:v>633.74199999999996</c:v>
                </c:pt>
                <c:pt idx="409">
                  <c:v>633.58199999999999</c:v>
                </c:pt>
                <c:pt idx="410">
                  <c:v>633.60900000000004</c:v>
                </c:pt>
                <c:pt idx="411">
                  <c:v>634.14099999999996</c:v>
                </c:pt>
                <c:pt idx="412">
                  <c:v>633.84</c:v>
                </c:pt>
                <c:pt idx="413">
                  <c:v>633.79700000000003</c:v>
                </c:pt>
                <c:pt idx="414">
                  <c:v>633.78499999999997</c:v>
                </c:pt>
                <c:pt idx="415">
                  <c:v>633.74599999999998</c:v>
                </c:pt>
                <c:pt idx="416">
                  <c:v>633.66</c:v>
                </c:pt>
                <c:pt idx="417">
                  <c:v>633.70299999999997</c:v>
                </c:pt>
                <c:pt idx="418">
                  <c:v>633.97299999999996</c:v>
                </c:pt>
                <c:pt idx="419">
                  <c:v>633.61300000000006</c:v>
                </c:pt>
                <c:pt idx="420">
                  <c:v>633.625</c:v>
                </c:pt>
                <c:pt idx="421">
                  <c:v>633.59400000000005</c:v>
                </c:pt>
                <c:pt idx="422">
                  <c:v>633.60500000000002</c:v>
                </c:pt>
                <c:pt idx="423">
                  <c:v>633.77700000000004</c:v>
                </c:pt>
                <c:pt idx="424">
                  <c:v>633.61300000000006</c:v>
                </c:pt>
                <c:pt idx="425">
                  <c:v>633.79300000000001</c:v>
                </c:pt>
                <c:pt idx="426">
                  <c:v>633.62099999999998</c:v>
                </c:pt>
                <c:pt idx="427">
                  <c:v>633.79700000000003</c:v>
                </c:pt>
                <c:pt idx="428">
                  <c:v>633.70299999999997</c:v>
                </c:pt>
                <c:pt idx="429">
                  <c:v>633.71900000000005</c:v>
                </c:pt>
                <c:pt idx="430">
                  <c:v>634.68799999999999</c:v>
                </c:pt>
                <c:pt idx="431">
                  <c:v>634.48400000000004</c:v>
                </c:pt>
                <c:pt idx="432">
                  <c:v>634.5</c:v>
                </c:pt>
                <c:pt idx="433">
                  <c:v>634.51199999999994</c:v>
                </c:pt>
                <c:pt idx="434">
                  <c:v>634.49599999999998</c:v>
                </c:pt>
                <c:pt idx="435">
                  <c:v>620.01599999999996</c:v>
                </c:pt>
                <c:pt idx="436">
                  <c:v>645.05100000000004</c:v>
                </c:pt>
                <c:pt idx="437">
                  <c:v>649.71100000000001</c:v>
                </c:pt>
                <c:pt idx="438">
                  <c:v>631.46100000000001</c:v>
                </c:pt>
                <c:pt idx="439">
                  <c:v>650.16</c:v>
                </c:pt>
                <c:pt idx="440">
                  <c:v>650.05899999999997</c:v>
                </c:pt>
                <c:pt idx="441">
                  <c:v>650.05499999999995</c:v>
                </c:pt>
                <c:pt idx="442">
                  <c:v>650.07799999999997</c:v>
                </c:pt>
                <c:pt idx="443">
                  <c:v>649.71900000000005</c:v>
                </c:pt>
                <c:pt idx="444">
                  <c:v>649.52700000000004</c:v>
                </c:pt>
                <c:pt idx="445">
                  <c:v>649.625</c:v>
                </c:pt>
                <c:pt idx="446">
                  <c:v>637.45299999999997</c:v>
                </c:pt>
                <c:pt idx="447">
                  <c:v>637.48</c:v>
                </c:pt>
                <c:pt idx="448">
                  <c:v>637.48400000000004</c:v>
                </c:pt>
                <c:pt idx="449">
                  <c:v>625.84</c:v>
                </c:pt>
                <c:pt idx="450">
                  <c:v>626</c:v>
                </c:pt>
                <c:pt idx="451">
                  <c:v>625.84400000000005</c:v>
                </c:pt>
                <c:pt idx="452">
                  <c:v>626.10199999999998</c:v>
                </c:pt>
                <c:pt idx="453">
                  <c:v>625.71900000000005</c:v>
                </c:pt>
                <c:pt idx="454">
                  <c:v>625.66800000000001</c:v>
                </c:pt>
                <c:pt idx="455">
                  <c:v>625.66800000000001</c:v>
                </c:pt>
                <c:pt idx="456">
                  <c:v>633.63300000000004</c:v>
                </c:pt>
                <c:pt idx="457">
                  <c:v>671.79700000000003</c:v>
                </c:pt>
                <c:pt idx="458">
                  <c:v>637.202</c:v>
                </c:pt>
                <c:pt idx="459">
                  <c:v>640.66700000000003</c:v>
                </c:pt>
                <c:pt idx="460">
                  <c:v>639.91700000000003</c:v>
                </c:pt>
                <c:pt idx="461">
                  <c:v>639.56200000000001</c:v>
                </c:pt>
                <c:pt idx="462">
                  <c:v>639.48699999999997</c:v>
                </c:pt>
                <c:pt idx="463">
                  <c:v>639.452</c:v>
                </c:pt>
                <c:pt idx="464">
                  <c:v>639.59699999999998</c:v>
                </c:pt>
                <c:pt idx="465">
                  <c:v>639.54600000000005</c:v>
                </c:pt>
                <c:pt idx="466">
                  <c:v>639.51499999999999</c:v>
                </c:pt>
                <c:pt idx="467">
                  <c:v>639.65499999999997</c:v>
                </c:pt>
                <c:pt idx="468">
                  <c:v>646.39400000000001</c:v>
                </c:pt>
                <c:pt idx="469">
                  <c:v>654.64400000000001</c:v>
                </c:pt>
                <c:pt idx="470">
                  <c:v>652.80399999999997</c:v>
                </c:pt>
                <c:pt idx="471">
                  <c:v>679.45399999999995</c:v>
                </c:pt>
                <c:pt idx="472">
                  <c:v>656.69600000000003</c:v>
                </c:pt>
                <c:pt idx="473">
                  <c:v>655.7</c:v>
                </c:pt>
                <c:pt idx="474">
                  <c:v>656.08299999999997</c:v>
                </c:pt>
                <c:pt idx="475">
                  <c:v>655.76300000000003</c:v>
                </c:pt>
                <c:pt idx="476">
                  <c:v>655.774</c:v>
                </c:pt>
                <c:pt idx="477">
                  <c:v>651.62599999999998</c:v>
                </c:pt>
                <c:pt idx="478">
                  <c:v>629.23500000000001</c:v>
                </c:pt>
                <c:pt idx="479">
                  <c:v>629.36</c:v>
                </c:pt>
                <c:pt idx="480">
                  <c:v>627.95399999999995</c:v>
                </c:pt>
                <c:pt idx="481">
                  <c:v>653.11400000000003</c:v>
                </c:pt>
                <c:pt idx="482">
                  <c:v>664.20399999999995</c:v>
                </c:pt>
                <c:pt idx="483">
                  <c:v>669.21199999999999</c:v>
                </c:pt>
                <c:pt idx="484">
                  <c:v>637.34100000000001</c:v>
                </c:pt>
                <c:pt idx="485">
                  <c:v>637.45000000000005</c:v>
                </c:pt>
                <c:pt idx="486">
                  <c:v>654.89499999999998</c:v>
                </c:pt>
                <c:pt idx="487">
                  <c:v>636.98800000000006</c:v>
                </c:pt>
                <c:pt idx="488">
                  <c:v>636.98800000000006</c:v>
                </c:pt>
                <c:pt idx="489">
                  <c:v>640.86699999999996</c:v>
                </c:pt>
                <c:pt idx="490">
                  <c:v>640.65200000000004</c:v>
                </c:pt>
                <c:pt idx="491">
                  <c:v>640.5</c:v>
                </c:pt>
                <c:pt idx="492">
                  <c:v>628.81200000000001</c:v>
                </c:pt>
                <c:pt idx="493">
                  <c:v>628.83600000000001</c:v>
                </c:pt>
                <c:pt idx="494">
                  <c:v>628.79700000000003</c:v>
                </c:pt>
                <c:pt idx="495">
                  <c:v>628.80499999999995</c:v>
                </c:pt>
                <c:pt idx="496">
                  <c:v>628.85900000000004</c:v>
                </c:pt>
                <c:pt idx="497">
                  <c:v>628.72699999999998</c:v>
                </c:pt>
                <c:pt idx="498">
                  <c:v>628.88699999999994</c:v>
                </c:pt>
                <c:pt idx="499">
                  <c:v>628.84400000000005</c:v>
                </c:pt>
                <c:pt idx="500">
                  <c:v>628.88300000000004</c:v>
                </c:pt>
                <c:pt idx="501">
                  <c:v>628.86699999999996</c:v>
                </c:pt>
                <c:pt idx="502">
                  <c:v>628.85500000000002</c:v>
                </c:pt>
                <c:pt idx="503">
                  <c:v>629.06600000000003</c:v>
                </c:pt>
                <c:pt idx="504">
                  <c:v>628.75800000000004</c:v>
                </c:pt>
                <c:pt idx="505">
                  <c:v>628.78499999999997</c:v>
                </c:pt>
                <c:pt idx="506">
                  <c:v>628.73400000000004</c:v>
                </c:pt>
                <c:pt idx="507">
                  <c:v>628.74599999999998</c:v>
                </c:pt>
                <c:pt idx="508">
                  <c:v>628.73400000000004</c:v>
                </c:pt>
                <c:pt idx="509">
                  <c:v>628.79700000000003</c:v>
                </c:pt>
                <c:pt idx="510">
                  <c:v>629.11300000000006</c:v>
                </c:pt>
                <c:pt idx="511">
                  <c:v>628.84400000000005</c:v>
                </c:pt>
                <c:pt idx="512">
                  <c:v>628.90200000000004</c:v>
                </c:pt>
                <c:pt idx="513">
                  <c:v>629.74199999999996</c:v>
                </c:pt>
                <c:pt idx="514">
                  <c:v>629.57799999999997</c:v>
                </c:pt>
                <c:pt idx="515">
                  <c:v>629.60900000000004</c:v>
                </c:pt>
                <c:pt idx="516">
                  <c:v>629.58600000000001</c:v>
                </c:pt>
                <c:pt idx="517">
                  <c:v>629.68399999999997</c:v>
                </c:pt>
                <c:pt idx="518">
                  <c:v>629.57799999999997</c:v>
                </c:pt>
                <c:pt idx="519">
                  <c:v>629.63699999999994</c:v>
                </c:pt>
                <c:pt idx="520">
                  <c:v>629.91</c:v>
                </c:pt>
                <c:pt idx="521">
                  <c:v>629.59400000000005</c:v>
                </c:pt>
                <c:pt idx="522">
                  <c:v>628.93399999999997</c:v>
                </c:pt>
                <c:pt idx="523">
                  <c:v>628.94899999999996</c:v>
                </c:pt>
                <c:pt idx="524">
                  <c:v>628.98800000000006</c:v>
                </c:pt>
                <c:pt idx="525">
                  <c:v>628.98800000000006</c:v>
                </c:pt>
                <c:pt idx="526">
                  <c:v>629.01199999999994</c:v>
                </c:pt>
                <c:pt idx="527">
                  <c:v>629.30100000000004</c:v>
                </c:pt>
                <c:pt idx="528">
                  <c:v>628.96900000000005</c:v>
                </c:pt>
                <c:pt idx="529">
                  <c:v>628.97699999999998</c:v>
                </c:pt>
                <c:pt idx="530">
                  <c:v>628.99199999999996</c:v>
                </c:pt>
                <c:pt idx="531">
                  <c:v>628.99599999999998</c:v>
                </c:pt>
                <c:pt idx="532">
                  <c:v>628.94899999999996</c:v>
                </c:pt>
                <c:pt idx="533">
                  <c:v>629.10500000000002</c:v>
                </c:pt>
                <c:pt idx="534">
                  <c:v>629.11300000000006</c:v>
                </c:pt>
                <c:pt idx="535">
                  <c:v>628.91800000000001</c:v>
                </c:pt>
                <c:pt idx="536">
                  <c:v>628.89800000000002</c:v>
                </c:pt>
                <c:pt idx="537">
                  <c:v>628.91399999999999</c:v>
                </c:pt>
                <c:pt idx="538">
                  <c:v>629.14499999999998</c:v>
                </c:pt>
                <c:pt idx="539">
                  <c:v>628.91</c:v>
                </c:pt>
                <c:pt idx="540">
                  <c:v>628.95299999999997</c:v>
                </c:pt>
                <c:pt idx="541">
                  <c:v>629.16</c:v>
                </c:pt>
                <c:pt idx="542">
                  <c:v>628.92600000000004</c:v>
                </c:pt>
                <c:pt idx="543">
                  <c:v>628.91399999999999</c:v>
                </c:pt>
                <c:pt idx="544">
                  <c:v>628.96500000000003</c:v>
                </c:pt>
                <c:pt idx="545">
                  <c:v>629.08600000000001</c:v>
                </c:pt>
                <c:pt idx="546">
                  <c:v>628.91399999999999</c:v>
                </c:pt>
                <c:pt idx="547">
                  <c:v>628.93799999999999</c:v>
                </c:pt>
                <c:pt idx="548">
                  <c:v>629.25400000000002</c:v>
                </c:pt>
                <c:pt idx="549">
                  <c:v>628.91399999999999</c:v>
                </c:pt>
                <c:pt idx="550">
                  <c:v>628.93799999999999</c:v>
                </c:pt>
                <c:pt idx="551">
                  <c:v>628.91</c:v>
                </c:pt>
                <c:pt idx="552">
                  <c:v>628.95299999999997</c:v>
                </c:pt>
                <c:pt idx="553">
                  <c:v>628.93399999999997</c:v>
                </c:pt>
                <c:pt idx="554">
                  <c:v>628.95699999999999</c:v>
                </c:pt>
                <c:pt idx="555">
                  <c:v>629.25</c:v>
                </c:pt>
                <c:pt idx="556">
                  <c:v>628.96900000000005</c:v>
                </c:pt>
                <c:pt idx="557">
                  <c:v>628.98</c:v>
                </c:pt>
                <c:pt idx="558">
                  <c:v>628.91800000000001</c:v>
                </c:pt>
                <c:pt idx="559">
                  <c:v>628.96500000000003</c:v>
                </c:pt>
                <c:pt idx="560">
                  <c:v>629.09799999999996</c:v>
                </c:pt>
                <c:pt idx="561">
                  <c:v>628.94899999999996</c:v>
                </c:pt>
                <c:pt idx="562">
                  <c:v>629.20299999999997</c:v>
                </c:pt>
                <c:pt idx="563">
                  <c:v>628.89099999999996</c:v>
                </c:pt>
                <c:pt idx="564">
                  <c:v>628.94500000000005</c:v>
                </c:pt>
                <c:pt idx="565">
                  <c:v>628.91800000000001</c:v>
                </c:pt>
                <c:pt idx="566">
                  <c:v>628.81600000000003</c:v>
                </c:pt>
                <c:pt idx="567">
                  <c:v>629.02</c:v>
                </c:pt>
                <c:pt idx="568">
                  <c:v>628.875</c:v>
                </c:pt>
                <c:pt idx="569">
                  <c:v>629.05499999999995</c:v>
                </c:pt>
                <c:pt idx="570">
                  <c:v>628.81600000000003</c:v>
                </c:pt>
                <c:pt idx="571">
                  <c:v>628.82399999999996</c:v>
                </c:pt>
                <c:pt idx="572">
                  <c:v>628.82799999999997</c:v>
                </c:pt>
                <c:pt idx="573">
                  <c:v>628.84400000000005</c:v>
                </c:pt>
                <c:pt idx="574">
                  <c:v>629.03899999999999</c:v>
                </c:pt>
                <c:pt idx="575">
                  <c:v>628.827</c:v>
                </c:pt>
                <c:pt idx="576">
                  <c:v>628.97299999999996</c:v>
                </c:pt>
                <c:pt idx="577">
                  <c:v>628.84</c:v>
                </c:pt>
                <c:pt idx="578">
                  <c:v>628.875</c:v>
                </c:pt>
                <c:pt idx="579">
                  <c:v>628.84799999999996</c:v>
                </c:pt>
                <c:pt idx="580">
                  <c:v>628.84799999999996</c:v>
                </c:pt>
                <c:pt idx="581">
                  <c:v>629.10900000000004</c:v>
                </c:pt>
                <c:pt idx="582">
                  <c:v>628.85500000000002</c:v>
                </c:pt>
                <c:pt idx="583">
                  <c:v>628.79300000000001</c:v>
                </c:pt>
                <c:pt idx="584">
                  <c:v>628.83199999999999</c:v>
                </c:pt>
                <c:pt idx="585">
                  <c:v>628.83199999999999</c:v>
                </c:pt>
                <c:pt idx="586">
                  <c:v>628.82799999999997</c:v>
                </c:pt>
                <c:pt idx="587">
                  <c:v>628.82000000000005</c:v>
                </c:pt>
                <c:pt idx="588">
                  <c:v>629.05499999999995</c:v>
                </c:pt>
                <c:pt idx="589">
                  <c:v>628.82399999999996</c:v>
                </c:pt>
                <c:pt idx="590">
                  <c:v>628.84400000000005</c:v>
                </c:pt>
                <c:pt idx="591">
                  <c:v>629.57799999999997</c:v>
                </c:pt>
                <c:pt idx="592">
                  <c:v>629.14800000000002</c:v>
                </c:pt>
                <c:pt idx="593">
                  <c:v>630.17999999999995</c:v>
                </c:pt>
                <c:pt idx="594">
                  <c:v>630.125</c:v>
                </c:pt>
                <c:pt idx="595">
                  <c:v>630.16800000000001</c:v>
                </c:pt>
                <c:pt idx="596">
                  <c:v>629.14099999999996</c:v>
                </c:pt>
                <c:pt idx="597">
                  <c:v>629.07399999999996</c:v>
                </c:pt>
                <c:pt idx="598">
                  <c:v>629.35500000000002</c:v>
                </c:pt>
                <c:pt idx="599">
                  <c:v>629.03099999999995</c:v>
                </c:pt>
                <c:pt idx="600">
                  <c:v>629.05499999999995</c:v>
                </c:pt>
                <c:pt idx="601">
                  <c:v>629.04300000000001</c:v>
                </c:pt>
                <c:pt idx="602">
                  <c:v>629.06200000000001</c:v>
                </c:pt>
                <c:pt idx="603">
                  <c:v>629.20299999999997</c:v>
                </c:pt>
                <c:pt idx="604">
                  <c:v>629.07399999999996</c:v>
                </c:pt>
                <c:pt idx="605">
                  <c:v>629.27700000000004</c:v>
                </c:pt>
                <c:pt idx="606">
                  <c:v>641.43200000000002</c:v>
                </c:pt>
                <c:pt idx="607">
                  <c:v>665.13099999999997</c:v>
                </c:pt>
                <c:pt idx="608">
                  <c:v>639.87699999999995</c:v>
                </c:pt>
                <c:pt idx="609">
                  <c:v>639.28700000000003</c:v>
                </c:pt>
                <c:pt idx="610">
                  <c:v>639.303</c:v>
                </c:pt>
                <c:pt idx="611">
                  <c:v>651.58000000000004</c:v>
                </c:pt>
                <c:pt idx="612">
                  <c:v>651.47900000000004</c:v>
                </c:pt>
                <c:pt idx="613">
                  <c:v>651.48199999999997</c:v>
                </c:pt>
                <c:pt idx="614">
                  <c:v>651.48199999999997</c:v>
                </c:pt>
                <c:pt idx="615">
                  <c:v>651.86900000000003</c:v>
                </c:pt>
                <c:pt idx="616">
                  <c:v>628.41200000000003</c:v>
                </c:pt>
                <c:pt idx="617">
                  <c:v>628.45500000000004</c:v>
                </c:pt>
                <c:pt idx="618">
                  <c:v>628.14300000000003</c:v>
                </c:pt>
                <c:pt idx="619">
                  <c:v>627.95899999999995</c:v>
                </c:pt>
                <c:pt idx="620">
                  <c:v>627.971</c:v>
                </c:pt>
                <c:pt idx="621">
                  <c:v>627.95899999999995</c:v>
                </c:pt>
                <c:pt idx="622">
                  <c:v>628.154</c:v>
                </c:pt>
                <c:pt idx="623">
                  <c:v>627.971</c:v>
                </c:pt>
                <c:pt idx="624">
                  <c:v>627.98199999999997</c:v>
                </c:pt>
                <c:pt idx="625">
                  <c:v>628.26800000000003</c:v>
                </c:pt>
                <c:pt idx="626">
                  <c:v>627.99</c:v>
                </c:pt>
                <c:pt idx="627">
                  <c:v>628.154</c:v>
                </c:pt>
                <c:pt idx="628">
                  <c:v>628.04100000000005</c:v>
                </c:pt>
                <c:pt idx="629">
                  <c:v>628.06399999999996</c:v>
                </c:pt>
                <c:pt idx="630">
                  <c:v>628.03700000000003</c:v>
                </c:pt>
                <c:pt idx="631">
                  <c:v>628.06100000000004</c:v>
                </c:pt>
                <c:pt idx="632">
                  <c:v>628.34199999999998</c:v>
                </c:pt>
                <c:pt idx="633">
                  <c:v>628.04100000000005</c:v>
                </c:pt>
                <c:pt idx="634">
                  <c:v>628.05700000000002</c:v>
                </c:pt>
                <c:pt idx="635">
                  <c:v>628.03300000000002</c:v>
                </c:pt>
                <c:pt idx="636">
                  <c:v>628.06799999999998</c:v>
                </c:pt>
                <c:pt idx="637">
                  <c:v>628.24</c:v>
                </c:pt>
                <c:pt idx="638">
                  <c:v>628.06100000000004</c:v>
                </c:pt>
                <c:pt idx="639">
                  <c:v>628.27499999999998</c:v>
                </c:pt>
                <c:pt idx="640">
                  <c:v>628.16600000000005</c:v>
                </c:pt>
                <c:pt idx="641">
                  <c:v>628.16200000000003</c:v>
                </c:pt>
                <c:pt idx="642">
                  <c:v>628.16200000000003</c:v>
                </c:pt>
                <c:pt idx="643">
                  <c:v>628.154</c:v>
                </c:pt>
                <c:pt idx="644">
                  <c:v>628.35</c:v>
                </c:pt>
                <c:pt idx="645">
                  <c:v>628.154</c:v>
                </c:pt>
                <c:pt idx="646">
                  <c:v>629.04499999999996</c:v>
                </c:pt>
                <c:pt idx="647">
                  <c:v>628.89599999999996</c:v>
                </c:pt>
                <c:pt idx="648">
                  <c:v>628.904</c:v>
                </c:pt>
                <c:pt idx="649">
                  <c:v>628.89599999999996</c:v>
                </c:pt>
                <c:pt idx="650">
                  <c:v>628.9</c:v>
                </c:pt>
                <c:pt idx="651">
                  <c:v>629.13900000000001</c:v>
                </c:pt>
                <c:pt idx="652">
                  <c:v>628.29899999999998</c:v>
                </c:pt>
                <c:pt idx="653">
                  <c:v>628.322</c:v>
                </c:pt>
                <c:pt idx="654">
                  <c:v>628.51800000000003</c:v>
                </c:pt>
                <c:pt idx="655">
                  <c:v>628.27499999999998</c:v>
                </c:pt>
                <c:pt idx="656">
                  <c:v>628.27499999999998</c:v>
                </c:pt>
                <c:pt idx="657">
                  <c:v>628.28300000000002</c:v>
                </c:pt>
                <c:pt idx="658">
                  <c:v>628.31799999999998</c:v>
                </c:pt>
                <c:pt idx="659">
                  <c:v>628.28300000000002</c:v>
                </c:pt>
                <c:pt idx="660">
                  <c:v>628.29899999999998</c:v>
                </c:pt>
                <c:pt idx="661">
                  <c:v>628.57600000000002</c:v>
                </c:pt>
                <c:pt idx="662">
                  <c:v>628.27099999999996</c:v>
                </c:pt>
                <c:pt idx="663">
                  <c:v>628.303</c:v>
                </c:pt>
                <c:pt idx="664">
                  <c:v>628.47500000000002</c:v>
                </c:pt>
                <c:pt idx="665">
                  <c:v>628.428</c:v>
                </c:pt>
                <c:pt idx="666">
                  <c:v>628.61099999999999</c:v>
                </c:pt>
                <c:pt idx="667">
                  <c:v>628.43600000000004</c:v>
                </c:pt>
                <c:pt idx="668">
                  <c:v>628.64599999999996</c:v>
                </c:pt>
                <c:pt idx="669">
                  <c:v>628.41600000000005</c:v>
                </c:pt>
                <c:pt idx="670">
                  <c:v>628.41999999999996</c:v>
                </c:pt>
                <c:pt idx="671">
                  <c:v>628.40800000000002</c:v>
                </c:pt>
                <c:pt idx="672">
                  <c:v>628.41600000000005</c:v>
                </c:pt>
                <c:pt idx="673">
                  <c:v>628.596</c:v>
                </c:pt>
                <c:pt idx="674">
                  <c:v>628.404</c:v>
                </c:pt>
                <c:pt idx="675">
                  <c:v>628.56399999999996</c:v>
                </c:pt>
                <c:pt idx="676">
                  <c:v>628.43200000000002</c:v>
                </c:pt>
                <c:pt idx="677">
                  <c:v>628.43200000000002</c:v>
                </c:pt>
                <c:pt idx="678">
                  <c:v>628.41200000000003</c:v>
                </c:pt>
                <c:pt idx="679">
                  <c:v>628.42399999999998</c:v>
                </c:pt>
                <c:pt idx="680">
                  <c:v>628.62699999999995</c:v>
                </c:pt>
                <c:pt idx="681">
                  <c:v>628.41999999999996</c:v>
                </c:pt>
                <c:pt idx="682">
                  <c:v>628.42399999999998</c:v>
                </c:pt>
                <c:pt idx="683">
                  <c:v>628.4</c:v>
                </c:pt>
                <c:pt idx="684">
                  <c:v>628.39599999999996</c:v>
                </c:pt>
                <c:pt idx="685">
                  <c:v>628.36099999999999</c:v>
                </c:pt>
                <c:pt idx="686">
                  <c:v>628.37300000000005</c:v>
                </c:pt>
                <c:pt idx="687">
                  <c:v>628.529</c:v>
                </c:pt>
                <c:pt idx="688">
                  <c:v>628.37699999999995</c:v>
                </c:pt>
                <c:pt idx="689">
                  <c:v>628.40800000000002</c:v>
                </c:pt>
                <c:pt idx="690">
                  <c:v>628.64599999999996</c:v>
                </c:pt>
                <c:pt idx="691">
                  <c:v>628.37300000000005</c:v>
                </c:pt>
                <c:pt idx="692">
                  <c:v>628.36900000000003</c:v>
                </c:pt>
                <c:pt idx="693">
                  <c:v>628.37300000000005</c:v>
                </c:pt>
                <c:pt idx="694">
                  <c:v>628.59199999999998</c:v>
                </c:pt>
                <c:pt idx="695">
                  <c:v>628.36500000000001</c:v>
                </c:pt>
                <c:pt idx="696">
                  <c:v>628.39300000000003</c:v>
                </c:pt>
                <c:pt idx="697">
                  <c:v>628.68600000000004</c:v>
                </c:pt>
                <c:pt idx="698">
                  <c:v>628.36500000000001</c:v>
                </c:pt>
                <c:pt idx="699">
                  <c:v>628.35</c:v>
                </c:pt>
                <c:pt idx="700">
                  <c:v>628.37300000000005</c:v>
                </c:pt>
                <c:pt idx="701">
                  <c:v>628.41999999999996</c:v>
                </c:pt>
                <c:pt idx="702">
                  <c:v>628.38900000000001</c:v>
                </c:pt>
                <c:pt idx="703">
                  <c:v>628.4</c:v>
                </c:pt>
                <c:pt idx="704">
                  <c:v>628.68600000000004</c:v>
                </c:pt>
                <c:pt idx="705">
                  <c:v>628.38099999999997</c:v>
                </c:pt>
                <c:pt idx="706">
                  <c:v>628.39599999999996</c:v>
                </c:pt>
                <c:pt idx="707">
                  <c:v>628.33799999999997</c:v>
                </c:pt>
                <c:pt idx="708">
                  <c:v>628.35699999999997</c:v>
                </c:pt>
                <c:pt idx="709">
                  <c:v>628.52499999999998</c:v>
                </c:pt>
                <c:pt idx="710">
                  <c:v>628.38900000000001</c:v>
                </c:pt>
                <c:pt idx="711">
                  <c:v>628.61900000000003</c:v>
                </c:pt>
                <c:pt idx="712">
                  <c:v>628.33799999999997</c:v>
                </c:pt>
                <c:pt idx="713">
                  <c:v>628.36500000000001</c:v>
                </c:pt>
                <c:pt idx="714">
                  <c:v>628.35</c:v>
                </c:pt>
                <c:pt idx="715">
                  <c:v>628.35699999999997</c:v>
                </c:pt>
                <c:pt idx="716">
                  <c:v>628.54899999999998</c:v>
                </c:pt>
                <c:pt idx="717">
                  <c:v>628.37699999999995</c:v>
                </c:pt>
                <c:pt idx="718">
                  <c:v>628.51800000000003</c:v>
                </c:pt>
                <c:pt idx="719">
                  <c:v>628.34199999999998</c:v>
                </c:pt>
                <c:pt idx="720">
                  <c:v>628.36099999999999</c:v>
                </c:pt>
                <c:pt idx="721">
                  <c:v>628.32600000000002</c:v>
                </c:pt>
                <c:pt idx="722">
                  <c:v>628.35</c:v>
                </c:pt>
                <c:pt idx="723">
                  <c:v>628.51800000000003</c:v>
                </c:pt>
                <c:pt idx="724">
                  <c:v>628.38499999999999</c:v>
                </c:pt>
                <c:pt idx="725">
                  <c:v>628.36900000000003</c:v>
                </c:pt>
                <c:pt idx="726">
                  <c:v>628.62300000000005</c:v>
                </c:pt>
                <c:pt idx="727">
                  <c:v>628.33799999999997</c:v>
                </c:pt>
                <c:pt idx="728">
                  <c:v>628.35699999999997</c:v>
                </c:pt>
                <c:pt idx="729">
                  <c:v>628.33799999999997</c:v>
                </c:pt>
                <c:pt idx="730">
                  <c:v>628.39300000000003</c:v>
                </c:pt>
                <c:pt idx="731">
                  <c:v>628.39599999999996</c:v>
                </c:pt>
                <c:pt idx="732">
                  <c:v>628.404</c:v>
                </c:pt>
                <c:pt idx="733">
                  <c:v>628.63099999999997</c:v>
                </c:pt>
                <c:pt idx="734">
                  <c:v>628.37300000000005</c:v>
                </c:pt>
                <c:pt idx="735">
                  <c:v>628.37699999999995</c:v>
                </c:pt>
                <c:pt idx="736">
                  <c:v>628.404</c:v>
                </c:pt>
                <c:pt idx="737">
                  <c:v>628.38499999999999</c:v>
                </c:pt>
                <c:pt idx="738">
                  <c:v>628.529</c:v>
                </c:pt>
                <c:pt idx="739">
                  <c:v>628.4</c:v>
                </c:pt>
                <c:pt idx="740">
                  <c:v>628.51</c:v>
                </c:pt>
                <c:pt idx="741">
                  <c:v>628.35</c:v>
                </c:pt>
                <c:pt idx="742">
                  <c:v>628.36900000000003</c:v>
                </c:pt>
                <c:pt idx="743">
                  <c:v>628.38499999999999</c:v>
                </c:pt>
                <c:pt idx="744">
                  <c:v>647.15</c:v>
                </c:pt>
                <c:pt idx="745">
                  <c:v>648.01400000000001</c:v>
                </c:pt>
                <c:pt idx="746">
                  <c:v>632.04100000000005</c:v>
                </c:pt>
                <c:pt idx="747">
                  <c:v>635.53700000000003</c:v>
                </c:pt>
                <c:pt idx="748">
                  <c:v>635.54899999999998</c:v>
                </c:pt>
                <c:pt idx="749">
                  <c:v>635.51400000000001</c:v>
                </c:pt>
                <c:pt idx="750">
                  <c:v>635.62300000000005</c:v>
                </c:pt>
                <c:pt idx="751">
                  <c:v>623.96299999999997</c:v>
                </c:pt>
                <c:pt idx="752">
                  <c:v>623.97900000000004</c:v>
                </c:pt>
                <c:pt idx="753">
                  <c:v>624.22900000000004</c:v>
                </c:pt>
                <c:pt idx="754">
                  <c:v>623.95500000000004</c:v>
                </c:pt>
                <c:pt idx="755">
                  <c:v>623.99400000000003</c:v>
                </c:pt>
                <c:pt idx="756">
                  <c:v>623.79499999999996</c:v>
                </c:pt>
                <c:pt idx="757">
                  <c:v>623.88900000000001</c:v>
                </c:pt>
                <c:pt idx="758">
                  <c:v>623.11099999999999</c:v>
                </c:pt>
                <c:pt idx="759">
                  <c:v>623.20500000000004</c:v>
                </c:pt>
                <c:pt idx="760">
                  <c:v>623.83000000000004</c:v>
                </c:pt>
                <c:pt idx="761">
                  <c:v>662.87300000000005</c:v>
                </c:pt>
                <c:pt idx="762">
                  <c:v>665.43200000000002</c:v>
                </c:pt>
                <c:pt idx="763">
                  <c:v>664.54899999999998</c:v>
                </c:pt>
                <c:pt idx="764">
                  <c:v>664.404</c:v>
                </c:pt>
                <c:pt idx="765">
                  <c:v>664.44299999999998</c:v>
                </c:pt>
                <c:pt idx="766">
                  <c:v>652.88099999999997</c:v>
                </c:pt>
                <c:pt idx="767">
                  <c:v>652.70500000000004</c:v>
                </c:pt>
                <c:pt idx="768">
                  <c:v>629.63499999999999</c:v>
                </c:pt>
                <c:pt idx="769">
                  <c:v>629.58399999999995</c:v>
                </c:pt>
                <c:pt idx="770">
                  <c:v>629.76400000000001</c:v>
                </c:pt>
                <c:pt idx="771">
                  <c:v>629.58000000000004</c:v>
                </c:pt>
                <c:pt idx="772">
                  <c:v>629.59199999999998</c:v>
                </c:pt>
                <c:pt idx="773">
                  <c:v>640.97500000000002</c:v>
                </c:pt>
                <c:pt idx="774">
                  <c:v>640.678</c:v>
                </c:pt>
                <c:pt idx="775">
                  <c:v>640.68200000000002</c:v>
                </c:pt>
                <c:pt idx="776">
                  <c:v>640.66200000000003</c:v>
                </c:pt>
                <c:pt idx="777">
                  <c:v>640.72500000000002</c:v>
                </c:pt>
                <c:pt idx="778">
                  <c:v>640.76</c:v>
                </c:pt>
                <c:pt idx="779">
                  <c:v>640.72500000000002</c:v>
                </c:pt>
                <c:pt idx="780">
                  <c:v>640.56399999999996</c:v>
                </c:pt>
                <c:pt idx="781">
                  <c:v>628.96299999999997</c:v>
                </c:pt>
                <c:pt idx="782">
                  <c:v>628.98199999999997</c:v>
                </c:pt>
                <c:pt idx="783">
                  <c:v>628.971</c:v>
                </c:pt>
                <c:pt idx="784">
                  <c:v>628.971</c:v>
                </c:pt>
                <c:pt idx="785">
                  <c:v>629.14300000000003</c:v>
                </c:pt>
                <c:pt idx="786">
                  <c:v>628.96299999999997</c:v>
                </c:pt>
                <c:pt idx="787">
                  <c:v>629.11099999999999</c:v>
                </c:pt>
                <c:pt idx="788">
                  <c:v>628.97500000000002</c:v>
                </c:pt>
                <c:pt idx="789">
                  <c:v>628.96299999999997</c:v>
                </c:pt>
                <c:pt idx="790">
                  <c:v>628.93899999999996</c:v>
                </c:pt>
                <c:pt idx="791">
                  <c:v>628.93899999999996</c:v>
                </c:pt>
                <c:pt idx="792">
                  <c:v>629.404</c:v>
                </c:pt>
                <c:pt idx="793">
                  <c:v>629.32600000000002</c:v>
                </c:pt>
                <c:pt idx="794">
                  <c:v>630.08399999999995</c:v>
                </c:pt>
                <c:pt idx="795">
                  <c:v>629.83000000000004</c:v>
                </c:pt>
                <c:pt idx="796">
                  <c:v>629.81799999999998</c:v>
                </c:pt>
                <c:pt idx="797">
                  <c:v>629.81399999999996</c:v>
                </c:pt>
                <c:pt idx="798">
                  <c:v>629.803</c:v>
                </c:pt>
                <c:pt idx="799">
                  <c:v>630.029</c:v>
                </c:pt>
                <c:pt idx="800">
                  <c:v>629.803</c:v>
                </c:pt>
                <c:pt idx="801">
                  <c:v>629.81100000000004</c:v>
                </c:pt>
                <c:pt idx="802">
                  <c:v>630.11900000000003</c:v>
                </c:pt>
                <c:pt idx="803">
                  <c:v>629.80600000000004</c:v>
                </c:pt>
                <c:pt idx="804">
                  <c:v>629.81399999999996</c:v>
                </c:pt>
                <c:pt idx="805">
                  <c:v>629.18600000000004</c:v>
                </c:pt>
                <c:pt idx="806">
                  <c:v>636.33799999999997</c:v>
                </c:pt>
                <c:pt idx="807">
                  <c:v>635.37300000000005</c:v>
                </c:pt>
                <c:pt idx="808">
                  <c:v>647.529</c:v>
                </c:pt>
                <c:pt idx="809">
                  <c:v>647.072</c:v>
                </c:pt>
                <c:pt idx="810">
                  <c:v>647.08000000000004</c:v>
                </c:pt>
                <c:pt idx="811">
                  <c:v>647.1</c:v>
                </c:pt>
                <c:pt idx="812">
                  <c:v>648.73599999999999</c:v>
                </c:pt>
                <c:pt idx="813">
                  <c:v>648.51400000000001</c:v>
                </c:pt>
                <c:pt idx="814">
                  <c:v>648.54100000000005</c:v>
                </c:pt>
                <c:pt idx="815">
                  <c:v>631.471</c:v>
                </c:pt>
                <c:pt idx="816">
                  <c:v>631.34199999999998</c:v>
                </c:pt>
                <c:pt idx="817">
                  <c:v>631.33000000000004</c:v>
                </c:pt>
                <c:pt idx="818">
                  <c:v>631.37699999999995</c:v>
                </c:pt>
                <c:pt idx="819">
                  <c:v>635.73599999999999</c:v>
                </c:pt>
                <c:pt idx="820">
                  <c:v>635.572</c:v>
                </c:pt>
                <c:pt idx="821">
                  <c:v>635.61800000000005</c:v>
                </c:pt>
                <c:pt idx="822">
                  <c:v>624.25599999999997</c:v>
                </c:pt>
                <c:pt idx="823">
                  <c:v>623.93200000000002</c:v>
                </c:pt>
                <c:pt idx="824">
                  <c:v>623.91099999999994</c:v>
                </c:pt>
                <c:pt idx="825">
                  <c:v>624.05100000000004</c:v>
                </c:pt>
                <c:pt idx="826">
                  <c:v>624.30499999999995</c:v>
                </c:pt>
                <c:pt idx="827">
                  <c:v>624.09400000000005</c:v>
                </c:pt>
                <c:pt idx="828">
                  <c:v>624.41</c:v>
                </c:pt>
                <c:pt idx="829">
                  <c:v>624.07000000000005</c:v>
                </c:pt>
                <c:pt idx="830">
                  <c:v>624.05100000000004</c:v>
                </c:pt>
                <c:pt idx="831">
                  <c:v>624.05100000000004</c:v>
                </c:pt>
                <c:pt idx="832">
                  <c:v>624.30100000000004</c:v>
                </c:pt>
                <c:pt idx="833">
                  <c:v>624.06600000000003</c:v>
                </c:pt>
                <c:pt idx="834">
                  <c:v>624.10199999999998</c:v>
                </c:pt>
                <c:pt idx="835">
                  <c:v>625.12099999999998</c:v>
                </c:pt>
                <c:pt idx="836">
                  <c:v>624.82000000000005</c:v>
                </c:pt>
                <c:pt idx="837">
                  <c:v>624.80100000000004</c:v>
                </c:pt>
                <c:pt idx="838">
                  <c:v>624.06200000000001</c:v>
                </c:pt>
                <c:pt idx="839">
                  <c:v>624.16</c:v>
                </c:pt>
                <c:pt idx="840">
                  <c:v>624.07399999999996</c:v>
                </c:pt>
                <c:pt idx="841">
                  <c:v>624.10900000000004</c:v>
                </c:pt>
                <c:pt idx="842">
                  <c:v>624.40200000000004</c:v>
                </c:pt>
                <c:pt idx="843">
                  <c:v>624.09400000000005</c:v>
                </c:pt>
                <c:pt idx="844">
                  <c:v>624.07799999999997</c:v>
                </c:pt>
                <c:pt idx="845">
                  <c:v>624.07000000000005</c:v>
                </c:pt>
                <c:pt idx="846">
                  <c:v>624.05899999999997</c:v>
                </c:pt>
                <c:pt idx="847">
                  <c:v>624.07000000000005</c:v>
                </c:pt>
                <c:pt idx="848">
                  <c:v>624.11699999999996</c:v>
                </c:pt>
                <c:pt idx="849">
                  <c:v>624.49599999999998</c:v>
                </c:pt>
                <c:pt idx="850">
                  <c:v>624.16</c:v>
                </c:pt>
                <c:pt idx="851">
                  <c:v>624.19500000000005</c:v>
                </c:pt>
                <c:pt idx="852">
                  <c:v>610.19899999999996</c:v>
                </c:pt>
                <c:pt idx="853">
                  <c:v>610.29300000000001</c:v>
                </c:pt>
                <c:pt idx="854">
                  <c:v>610.11400000000003</c:v>
                </c:pt>
                <c:pt idx="855">
                  <c:v>610.25900000000001</c:v>
                </c:pt>
                <c:pt idx="856">
                  <c:v>610.07500000000005</c:v>
                </c:pt>
                <c:pt idx="857">
                  <c:v>610.09900000000005</c:v>
                </c:pt>
                <c:pt idx="858">
                  <c:v>610.09</c:v>
                </c:pt>
                <c:pt idx="859">
                  <c:v>610.07799999999997</c:v>
                </c:pt>
                <c:pt idx="860">
                  <c:v>611.15200000000004</c:v>
                </c:pt>
                <c:pt idx="861">
                  <c:v>611.15599999999995</c:v>
                </c:pt>
                <c:pt idx="862">
                  <c:v>611.11699999999996</c:v>
                </c:pt>
                <c:pt idx="863">
                  <c:v>611.10199999999998</c:v>
                </c:pt>
                <c:pt idx="864">
                  <c:v>611.10199999999998</c:v>
                </c:pt>
                <c:pt idx="865">
                  <c:v>611.11300000000006</c:v>
                </c:pt>
                <c:pt idx="866">
                  <c:v>611.13300000000004</c:v>
                </c:pt>
                <c:pt idx="867">
                  <c:v>618.01199999999994</c:v>
                </c:pt>
                <c:pt idx="868">
                  <c:v>623.87</c:v>
                </c:pt>
                <c:pt idx="869">
                  <c:v>624.01099999999997</c:v>
                </c:pt>
                <c:pt idx="870">
                  <c:v>629.36199999999997</c:v>
                </c:pt>
                <c:pt idx="871">
                  <c:v>630.29200000000003</c:v>
                </c:pt>
                <c:pt idx="872">
                  <c:v>629.12300000000005</c:v>
                </c:pt>
                <c:pt idx="873">
                  <c:v>628.19600000000003</c:v>
                </c:pt>
                <c:pt idx="874">
                  <c:v>628.423</c:v>
                </c:pt>
                <c:pt idx="875">
                  <c:v>628.18100000000004</c:v>
                </c:pt>
                <c:pt idx="876">
                  <c:v>628.18499999999995</c:v>
                </c:pt>
                <c:pt idx="877">
                  <c:v>628.17999999999995</c:v>
                </c:pt>
                <c:pt idx="878">
                  <c:v>628.17200000000003</c:v>
                </c:pt>
                <c:pt idx="879">
                  <c:v>628.39499999999998</c:v>
                </c:pt>
                <c:pt idx="880">
                  <c:v>628.18799999999999</c:v>
                </c:pt>
                <c:pt idx="881">
                  <c:v>628.21900000000005</c:v>
                </c:pt>
                <c:pt idx="882">
                  <c:v>627.73699999999997</c:v>
                </c:pt>
                <c:pt idx="883">
                  <c:v>627.65800000000002</c:v>
                </c:pt>
                <c:pt idx="884">
                  <c:v>627.572</c:v>
                </c:pt>
                <c:pt idx="885">
                  <c:v>634.13499999999999</c:v>
                </c:pt>
                <c:pt idx="886">
                  <c:v>661.79499999999996</c:v>
                </c:pt>
                <c:pt idx="887">
                  <c:v>645.61099999999999</c:v>
                </c:pt>
                <c:pt idx="888">
                  <c:v>655.16600000000005</c:v>
                </c:pt>
                <c:pt idx="889">
                  <c:v>645.55700000000002</c:v>
                </c:pt>
                <c:pt idx="890">
                  <c:v>636.21699999999998</c:v>
                </c:pt>
                <c:pt idx="891">
                  <c:v>636.24800000000005</c:v>
                </c:pt>
                <c:pt idx="892">
                  <c:v>636.25199999999995</c:v>
                </c:pt>
                <c:pt idx="893">
                  <c:v>643.49400000000003</c:v>
                </c:pt>
                <c:pt idx="894">
                  <c:v>643.43600000000004</c:v>
                </c:pt>
                <c:pt idx="895">
                  <c:v>643.43600000000004</c:v>
                </c:pt>
                <c:pt idx="896">
                  <c:v>643.66999999999996</c:v>
                </c:pt>
                <c:pt idx="897">
                  <c:v>643.45100000000002</c:v>
                </c:pt>
                <c:pt idx="898">
                  <c:v>643.46299999999997</c:v>
                </c:pt>
                <c:pt idx="899">
                  <c:v>643.53300000000002</c:v>
                </c:pt>
                <c:pt idx="900">
                  <c:v>643.44299999999998</c:v>
                </c:pt>
                <c:pt idx="901">
                  <c:v>632.24400000000003</c:v>
                </c:pt>
                <c:pt idx="902">
                  <c:v>631.95899999999995</c:v>
                </c:pt>
                <c:pt idx="903">
                  <c:v>632.16600000000005</c:v>
                </c:pt>
                <c:pt idx="904">
                  <c:v>632.00599999999997</c:v>
                </c:pt>
                <c:pt idx="905">
                  <c:v>632.26</c:v>
                </c:pt>
                <c:pt idx="906">
                  <c:v>632.03200000000004</c:v>
                </c:pt>
                <c:pt idx="907">
                  <c:v>632.173</c:v>
                </c:pt>
                <c:pt idx="908">
                  <c:v>632.07100000000003</c:v>
                </c:pt>
                <c:pt idx="909">
                  <c:v>632.38800000000003</c:v>
                </c:pt>
                <c:pt idx="910">
                  <c:v>632.649</c:v>
                </c:pt>
                <c:pt idx="911">
                  <c:v>632.75099999999998</c:v>
                </c:pt>
                <c:pt idx="912">
                  <c:v>632.82000000000005</c:v>
                </c:pt>
                <c:pt idx="913">
                  <c:v>633.51099999999997</c:v>
                </c:pt>
                <c:pt idx="914">
                  <c:v>633.78899999999999</c:v>
                </c:pt>
                <c:pt idx="915">
                  <c:v>633.67600000000004</c:v>
                </c:pt>
                <c:pt idx="916">
                  <c:v>633.84</c:v>
                </c:pt>
                <c:pt idx="917">
                  <c:v>633.34400000000005</c:v>
                </c:pt>
                <c:pt idx="918">
                  <c:v>633.53899999999999</c:v>
                </c:pt>
                <c:pt idx="919">
                  <c:v>633.51599999999996</c:v>
                </c:pt>
                <c:pt idx="920">
                  <c:v>633.60500000000002</c:v>
                </c:pt>
                <c:pt idx="921">
                  <c:v>633.43399999999997</c:v>
                </c:pt>
                <c:pt idx="922">
                  <c:v>633.53499999999997</c:v>
                </c:pt>
                <c:pt idx="923">
                  <c:v>633.50800000000004</c:v>
                </c:pt>
                <c:pt idx="924">
                  <c:v>632.69100000000003</c:v>
                </c:pt>
                <c:pt idx="925">
                  <c:v>637.19899999999996</c:v>
                </c:pt>
                <c:pt idx="926">
                  <c:v>637.53899999999999</c:v>
                </c:pt>
                <c:pt idx="927">
                  <c:v>638.03099999999995</c:v>
                </c:pt>
                <c:pt idx="928">
                  <c:v>637.67999999999995</c:v>
                </c:pt>
                <c:pt idx="929">
                  <c:v>637.67600000000004</c:v>
                </c:pt>
                <c:pt idx="930">
                  <c:v>637.67600000000004</c:v>
                </c:pt>
                <c:pt idx="931">
                  <c:v>637.79700000000003</c:v>
                </c:pt>
                <c:pt idx="932">
                  <c:v>637.65200000000004</c:v>
                </c:pt>
                <c:pt idx="933">
                  <c:v>636.48800000000006</c:v>
                </c:pt>
                <c:pt idx="934">
                  <c:v>636.07000000000005</c:v>
                </c:pt>
                <c:pt idx="935">
                  <c:v>636.08199999999999</c:v>
                </c:pt>
                <c:pt idx="936">
                  <c:v>636.08600000000001</c:v>
                </c:pt>
                <c:pt idx="937">
                  <c:v>636.32000000000005</c:v>
                </c:pt>
                <c:pt idx="938">
                  <c:v>636.09400000000005</c:v>
                </c:pt>
                <c:pt idx="939">
                  <c:v>636.11699999999996</c:v>
                </c:pt>
                <c:pt idx="940">
                  <c:v>635.98800000000006</c:v>
                </c:pt>
                <c:pt idx="941">
                  <c:v>636.00400000000002</c:v>
                </c:pt>
                <c:pt idx="942">
                  <c:v>635.98400000000004</c:v>
                </c:pt>
                <c:pt idx="943">
                  <c:v>635.99199999999996</c:v>
                </c:pt>
                <c:pt idx="944">
                  <c:v>636.15200000000004</c:v>
                </c:pt>
                <c:pt idx="945">
                  <c:v>635.98800000000006</c:v>
                </c:pt>
                <c:pt idx="946">
                  <c:v>636.27</c:v>
                </c:pt>
                <c:pt idx="947">
                  <c:v>635.91</c:v>
                </c:pt>
                <c:pt idx="948">
                  <c:v>635.94500000000005</c:v>
                </c:pt>
                <c:pt idx="949">
                  <c:v>635.92200000000003</c:v>
                </c:pt>
                <c:pt idx="950">
                  <c:v>635.95299999999997</c:v>
                </c:pt>
                <c:pt idx="951">
                  <c:v>635.94500000000005</c:v>
                </c:pt>
                <c:pt idx="952">
                  <c:v>635.95699999999999</c:v>
                </c:pt>
                <c:pt idx="953">
                  <c:v>636.27300000000002</c:v>
                </c:pt>
                <c:pt idx="954">
                  <c:v>635.92600000000004</c:v>
                </c:pt>
                <c:pt idx="955">
                  <c:v>635.97699999999998</c:v>
                </c:pt>
                <c:pt idx="956">
                  <c:v>635.93399999999997</c:v>
                </c:pt>
                <c:pt idx="957">
                  <c:v>636.31200000000001</c:v>
                </c:pt>
                <c:pt idx="958">
                  <c:v>636.16</c:v>
                </c:pt>
                <c:pt idx="959">
                  <c:v>636.96900000000005</c:v>
                </c:pt>
                <c:pt idx="960">
                  <c:v>636.94100000000003</c:v>
                </c:pt>
                <c:pt idx="961">
                  <c:v>636.95299999999997</c:v>
                </c:pt>
                <c:pt idx="962">
                  <c:v>637.35900000000004</c:v>
                </c:pt>
                <c:pt idx="963">
                  <c:v>637.24599999999998</c:v>
                </c:pt>
                <c:pt idx="964">
                  <c:v>637.42999999999995</c:v>
                </c:pt>
                <c:pt idx="965">
                  <c:v>637.28099999999995</c:v>
                </c:pt>
                <c:pt idx="966">
                  <c:v>637.49599999999998</c:v>
                </c:pt>
                <c:pt idx="967">
                  <c:v>636.20500000000004</c:v>
                </c:pt>
                <c:pt idx="968">
                  <c:v>636.06100000000004</c:v>
                </c:pt>
                <c:pt idx="969">
                  <c:v>636.05700000000002</c:v>
                </c:pt>
                <c:pt idx="970">
                  <c:v>636.11099999999999</c:v>
                </c:pt>
                <c:pt idx="971">
                  <c:v>636.08000000000004</c:v>
                </c:pt>
                <c:pt idx="972">
                  <c:v>636.11500000000001</c:v>
                </c:pt>
                <c:pt idx="973">
                  <c:v>636.41200000000003</c:v>
                </c:pt>
                <c:pt idx="974">
                  <c:v>636.08000000000004</c:v>
                </c:pt>
                <c:pt idx="975">
                  <c:v>636.07600000000002</c:v>
                </c:pt>
                <c:pt idx="976">
                  <c:v>636.072</c:v>
                </c:pt>
                <c:pt idx="977">
                  <c:v>636.28700000000003</c:v>
                </c:pt>
                <c:pt idx="978">
                  <c:v>636.18200000000002</c:v>
                </c:pt>
                <c:pt idx="979">
                  <c:v>636.16999999999996</c:v>
                </c:pt>
                <c:pt idx="980">
                  <c:v>636.04899999999998</c:v>
                </c:pt>
                <c:pt idx="981">
                  <c:v>636.09199999999998</c:v>
                </c:pt>
                <c:pt idx="982">
                  <c:v>636.04499999999996</c:v>
                </c:pt>
                <c:pt idx="983">
                  <c:v>636.04899999999998</c:v>
                </c:pt>
                <c:pt idx="984">
                  <c:v>636.26400000000001</c:v>
                </c:pt>
                <c:pt idx="985">
                  <c:v>636.11099999999999</c:v>
                </c:pt>
                <c:pt idx="986">
                  <c:v>636.20100000000002</c:v>
                </c:pt>
                <c:pt idx="987">
                  <c:v>636.06100000000004</c:v>
                </c:pt>
                <c:pt idx="988">
                  <c:v>636.053</c:v>
                </c:pt>
                <c:pt idx="989">
                  <c:v>636.12300000000005</c:v>
                </c:pt>
                <c:pt idx="990">
                  <c:v>636.07600000000002</c:v>
                </c:pt>
                <c:pt idx="991">
                  <c:v>636.03700000000003</c:v>
                </c:pt>
                <c:pt idx="992">
                  <c:v>636.06799999999998</c:v>
                </c:pt>
                <c:pt idx="993">
                  <c:v>636.346</c:v>
                </c:pt>
                <c:pt idx="994">
                  <c:v>636.02499999999998</c:v>
                </c:pt>
                <c:pt idx="995">
                  <c:v>636.029</c:v>
                </c:pt>
                <c:pt idx="996">
                  <c:v>636.053</c:v>
                </c:pt>
                <c:pt idx="997">
                  <c:v>635.97900000000004</c:v>
                </c:pt>
                <c:pt idx="998">
                  <c:v>635.97500000000002</c:v>
                </c:pt>
                <c:pt idx="999">
                  <c:v>635.947</c:v>
                </c:pt>
                <c:pt idx="1000">
                  <c:v>636.15800000000002</c:v>
                </c:pt>
                <c:pt idx="1001">
                  <c:v>635.95899999999995</c:v>
                </c:pt>
                <c:pt idx="1002">
                  <c:v>635.90800000000002</c:v>
                </c:pt>
                <c:pt idx="1003">
                  <c:v>635.88499999999999</c:v>
                </c:pt>
                <c:pt idx="1004">
                  <c:v>635.87699999999995</c:v>
                </c:pt>
                <c:pt idx="1005">
                  <c:v>636.08799999999997</c:v>
                </c:pt>
                <c:pt idx="1006">
                  <c:v>635.93600000000004</c:v>
                </c:pt>
                <c:pt idx="1007">
                  <c:v>636.029</c:v>
                </c:pt>
                <c:pt idx="1008">
                  <c:v>635.995</c:v>
                </c:pt>
                <c:pt idx="1009">
                  <c:v>636.08500000000004</c:v>
                </c:pt>
                <c:pt idx="1010">
                  <c:v>635.94799999999998</c:v>
                </c:pt>
                <c:pt idx="1011">
                  <c:v>636.02200000000005</c:v>
                </c:pt>
                <c:pt idx="1012">
                  <c:v>635.97199999999998</c:v>
                </c:pt>
                <c:pt idx="1013">
                  <c:v>635.91700000000003</c:v>
                </c:pt>
                <c:pt idx="1014">
                  <c:v>636.08900000000006</c:v>
                </c:pt>
                <c:pt idx="1015">
                  <c:v>635.92100000000005</c:v>
                </c:pt>
                <c:pt idx="1016">
                  <c:v>635.96799999999996</c:v>
                </c:pt>
                <c:pt idx="1017">
                  <c:v>647.93700000000001</c:v>
                </c:pt>
                <c:pt idx="1018">
                  <c:v>646.69000000000005</c:v>
                </c:pt>
                <c:pt idx="1019">
                  <c:v>646.79999999999995</c:v>
                </c:pt>
                <c:pt idx="1020">
                  <c:v>646.67499999999995</c:v>
                </c:pt>
                <c:pt idx="1021">
                  <c:v>646.68299999999999</c:v>
                </c:pt>
                <c:pt idx="1022">
                  <c:v>622.65099999999995</c:v>
                </c:pt>
                <c:pt idx="1023">
                  <c:v>622.62400000000002</c:v>
                </c:pt>
                <c:pt idx="1024">
                  <c:v>622.81500000000005</c:v>
                </c:pt>
                <c:pt idx="1025">
                  <c:v>622.62400000000002</c:v>
                </c:pt>
                <c:pt idx="1026">
                  <c:v>622.90099999999995</c:v>
                </c:pt>
                <c:pt idx="1027">
                  <c:v>622.46</c:v>
                </c:pt>
                <c:pt idx="1028">
                  <c:v>622.47199999999998</c:v>
                </c:pt>
                <c:pt idx="1029">
                  <c:v>622.46</c:v>
                </c:pt>
                <c:pt idx="1030">
                  <c:v>622.44799999999998</c:v>
                </c:pt>
                <c:pt idx="1031">
                  <c:v>622.64700000000005</c:v>
                </c:pt>
                <c:pt idx="1032">
                  <c:v>622.45600000000002</c:v>
                </c:pt>
                <c:pt idx="1033">
                  <c:v>622.44000000000005</c:v>
                </c:pt>
                <c:pt idx="1034">
                  <c:v>622.64</c:v>
                </c:pt>
                <c:pt idx="1035">
                  <c:v>622.601</c:v>
                </c:pt>
                <c:pt idx="1036">
                  <c:v>622.58500000000004</c:v>
                </c:pt>
                <c:pt idx="1037">
                  <c:v>622.60400000000004</c:v>
                </c:pt>
                <c:pt idx="1038">
                  <c:v>622.80399999999997</c:v>
                </c:pt>
                <c:pt idx="1039">
                  <c:v>622.59299999999996</c:v>
                </c:pt>
                <c:pt idx="1040">
                  <c:v>622.62400000000002</c:v>
                </c:pt>
                <c:pt idx="1041">
                  <c:v>622.65499999999997</c:v>
                </c:pt>
                <c:pt idx="1042">
                  <c:v>622.57299999999998</c:v>
                </c:pt>
                <c:pt idx="1043">
                  <c:v>622.56200000000001</c:v>
                </c:pt>
                <c:pt idx="1044">
                  <c:v>622.55399999999997</c:v>
                </c:pt>
                <c:pt idx="1045">
                  <c:v>622.76099999999997</c:v>
                </c:pt>
                <c:pt idx="1046">
                  <c:v>622.76900000000001</c:v>
                </c:pt>
                <c:pt idx="1047">
                  <c:v>622.702</c:v>
                </c:pt>
                <c:pt idx="1048">
                  <c:v>622.96</c:v>
                </c:pt>
                <c:pt idx="1049">
                  <c:v>622.67100000000005</c:v>
                </c:pt>
                <c:pt idx="1050">
                  <c:v>622.65499999999997</c:v>
                </c:pt>
                <c:pt idx="1051">
                  <c:v>622.65099999999995</c:v>
                </c:pt>
                <c:pt idx="1052">
                  <c:v>622.69799999999998</c:v>
                </c:pt>
                <c:pt idx="1053">
                  <c:v>622.80799999999999</c:v>
                </c:pt>
                <c:pt idx="1054">
                  <c:v>622.68700000000001</c:v>
                </c:pt>
                <c:pt idx="1055">
                  <c:v>622.96799999999996</c:v>
                </c:pt>
                <c:pt idx="1056">
                  <c:v>622.64400000000001</c:v>
                </c:pt>
                <c:pt idx="1057">
                  <c:v>622.66700000000003</c:v>
                </c:pt>
                <c:pt idx="1058">
                  <c:v>622.68299999999999</c:v>
                </c:pt>
                <c:pt idx="1059">
                  <c:v>622.80799999999999</c:v>
                </c:pt>
                <c:pt idx="1060">
                  <c:v>622.976</c:v>
                </c:pt>
                <c:pt idx="1061">
                  <c:v>622.81500000000005</c:v>
                </c:pt>
                <c:pt idx="1062">
                  <c:v>622.94799999999998</c:v>
                </c:pt>
                <c:pt idx="1063">
                  <c:v>622.78</c:v>
                </c:pt>
                <c:pt idx="1064">
                  <c:v>622.78800000000001</c:v>
                </c:pt>
                <c:pt idx="1065">
                  <c:v>622.78399999999999</c:v>
                </c:pt>
                <c:pt idx="1066">
                  <c:v>622.78800000000001</c:v>
                </c:pt>
                <c:pt idx="1067">
                  <c:v>622.98699999999997</c:v>
                </c:pt>
                <c:pt idx="1068">
                  <c:v>622.82299999999998</c:v>
                </c:pt>
                <c:pt idx="1069">
                  <c:v>622.77599999999995</c:v>
                </c:pt>
                <c:pt idx="1070">
                  <c:v>623.01900000000001</c:v>
                </c:pt>
                <c:pt idx="1071">
                  <c:v>622.91300000000001</c:v>
                </c:pt>
                <c:pt idx="1072">
                  <c:v>622.91300000000001</c:v>
                </c:pt>
                <c:pt idx="1073">
                  <c:v>622.91300000000001</c:v>
                </c:pt>
                <c:pt idx="1074">
                  <c:v>623.13199999999995</c:v>
                </c:pt>
                <c:pt idx="1075">
                  <c:v>622.94399999999996</c:v>
                </c:pt>
                <c:pt idx="1076">
                  <c:v>622.92899999999997</c:v>
                </c:pt>
                <c:pt idx="1077">
                  <c:v>623.21</c:v>
                </c:pt>
                <c:pt idx="1078">
                  <c:v>622.90899999999999</c:v>
                </c:pt>
                <c:pt idx="1079">
                  <c:v>622.91300000000001</c:v>
                </c:pt>
                <c:pt idx="1080">
                  <c:v>622.89400000000001</c:v>
                </c:pt>
                <c:pt idx="1081">
                  <c:v>622.94399999999996</c:v>
                </c:pt>
                <c:pt idx="1082">
                  <c:v>622.60799999999995</c:v>
                </c:pt>
                <c:pt idx="1083">
                  <c:v>622.952</c:v>
                </c:pt>
                <c:pt idx="1084">
                  <c:v>623.22199999999998</c:v>
                </c:pt>
                <c:pt idx="1085">
                  <c:v>622.90899999999999</c:v>
                </c:pt>
                <c:pt idx="1086">
                  <c:v>622.90899999999999</c:v>
                </c:pt>
                <c:pt idx="1087">
                  <c:v>622.90099999999995</c:v>
                </c:pt>
                <c:pt idx="1088">
                  <c:v>622.90499999999997</c:v>
                </c:pt>
                <c:pt idx="1089">
                  <c:v>623.08500000000004</c:v>
                </c:pt>
                <c:pt idx="1090">
                  <c:v>622.90899999999999</c:v>
                </c:pt>
                <c:pt idx="1091">
                  <c:v>623.05399999999997</c:v>
                </c:pt>
                <c:pt idx="1092">
                  <c:v>622.90499999999997</c:v>
                </c:pt>
                <c:pt idx="1093">
                  <c:v>622.90099999999995</c:v>
                </c:pt>
                <c:pt idx="1094">
                  <c:v>622.90499999999997</c:v>
                </c:pt>
                <c:pt idx="1095">
                  <c:v>622.92499999999995</c:v>
                </c:pt>
                <c:pt idx="1096">
                  <c:v>623.12800000000004</c:v>
                </c:pt>
                <c:pt idx="1097">
                  <c:v>622.91300000000001</c:v>
                </c:pt>
                <c:pt idx="1098">
                  <c:v>622.93700000000001</c:v>
                </c:pt>
                <c:pt idx="1099">
                  <c:v>622.94000000000005</c:v>
                </c:pt>
                <c:pt idx="1100">
                  <c:v>622.88199999999995</c:v>
                </c:pt>
                <c:pt idx="1101">
                  <c:v>622.88599999999997</c:v>
                </c:pt>
                <c:pt idx="1102">
                  <c:v>622.88599999999997</c:v>
                </c:pt>
                <c:pt idx="1103">
                  <c:v>622.92899999999997</c:v>
                </c:pt>
                <c:pt idx="1104">
                  <c:v>622.89700000000005</c:v>
                </c:pt>
                <c:pt idx="1105">
                  <c:v>622.92499999999995</c:v>
                </c:pt>
                <c:pt idx="1106">
                  <c:v>623.20600000000002</c:v>
                </c:pt>
                <c:pt idx="1107">
                  <c:v>623.702</c:v>
                </c:pt>
                <c:pt idx="1108">
                  <c:v>623.63599999999997</c:v>
                </c:pt>
                <c:pt idx="1109">
                  <c:v>623.65099999999995</c:v>
                </c:pt>
                <c:pt idx="1110">
                  <c:v>623.68700000000001</c:v>
                </c:pt>
                <c:pt idx="1111">
                  <c:v>623.81500000000005</c:v>
                </c:pt>
                <c:pt idx="1112">
                  <c:v>623.68700000000001</c:v>
                </c:pt>
                <c:pt idx="1113">
                  <c:v>623.101</c:v>
                </c:pt>
                <c:pt idx="1114">
                  <c:v>622.88599999999997</c:v>
                </c:pt>
                <c:pt idx="1115">
                  <c:v>622.89400000000001</c:v>
                </c:pt>
                <c:pt idx="1116">
                  <c:v>622.87400000000002</c:v>
                </c:pt>
                <c:pt idx="1117">
                  <c:v>622.89</c:v>
                </c:pt>
                <c:pt idx="1118">
                  <c:v>623.07299999999998</c:v>
                </c:pt>
                <c:pt idx="1119">
                  <c:v>622.92899999999997</c:v>
                </c:pt>
                <c:pt idx="1120">
                  <c:v>623.11599999999999</c:v>
                </c:pt>
                <c:pt idx="1121">
                  <c:v>622.88199999999995</c:v>
                </c:pt>
                <c:pt idx="1122">
                  <c:v>622.88599999999997</c:v>
                </c:pt>
                <c:pt idx="1123">
                  <c:v>622.87400000000002</c:v>
                </c:pt>
                <c:pt idx="1124">
                  <c:v>622.88199999999995</c:v>
                </c:pt>
                <c:pt idx="1125">
                  <c:v>623.08900000000006</c:v>
                </c:pt>
                <c:pt idx="1126">
                  <c:v>622.90099999999995</c:v>
                </c:pt>
                <c:pt idx="1127">
                  <c:v>622.84299999999996</c:v>
                </c:pt>
                <c:pt idx="1128">
                  <c:v>622.851</c:v>
                </c:pt>
                <c:pt idx="1129">
                  <c:v>622.83900000000006</c:v>
                </c:pt>
                <c:pt idx="1130">
                  <c:v>622.85400000000004</c:v>
                </c:pt>
                <c:pt idx="1131">
                  <c:v>622.90099999999995</c:v>
                </c:pt>
                <c:pt idx="1132">
                  <c:v>623.04200000000003</c:v>
                </c:pt>
                <c:pt idx="1133">
                  <c:v>622.86599999999999</c:v>
                </c:pt>
                <c:pt idx="1134">
                  <c:v>622.82299999999998</c:v>
                </c:pt>
                <c:pt idx="1135">
                  <c:v>623.14</c:v>
                </c:pt>
                <c:pt idx="1136">
                  <c:v>622.83500000000004</c:v>
                </c:pt>
                <c:pt idx="1137">
                  <c:v>622.83900000000006</c:v>
                </c:pt>
                <c:pt idx="1138">
                  <c:v>622.86599999999999</c:v>
                </c:pt>
                <c:pt idx="1139">
                  <c:v>622.88199999999995</c:v>
                </c:pt>
                <c:pt idx="1140">
                  <c:v>622.976</c:v>
                </c:pt>
                <c:pt idx="1141">
                  <c:v>622.87800000000004</c:v>
                </c:pt>
                <c:pt idx="1142">
                  <c:v>623.15499999999997</c:v>
                </c:pt>
                <c:pt idx="1143">
                  <c:v>622.89700000000005</c:v>
                </c:pt>
                <c:pt idx="1144">
                  <c:v>622.88599999999997</c:v>
                </c:pt>
                <c:pt idx="1145">
                  <c:v>622.851</c:v>
                </c:pt>
                <c:pt idx="1146">
                  <c:v>622.87</c:v>
                </c:pt>
                <c:pt idx="1147">
                  <c:v>623.03800000000001</c:v>
                </c:pt>
                <c:pt idx="1148">
                  <c:v>622.87800000000004</c:v>
                </c:pt>
                <c:pt idx="1149">
                  <c:v>623.01499999999999</c:v>
                </c:pt>
                <c:pt idx="1150">
                  <c:v>622.84299999999996</c:v>
                </c:pt>
                <c:pt idx="1151">
                  <c:v>622.84699999999998</c:v>
                </c:pt>
                <c:pt idx="1152">
                  <c:v>622.83500000000004</c:v>
                </c:pt>
                <c:pt idx="1153">
                  <c:v>622.83900000000006</c:v>
                </c:pt>
                <c:pt idx="1154">
                  <c:v>623.05100000000004</c:v>
                </c:pt>
                <c:pt idx="1155">
                  <c:v>622.92999999999995</c:v>
                </c:pt>
                <c:pt idx="1156">
                  <c:v>622.96500000000003</c:v>
                </c:pt>
                <c:pt idx="1157">
                  <c:v>622.84400000000005</c:v>
                </c:pt>
                <c:pt idx="1158">
                  <c:v>622.84400000000005</c:v>
                </c:pt>
                <c:pt idx="1159">
                  <c:v>622.82000000000005</c:v>
                </c:pt>
                <c:pt idx="1160">
                  <c:v>622.85900000000004</c:v>
                </c:pt>
                <c:pt idx="1161">
                  <c:v>623.02300000000002</c:v>
                </c:pt>
                <c:pt idx="1162">
                  <c:v>622.85500000000002</c:v>
                </c:pt>
                <c:pt idx="1163">
                  <c:v>622.84799999999996</c:v>
                </c:pt>
                <c:pt idx="1164">
                  <c:v>622.99599999999998</c:v>
                </c:pt>
                <c:pt idx="1165">
                  <c:v>622.83199999999999</c:v>
                </c:pt>
                <c:pt idx="1166">
                  <c:v>622.82799999999997</c:v>
                </c:pt>
                <c:pt idx="1167">
                  <c:v>622.87900000000002</c:v>
                </c:pt>
                <c:pt idx="1168">
                  <c:v>622.88699999999994</c:v>
                </c:pt>
                <c:pt idx="1169">
                  <c:v>622.85199999999998</c:v>
                </c:pt>
                <c:pt idx="1170">
                  <c:v>622.85199999999998</c:v>
                </c:pt>
                <c:pt idx="1171">
                  <c:v>623.12900000000002</c:v>
                </c:pt>
                <c:pt idx="1172">
                  <c:v>622.82399999999996</c:v>
                </c:pt>
                <c:pt idx="1173">
                  <c:v>622.84</c:v>
                </c:pt>
                <c:pt idx="1174">
                  <c:v>622.80499999999995</c:v>
                </c:pt>
                <c:pt idx="1175">
                  <c:v>622.83199999999999</c:v>
                </c:pt>
                <c:pt idx="1176">
                  <c:v>623</c:v>
                </c:pt>
                <c:pt idx="1177">
                  <c:v>622.84799999999996</c:v>
                </c:pt>
                <c:pt idx="1178">
                  <c:v>623.12099999999998</c:v>
                </c:pt>
                <c:pt idx="1179">
                  <c:v>622.87900000000002</c:v>
                </c:pt>
                <c:pt idx="1180">
                  <c:v>622.84</c:v>
                </c:pt>
                <c:pt idx="1181">
                  <c:v>622.83199999999999</c:v>
                </c:pt>
                <c:pt idx="1182">
                  <c:v>622.82799999999997</c:v>
                </c:pt>
                <c:pt idx="1183">
                  <c:v>623.03899999999999</c:v>
                </c:pt>
                <c:pt idx="1184">
                  <c:v>622.86699999999996</c:v>
                </c:pt>
                <c:pt idx="1185">
                  <c:v>622.91</c:v>
                </c:pt>
                <c:pt idx="1186">
                  <c:v>622.82000000000005</c:v>
                </c:pt>
                <c:pt idx="1187">
                  <c:v>622.82000000000005</c:v>
                </c:pt>
                <c:pt idx="1188">
                  <c:v>622.80499999999995</c:v>
                </c:pt>
                <c:pt idx="1189">
                  <c:v>622.80499999999995</c:v>
                </c:pt>
                <c:pt idx="1190">
                  <c:v>623.02</c:v>
                </c:pt>
                <c:pt idx="1191">
                  <c:v>622.76599999999996</c:v>
                </c:pt>
                <c:pt idx="1192">
                  <c:v>622.84799999999996</c:v>
                </c:pt>
                <c:pt idx="1193">
                  <c:v>623.13300000000004</c:v>
                </c:pt>
                <c:pt idx="1194">
                  <c:v>622.81600000000003</c:v>
                </c:pt>
                <c:pt idx="1195">
                  <c:v>622.81600000000003</c:v>
                </c:pt>
                <c:pt idx="1196">
                  <c:v>622.82399999999996</c:v>
                </c:pt>
                <c:pt idx="1197">
                  <c:v>622.84799999999996</c:v>
                </c:pt>
                <c:pt idx="1198">
                  <c:v>622.98</c:v>
                </c:pt>
                <c:pt idx="1199">
                  <c:v>622.81600000000003</c:v>
                </c:pt>
                <c:pt idx="1200">
                  <c:v>622.95299999999997</c:v>
                </c:pt>
                <c:pt idx="1201">
                  <c:v>622.81600000000003</c:v>
                </c:pt>
                <c:pt idx="1202">
                  <c:v>622.83199999999999</c:v>
                </c:pt>
                <c:pt idx="1203">
                  <c:v>622.83199999999999</c:v>
                </c:pt>
                <c:pt idx="1204">
                  <c:v>622.86300000000006</c:v>
                </c:pt>
                <c:pt idx="1205">
                  <c:v>623.02</c:v>
                </c:pt>
                <c:pt idx="1206">
                  <c:v>622.86300000000006</c:v>
                </c:pt>
                <c:pt idx="1207">
                  <c:v>623.12900000000002</c:v>
                </c:pt>
                <c:pt idx="1208">
                  <c:v>622.80899999999997</c:v>
                </c:pt>
                <c:pt idx="1209">
                  <c:v>622.83600000000001</c:v>
                </c:pt>
                <c:pt idx="1210">
                  <c:v>622.82399999999996</c:v>
                </c:pt>
                <c:pt idx="1211">
                  <c:v>622.86300000000006</c:v>
                </c:pt>
                <c:pt idx="1212">
                  <c:v>623.01599999999996</c:v>
                </c:pt>
                <c:pt idx="1213">
                  <c:v>622.84799999999996</c:v>
                </c:pt>
                <c:pt idx="1214">
                  <c:v>622.82000000000005</c:v>
                </c:pt>
                <c:pt idx="1215">
                  <c:v>623.27700000000004</c:v>
                </c:pt>
                <c:pt idx="1216">
                  <c:v>622.87099999999998</c:v>
                </c:pt>
                <c:pt idx="1217">
                  <c:v>622.82399999999996</c:v>
                </c:pt>
                <c:pt idx="1218">
                  <c:v>622.83199999999999</c:v>
                </c:pt>
                <c:pt idx="1219">
                  <c:v>622.85500000000002</c:v>
                </c:pt>
                <c:pt idx="1220">
                  <c:v>622.82799999999997</c:v>
                </c:pt>
                <c:pt idx="1221">
                  <c:v>622.85500000000002</c:v>
                </c:pt>
                <c:pt idx="1222">
                  <c:v>623.13300000000004</c:v>
                </c:pt>
                <c:pt idx="1223">
                  <c:v>622.81200000000001</c:v>
                </c:pt>
                <c:pt idx="1224">
                  <c:v>622.82799999999997</c:v>
                </c:pt>
                <c:pt idx="1225">
                  <c:v>622.78099999999995</c:v>
                </c:pt>
                <c:pt idx="1226">
                  <c:v>622.81600000000003</c:v>
                </c:pt>
                <c:pt idx="1227">
                  <c:v>622.98400000000004</c:v>
                </c:pt>
                <c:pt idx="1228">
                  <c:v>622.89099999999996</c:v>
                </c:pt>
                <c:pt idx="1229">
                  <c:v>622.98400000000004</c:v>
                </c:pt>
                <c:pt idx="1230">
                  <c:v>622.82000000000005</c:v>
                </c:pt>
                <c:pt idx="1231">
                  <c:v>622.82399999999996</c:v>
                </c:pt>
                <c:pt idx="1232">
                  <c:v>622.80899999999997</c:v>
                </c:pt>
                <c:pt idx="1233">
                  <c:v>622.81200000000001</c:v>
                </c:pt>
                <c:pt idx="1234">
                  <c:v>623.01599999999996</c:v>
                </c:pt>
                <c:pt idx="1235">
                  <c:v>622.85900000000004</c:v>
                </c:pt>
                <c:pt idx="1236">
                  <c:v>622.83199999999999</c:v>
                </c:pt>
                <c:pt idx="1237">
                  <c:v>623.74599999999998</c:v>
                </c:pt>
                <c:pt idx="1238">
                  <c:v>623.54700000000003</c:v>
                </c:pt>
                <c:pt idx="1239">
                  <c:v>623.55499999999995</c:v>
                </c:pt>
                <c:pt idx="1240">
                  <c:v>623.54300000000001</c:v>
                </c:pt>
                <c:pt idx="1241">
                  <c:v>622.88300000000004</c:v>
                </c:pt>
                <c:pt idx="1242">
                  <c:v>622.98800000000006</c:v>
                </c:pt>
                <c:pt idx="1243">
                  <c:v>622.86300000000006</c:v>
                </c:pt>
                <c:pt idx="1244">
                  <c:v>623.14099999999996</c:v>
                </c:pt>
                <c:pt idx="1245">
                  <c:v>622.81600000000003</c:v>
                </c:pt>
                <c:pt idx="1246">
                  <c:v>622.83199999999999</c:v>
                </c:pt>
                <c:pt idx="1247">
                  <c:v>622.82000000000005</c:v>
                </c:pt>
                <c:pt idx="1248">
                  <c:v>622.82399999999996</c:v>
                </c:pt>
                <c:pt idx="1249">
                  <c:v>622.99599999999998</c:v>
                </c:pt>
                <c:pt idx="1250">
                  <c:v>622.83600000000001</c:v>
                </c:pt>
                <c:pt idx="1251">
                  <c:v>622.97299999999996</c:v>
                </c:pt>
                <c:pt idx="1252">
                  <c:v>622.80100000000004</c:v>
                </c:pt>
                <c:pt idx="1253">
                  <c:v>622.84400000000005</c:v>
                </c:pt>
                <c:pt idx="1254">
                  <c:v>622.82399999999996</c:v>
                </c:pt>
                <c:pt idx="1255">
                  <c:v>622.83199999999999</c:v>
                </c:pt>
                <c:pt idx="1256">
                  <c:v>623.04300000000001</c:v>
                </c:pt>
                <c:pt idx="1257">
                  <c:v>622.875</c:v>
                </c:pt>
                <c:pt idx="1258">
                  <c:v>622.84</c:v>
                </c:pt>
                <c:pt idx="1259">
                  <c:v>623.01599999999996</c:v>
                </c:pt>
                <c:pt idx="1260">
                  <c:v>622.82000000000005</c:v>
                </c:pt>
                <c:pt idx="1261">
                  <c:v>622.82000000000005</c:v>
                </c:pt>
                <c:pt idx="1262">
                  <c:v>622.82399999999996</c:v>
                </c:pt>
                <c:pt idx="1263">
                  <c:v>622.85900000000004</c:v>
                </c:pt>
                <c:pt idx="1264">
                  <c:v>622.79300000000001</c:v>
                </c:pt>
                <c:pt idx="1265">
                  <c:v>622.86699999999996</c:v>
                </c:pt>
                <c:pt idx="1266">
                  <c:v>623.11300000000006</c:v>
                </c:pt>
                <c:pt idx="1267">
                  <c:v>622.79999999999995</c:v>
                </c:pt>
                <c:pt idx="1268">
                  <c:v>622.80899999999997</c:v>
                </c:pt>
                <c:pt idx="1269">
                  <c:v>622.80899999999997</c:v>
                </c:pt>
                <c:pt idx="1270">
                  <c:v>622.85900000000004</c:v>
                </c:pt>
                <c:pt idx="1271">
                  <c:v>622.88699999999994</c:v>
                </c:pt>
                <c:pt idx="1272">
                  <c:v>622.85900000000004</c:v>
                </c:pt>
                <c:pt idx="1273">
                  <c:v>622.98800000000006</c:v>
                </c:pt>
                <c:pt idx="1274">
                  <c:v>622.82799999999997</c:v>
                </c:pt>
                <c:pt idx="1275">
                  <c:v>622.80499999999995</c:v>
                </c:pt>
                <c:pt idx="1276">
                  <c:v>622.82000000000005</c:v>
                </c:pt>
                <c:pt idx="1277">
                  <c:v>622.85900000000004</c:v>
                </c:pt>
                <c:pt idx="1278">
                  <c:v>623.00800000000004</c:v>
                </c:pt>
                <c:pt idx="1279">
                  <c:v>622.86699999999996</c:v>
                </c:pt>
                <c:pt idx="1280">
                  <c:v>622.85900000000004</c:v>
                </c:pt>
                <c:pt idx="1281">
                  <c:v>622.82399999999996</c:v>
                </c:pt>
                <c:pt idx="1282">
                  <c:v>622.82000000000005</c:v>
                </c:pt>
                <c:pt idx="1283">
                  <c:v>622.82000000000005</c:v>
                </c:pt>
                <c:pt idx="1284">
                  <c:v>622.84</c:v>
                </c:pt>
                <c:pt idx="1285">
                  <c:v>622.96500000000003</c:v>
                </c:pt>
                <c:pt idx="1286">
                  <c:v>622.82799999999997</c:v>
                </c:pt>
                <c:pt idx="1287">
                  <c:v>622.82000000000005</c:v>
                </c:pt>
                <c:pt idx="1288">
                  <c:v>623.11699999999996</c:v>
                </c:pt>
                <c:pt idx="1289">
                  <c:v>622.89800000000002</c:v>
                </c:pt>
                <c:pt idx="1290">
                  <c:v>622.80100000000004</c:v>
                </c:pt>
                <c:pt idx="1291">
                  <c:v>622.81200000000001</c:v>
                </c:pt>
                <c:pt idx="1292">
                  <c:v>622.86699999999996</c:v>
                </c:pt>
                <c:pt idx="1293">
                  <c:v>622.91</c:v>
                </c:pt>
                <c:pt idx="1294">
                  <c:v>622.86699999999996</c:v>
                </c:pt>
                <c:pt idx="1295">
                  <c:v>622.97699999999998</c:v>
                </c:pt>
                <c:pt idx="1296">
                  <c:v>622.81200000000001</c:v>
                </c:pt>
                <c:pt idx="1297">
                  <c:v>622.82399999999996</c:v>
                </c:pt>
                <c:pt idx="1298">
                  <c:v>622.80899999999997</c:v>
                </c:pt>
                <c:pt idx="1299">
                  <c:v>622.82399999999996</c:v>
                </c:pt>
                <c:pt idx="1300">
                  <c:v>623.02700000000004</c:v>
                </c:pt>
                <c:pt idx="1301">
                  <c:v>627.91399999999999</c:v>
                </c:pt>
                <c:pt idx="1302">
                  <c:v>628.25400000000002</c:v>
                </c:pt>
                <c:pt idx="1303">
                  <c:v>628.18799999999999</c:v>
                </c:pt>
                <c:pt idx="1304">
                  <c:v>628.19500000000005</c:v>
                </c:pt>
                <c:pt idx="1305">
                  <c:v>628.22699999999998</c:v>
                </c:pt>
                <c:pt idx="1306">
                  <c:v>628.18799999999999</c:v>
                </c:pt>
                <c:pt idx="1307">
                  <c:v>628.37900000000002</c:v>
                </c:pt>
                <c:pt idx="1308">
                  <c:v>628.29700000000003</c:v>
                </c:pt>
                <c:pt idx="1309">
                  <c:v>628.21900000000005</c:v>
                </c:pt>
                <c:pt idx="1310">
                  <c:v>628.19100000000003</c:v>
                </c:pt>
                <c:pt idx="1311">
                  <c:v>628.20299999999997</c:v>
                </c:pt>
                <c:pt idx="1312">
                  <c:v>628.17999999999995</c:v>
                </c:pt>
                <c:pt idx="1313">
                  <c:v>628.28099999999995</c:v>
                </c:pt>
                <c:pt idx="1314">
                  <c:v>628.43399999999997</c:v>
                </c:pt>
                <c:pt idx="1315">
                  <c:v>628.24599999999998</c:v>
                </c:pt>
                <c:pt idx="1316">
                  <c:v>628.21500000000003</c:v>
                </c:pt>
                <c:pt idx="1317">
                  <c:v>628.41800000000001</c:v>
                </c:pt>
                <c:pt idx="1318">
                  <c:v>628.19899999999996</c:v>
                </c:pt>
                <c:pt idx="1319">
                  <c:v>628.19899999999996</c:v>
                </c:pt>
                <c:pt idx="1320">
                  <c:v>628.18799999999999</c:v>
                </c:pt>
                <c:pt idx="1321">
                  <c:v>628.23400000000004</c:v>
                </c:pt>
                <c:pt idx="1322">
                  <c:v>628.19899999999996</c:v>
                </c:pt>
                <c:pt idx="1323">
                  <c:v>628.18799999999999</c:v>
                </c:pt>
                <c:pt idx="1324">
                  <c:v>628.51599999999996</c:v>
                </c:pt>
                <c:pt idx="1325">
                  <c:v>628.18399999999997</c:v>
                </c:pt>
                <c:pt idx="1326">
                  <c:v>628.22299999999996</c:v>
                </c:pt>
                <c:pt idx="1327">
                  <c:v>628.20299999999997</c:v>
                </c:pt>
                <c:pt idx="1328">
                  <c:v>628.21100000000001</c:v>
                </c:pt>
                <c:pt idx="1329">
                  <c:v>628.34799999999996</c:v>
                </c:pt>
                <c:pt idx="1330">
                  <c:v>628.20699999999999</c:v>
                </c:pt>
                <c:pt idx="1331">
                  <c:v>628.27700000000004</c:v>
                </c:pt>
                <c:pt idx="1332">
                  <c:v>628.17200000000003</c:v>
                </c:pt>
                <c:pt idx="1333">
                  <c:v>628.16399999999999</c:v>
                </c:pt>
                <c:pt idx="1334">
                  <c:v>628.15200000000004</c:v>
                </c:pt>
                <c:pt idx="1335">
                  <c:v>628.15599999999995</c:v>
                </c:pt>
                <c:pt idx="1336">
                  <c:v>628.38300000000004</c:v>
                </c:pt>
                <c:pt idx="1337">
                  <c:v>628.19100000000003</c:v>
                </c:pt>
                <c:pt idx="1338">
                  <c:v>628.22699999999998</c:v>
                </c:pt>
                <c:pt idx="1339">
                  <c:v>628.40599999999995</c:v>
                </c:pt>
                <c:pt idx="1340">
                  <c:v>628.17200000000003</c:v>
                </c:pt>
                <c:pt idx="1341">
                  <c:v>628.16399999999999</c:v>
                </c:pt>
                <c:pt idx="1342">
                  <c:v>628.14800000000002</c:v>
                </c:pt>
                <c:pt idx="1343">
                  <c:v>628.17999999999995</c:v>
                </c:pt>
                <c:pt idx="1344">
                  <c:v>628.15200000000004</c:v>
                </c:pt>
                <c:pt idx="1345">
                  <c:v>628.16</c:v>
                </c:pt>
                <c:pt idx="1346">
                  <c:v>628.47299999999996</c:v>
                </c:pt>
                <c:pt idx="1347">
                  <c:v>628.15599999999995</c:v>
                </c:pt>
                <c:pt idx="1348">
                  <c:v>628.18399999999997</c:v>
                </c:pt>
                <c:pt idx="1349">
                  <c:v>628.16800000000001</c:v>
                </c:pt>
                <c:pt idx="1350">
                  <c:v>628.22299999999996</c:v>
                </c:pt>
                <c:pt idx="1351">
                  <c:v>628.35199999999998</c:v>
                </c:pt>
                <c:pt idx="1352">
                  <c:v>628.22299999999996</c:v>
                </c:pt>
                <c:pt idx="1353">
                  <c:v>628.27700000000004</c:v>
                </c:pt>
                <c:pt idx="1354">
                  <c:v>628.17200000000003</c:v>
                </c:pt>
                <c:pt idx="1355">
                  <c:v>628.15200000000004</c:v>
                </c:pt>
                <c:pt idx="1356">
                  <c:v>628.15599999999995</c:v>
                </c:pt>
                <c:pt idx="1357">
                  <c:v>628.16399999999999</c:v>
                </c:pt>
                <c:pt idx="1358">
                  <c:v>628.34400000000005</c:v>
                </c:pt>
                <c:pt idx="1359">
                  <c:v>628.19100000000003</c:v>
                </c:pt>
                <c:pt idx="1360">
                  <c:v>628.16800000000001</c:v>
                </c:pt>
                <c:pt idx="1361">
                  <c:v>629.19100000000003</c:v>
                </c:pt>
                <c:pt idx="1362">
                  <c:v>628.21500000000003</c:v>
                </c:pt>
                <c:pt idx="1363">
                  <c:v>628.17999999999995</c:v>
                </c:pt>
                <c:pt idx="1364">
                  <c:v>628.17200000000003</c:v>
                </c:pt>
                <c:pt idx="1365">
                  <c:v>628.21900000000005</c:v>
                </c:pt>
                <c:pt idx="1366">
                  <c:v>628.21500000000003</c:v>
                </c:pt>
                <c:pt idx="1367">
                  <c:v>628.21100000000001</c:v>
                </c:pt>
                <c:pt idx="1368">
                  <c:v>628.47699999999998</c:v>
                </c:pt>
                <c:pt idx="1369">
                  <c:v>628.14499999999998</c:v>
                </c:pt>
                <c:pt idx="1370">
                  <c:v>628.17999999999995</c:v>
                </c:pt>
                <c:pt idx="1371">
                  <c:v>628.16399999999999</c:v>
                </c:pt>
                <c:pt idx="1372">
                  <c:v>628.17200000000003</c:v>
                </c:pt>
                <c:pt idx="1373">
                  <c:v>628.34</c:v>
                </c:pt>
                <c:pt idx="1374">
                  <c:v>628.16</c:v>
                </c:pt>
                <c:pt idx="1375">
                  <c:v>628.40599999999995</c:v>
                </c:pt>
                <c:pt idx="1376">
                  <c:v>628.17600000000004</c:v>
                </c:pt>
                <c:pt idx="1377">
                  <c:v>628.17200000000003</c:v>
                </c:pt>
                <c:pt idx="1378">
                  <c:v>628.16399999999999</c:v>
                </c:pt>
                <c:pt idx="1379">
                  <c:v>628.15599999999995</c:v>
                </c:pt>
                <c:pt idx="1380">
                  <c:v>628.36699999999996</c:v>
                </c:pt>
                <c:pt idx="1381">
                  <c:v>628.19500000000005</c:v>
                </c:pt>
                <c:pt idx="1382">
                  <c:v>628.13699999999994</c:v>
                </c:pt>
                <c:pt idx="1383">
                  <c:v>628.16399999999999</c:v>
                </c:pt>
                <c:pt idx="1384">
                  <c:v>628.16800000000001</c:v>
                </c:pt>
                <c:pt idx="1385">
                  <c:v>628.16800000000001</c:v>
                </c:pt>
                <c:pt idx="1386">
                  <c:v>628.68399999999997</c:v>
                </c:pt>
                <c:pt idx="1387">
                  <c:v>628.34</c:v>
                </c:pt>
                <c:pt idx="1388">
                  <c:v>628.18399999999997</c:v>
                </c:pt>
                <c:pt idx="1389">
                  <c:v>628.19100000000003</c:v>
                </c:pt>
                <c:pt idx="1390">
                  <c:v>628.47699999999998</c:v>
                </c:pt>
                <c:pt idx="1391">
                  <c:v>628.16800000000001</c:v>
                </c:pt>
                <c:pt idx="1392">
                  <c:v>628.17999999999995</c:v>
                </c:pt>
                <c:pt idx="1393">
                  <c:v>628.16800000000001</c:v>
                </c:pt>
                <c:pt idx="1394">
                  <c:v>628.14499999999998</c:v>
                </c:pt>
                <c:pt idx="1395">
                  <c:v>628.32799999999997</c:v>
                </c:pt>
                <c:pt idx="1396">
                  <c:v>628.18399999999997</c:v>
                </c:pt>
                <c:pt idx="1397">
                  <c:v>628.43799999999999</c:v>
                </c:pt>
                <c:pt idx="1398">
                  <c:v>628.15599999999995</c:v>
                </c:pt>
                <c:pt idx="1399">
                  <c:v>628.23</c:v>
                </c:pt>
                <c:pt idx="1400">
                  <c:v>628.16399999999999</c:v>
                </c:pt>
                <c:pt idx="1401">
                  <c:v>628.18399999999997</c:v>
                </c:pt>
                <c:pt idx="1402">
                  <c:v>628.37900000000002</c:v>
                </c:pt>
                <c:pt idx="1403">
                  <c:v>628.19100000000003</c:v>
                </c:pt>
                <c:pt idx="1404">
                  <c:v>628.17999999999995</c:v>
                </c:pt>
                <c:pt idx="1405">
                  <c:v>628.46100000000001</c:v>
                </c:pt>
                <c:pt idx="1406">
                  <c:v>628.16</c:v>
                </c:pt>
                <c:pt idx="1407">
                  <c:v>628.14800000000002</c:v>
                </c:pt>
                <c:pt idx="1408">
                  <c:v>628.15200000000004</c:v>
                </c:pt>
                <c:pt idx="1409">
                  <c:v>628.21900000000005</c:v>
                </c:pt>
                <c:pt idx="1410">
                  <c:v>628.16800000000001</c:v>
                </c:pt>
                <c:pt idx="1411">
                  <c:v>628.22299999999996</c:v>
                </c:pt>
                <c:pt idx="1412">
                  <c:v>628.47299999999996</c:v>
                </c:pt>
                <c:pt idx="1413">
                  <c:v>628.16800000000001</c:v>
                </c:pt>
                <c:pt idx="1414">
                  <c:v>628.18799999999999</c:v>
                </c:pt>
                <c:pt idx="1415">
                  <c:v>628.16399999999999</c:v>
                </c:pt>
                <c:pt idx="1416">
                  <c:v>628.20299999999997</c:v>
                </c:pt>
                <c:pt idx="1417">
                  <c:v>628.36300000000006</c:v>
                </c:pt>
                <c:pt idx="1418">
                  <c:v>628.19899999999996</c:v>
                </c:pt>
                <c:pt idx="1419">
                  <c:v>628.48400000000004</c:v>
                </c:pt>
                <c:pt idx="1420">
                  <c:v>628.16800000000001</c:v>
                </c:pt>
                <c:pt idx="1421">
                  <c:v>628.16800000000001</c:v>
                </c:pt>
                <c:pt idx="1422">
                  <c:v>628.16</c:v>
                </c:pt>
                <c:pt idx="1423">
                  <c:v>628.21900000000005</c:v>
                </c:pt>
                <c:pt idx="1424">
                  <c:v>628.35199999999998</c:v>
                </c:pt>
                <c:pt idx="1425">
                  <c:v>628.21100000000001</c:v>
                </c:pt>
                <c:pt idx="1426">
                  <c:v>628.45699999999999</c:v>
                </c:pt>
                <c:pt idx="1427">
                  <c:v>628.15599999999995</c:v>
                </c:pt>
                <c:pt idx="1428">
                  <c:v>628.18799999999999</c:v>
                </c:pt>
                <c:pt idx="1429">
                  <c:v>628.19500000000005</c:v>
                </c:pt>
                <c:pt idx="1430">
                  <c:v>628.17200000000003</c:v>
                </c:pt>
                <c:pt idx="1431">
                  <c:v>628.35199999999998</c:v>
                </c:pt>
                <c:pt idx="1432">
                  <c:v>628.19899999999996</c:v>
                </c:pt>
                <c:pt idx="1433">
                  <c:v>628.24199999999996</c:v>
                </c:pt>
                <c:pt idx="1434">
                  <c:v>628.16800000000001</c:v>
                </c:pt>
                <c:pt idx="1435">
                  <c:v>628.24199999999996</c:v>
                </c:pt>
                <c:pt idx="1436">
                  <c:v>628.18799999999999</c:v>
                </c:pt>
                <c:pt idx="1437">
                  <c:v>628.18799999999999</c:v>
                </c:pt>
                <c:pt idx="1438">
                  <c:v>628.36300000000006</c:v>
                </c:pt>
                <c:pt idx="1439">
                  <c:v>628.21100000000001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BE-E940-BFC6-1053E81FAC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2488415"/>
        <c:axId val="2048966895"/>
      </c:lineChart>
      <c:catAx>
        <c:axId val="19824884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48966895"/>
        <c:crosses val="autoZero"/>
        <c:auto val="1"/>
        <c:lblAlgn val="ctr"/>
        <c:lblOffset val="100"/>
        <c:noMultiLvlLbl val="0"/>
      </c:catAx>
      <c:valAx>
        <c:axId val="2048966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82488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 </a:t>
            </a:r>
            <a:r>
              <a:rPr lang="en-US" altLang="zh-CN"/>
              <a:t>launcher</a:t>
            </a:r>
            <a:r>
              <a:rPr lang="zh-CN" altLang="en-US"/>
              <a:t>未分屏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[16]内存泄露!$B$1:$B$1415</c:f>
              <c:numCache>
                <c:formatCode>General</c:formatCode>
                <c:ptCount val="14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F7-1C44-A297-E82CD338F0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8720159"/>
        <c:axId val="2039165871"/>
      </c:lineChart>
      <c:catAx>
        <c:axId val="20387201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39165871"/>
        <c:crosses val="autoZero"/>
        <c:auto val="1"/>
        <c:lblAlgn val="ctr"/>
        <c:lblOffset val="100"/>
        <c:noMultiLvlLbl val="0"/>
      </c:catAx>
      <c:valAx>
        <c:axId val="2039165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38720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语音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[2]内存泄漏!$A$1:$A$3198</c:f>
              <c:numCache>
                <c:formatCode>General</c:formatCode>
                <c:ptCount val="3198"/>
                <c:pt idx="0">
                  <c:v>266.36500000000001</c:v>
                </c:pt>
                <c:pt idx="1">
                  <c:v>258.75</c:v>
                </c:pt>
                <c:pt idx="2">
                  <c:v>258.75</c:v>
                </c:pt>
                <c:pt idx="3">
                  <c:v>258.68400000000003</c:v>
                </c:pt>
                <c:pt idx="4">
                  <c:v>258.71899999999999</c:v>
                </c:pt>
                <c:pt idx="5">
                  <c:v>258.76600000000002</c:v>
                </c:pt>
                <c:pt idx="6">
                  <c:v>258.74200000000002</c:v>
                </c:pt>
                <c:pt idx="7">
                  <c:v>258.68799999999999</c:v>
                </c:pt>
                <c:pt idx="8">
                  <c:v>258.81200000000001</c:v>
                </c:pt>
                <c:pt idx="9">
                  <c:v>258.67599999999999</c:v>
                </c:pt>
                <c:pt idx="10">
                  <c:v>258.73399999999998</c:v>
                </c:pt>
                <c:pt idx="11">
                  <c:v>258.762</c:v>
                </c:pt>
                <c:pt idx="12">
                  <c:v>258.70299999999997</c:v>
                </c:pt>
                <c:pt idx="13">
                  <c:v>258.74200000000002</c:v>
                </c:pt>
                <c:pt idx="14">
                  <c:v>258.762</c:v>
                </c:pt>
                <c:pt idx="15">
                  <c:v>258.75799999999998</c:v>
                </c:pt>
                <c:pt idx="16">
                  <c:v>258.70699999999999</c:v>
                </c:pt>
                <c:pt idx="17">
                  <c:v>258.75799999999998</c:v>
                </c:pt>
                <c:pt idx="18">
                  <c:v>258.69900000000001</c:v>
                </c:pt>
                <c:pt idx="19">
                  <c:v>258.75400000000002</c:v>
                </c:pt>
                <c:pt idx="20">
                  <c:v>258.72300000000001</c:v>
                </c:pt>
                <c:pt idx="21">
                  <c:v>258.74599999999998</c:v>
                </c:pt>
                <c:pt idx="22">
                  <c:v>258.85700000000003</c:v>
                </c:pt>
                <c:pt idx="23">
                  <c:v>258.71300000000002</c:v>
                </c:pt>
                <c:pt idx="24">
                  <c:v>258.78300000000002</c:v>
                </c:pt>
                <c:pt idx="25">
                  <c:v>258.76799999999997</c:v>
                </c:pt>
                <c:pt idx="26">
                  <c:v>258.75599999999997</c:v>
                </c:pt>
                <c:pt idx="27">
                  <c:v>258.803</c:v>
                </c:pt>
                <c:pt idx="28">
                  <c:v>258.75599999999997</c:v>
                </c:pt>
                <c:pt idx="29">
                  <c:v>258.74799999999999</c:v>
                </c:pt>
                <c:pt idx="30">
                  <c:v>258.71699999999998</c:v>
                </c:pt>
                <c:pt idx="31">
                  <c:v>258.834</c:v>
                </c:pt>
                <c:pt idx="32">
                  <c:v>258.709</c:v>
                </c:pt>
                <c:pt idx="33">
                  <c:v>258.77499999999998</c:v>
                </c:pt>
                <c:pt idx="34">
                  <c:v>258.779</c:v>
                </c:pt>
                <c:pt idx="35">
                  <c:v>258.73599999999999</c:v>
                </c:pt>
                <c:pt idx="36">
                  <c:v>258.697</c:v>
                </c:pt>
                <c:pt idx="37">
                  <c:v>258.70499999999998</c:v>
                </c:pt>
                <c:pt idx="38">
                  <c:v>258.74400000000003</c:v>
                </c:pt>
                <c:pt idx="39">
                  <c:v>258.75599999999997</c:v>
                </c:pt>
                <c:pt idx="40">
                  <c:v>258.77100000000002</c:v>
                </c:pt>
                <c:pt idx="41">
                  <c:v>258.70100000000002</c:v>
                </c:pt>
                <c:pt idx="42">
                  <c:v>258.779</c:v>
                </c:pt>
                <c:pt idx="43">
                  <c:v>258.70499999999998</c:v>
                </c:pt>
                <c:pt idx="44">
                  <c:v>258.75200000000001</c:v>
                </c:pt>
                <c:pt idx="45">
                  <c:v>258.78699999999998</c:v>
                </c:pt>
                <c:pt idx="46">
                  <c:v>258.709</c:v>
                </c:pt>
                <c:pt idx="47">
                  <c:v>258.76400000000001</c:v>
                </c:pt>
                <c:pt idx="48">
                  <c:v>258.78300000000002</c:v>
                </c:pt>
                <c:pt idx="49">
                  <c:v>258.73599999999999</c:v>
                </c:pt>
                <c:pt idx="50">
                  <c:v>258.70699999999999</c:v>
                </c:pt>
                <c:pt idx="51">
                  <c:v>258.78100000000001</c:v>
                </c:pt>
                <c:pt idx="52">
                  <c:v>258.738</c:v>
                </c:pt>
                <c:pt idx="53">
                  <c:v>258.68799999999999</c:v>
                </c:pt>
                <c:pt idx="54">
                  <c:v>258.84399999999999</c:v>
                </c:pt>
                <c:pt idx="55">
                  <c:v>258.69499999999999</c:v>
                </c:pt>
                <c:pt idx="56">
                  <c:v>258.84800000000001</c:v>
                </c:pt>
                <c:pt idx="57">
                  <c:v>258.74599999999998</c:v>
                </c:pt>
                <c:pt idx="58">
                  <c:v>258.73399999999998</c:v>
                </c:pt>
                <c:pt idx="59">
                  <c:v>258.70299999999997</c:v>
                </c:pt>
                <c:pt idx="60">
                  <c:v>258.69499999999999</c:v>
                </c:pt>
                <c:pt idx="61">
                  <c:v>258.73399999999998</c:v>
                </c:pt>
                <c:pt idx="62">
                  <c:v>258.76600000000002</c:v>
                </c:pt>
                <c:pt idx="63">
                  <c:v>258.762</c:v>
                </c:pt>
                <c:pt idx="64">
                  <c:v>258.68400000000003</c:v>
                </c:pt>
                <c:pt idx="65">
                  <c:v>258.79300000000001</c:v>
                </c:pt>
                <c:pt idx="66">
                  <c:v>258.70299999999997</c:v>
                </c:pt>
                <c:pt idx="67">
                  <c:v>258.69099999999997</c:v>
                </c:pt>
                <c:pt idx="68">
                  <c:v>258.80099999999999</c:v>
                </c:pt>
                <c:pt idx="69">
                  <c:v>258.68</c:v>
                </c:pt>
                <c:pt idx="70">
                  <c:v>258.76600000000002</c:v>
                </c:pt>
                <c:pt idx="71">
                  <c:v>258.77300000000002</c:v>
                </c:pt>
                <c:pt idx="72">
                  <c:v>258.73</c:v>
                </c:pt>
                <c:pt idx="73">
                  <c:v>258.72699999999998</c:v>
                </c:pt>
                <c:pt idx="74">
                  <c:v>258.75799999999998</c:v>
                </c:pt>
                <c:pt idx="75">
                  <c:v>258.70299999999997</c:v>
                </c:pt>
                <c:pt idx="76">
                  <c:v>258.70299999999997</c:v>
                </c:pt>
                <c:pt idx="77">
                  <c:v>258.82799999999997</c:v>
                </c:pt>
                <c:pt idx="78">
                  <c:v>258.70699999999999</c:v>
                </c:pt>
                <c:pt idx="79">
                  <c:v>258.78100000000001</c:v>
                </c:pt>
                <c:pt idx="80">
                  <c:v>258.69499999999999</c:v>
                </c:pt>
                <c:pt idx="81">
                  <c:v>258.74200000000002</c:v>
                </c:pt>
                <c:pt idx="82">
                  <c:v>258.74200000000002</c:v>
                </c:pt>
                <c:pt idx="83">
                  <c:v>258.71100000000001</c:v>
                </c:pt>
                <c:pt idx="84">
                  <c:v>258.77300000000002</c:v>
                </c:pt>
                <c:pt idx="85">
                  <c:v>258.78500000000003</c:v>
                </c:pt>
                <c:pt idx="86">
                  <c:v>258.76600000000002</c:v>
                </c:pt>
                <c:pt idx="87">
                  <c:v>258.75</c:v>
                </c:pt>
                <c:pt idx="88">
                  <c:v>258.78899999999999</c:v>
                </c:pt>
                <c:pt idx="89">
                  <c:v>258.74599999999998</c:v>
                </c:pt>
                <c:pt idx="90">
                  <c:v>258.69099999999997</c:v>
                </c:pt>
                <c:pt idx="91">
                  <c:v>258.80500000000001</c:v>
                </c:pt>
                <c:pt idx="92">
                  <c:v>258.72300000000001</c:v>
                </c:pt>
                <c:pt idx="93">
                  <c:v>258.762</c:v>
                </c:pt>
                <c:pt idx="94">
                  <c:v>258.75400000000002</c:v>
                </c:pt>
                <c:pt idx="95">
                  <c:v>258.73399999999998</c:v>
                </c:pt>
                <c:pt idx="96">
                  <c:v>258.73399999999998</c:v>
                </c:pt>
                <c:pt idx="97">
                  <c:v>258.73399999999998</c:v>
                </c:pt>
                <c:pt idx="98">
                  <c:v>258.762</c:v>
                </c:pt>
                <c:pt idx="99">
                  <c:v>258.70699999999999</c:v>
                </c:pt>
                <c:pt idx="100">
                  <c:v>258.81200000000001</c:v>
                </c:pt>
                <c:pt idx="101">
                  <c:v>258.70699999999999</c:v>
                </c:pt>
                <c:pt idx="102">
                  <c:v>258.76600000000002</c:v>
                </c:pt>
                <c:pt idx="103">
                  <c:v>258.77699999999999</c:v>
                </c:pt>
                <c:pt idx="104">
                  <c:v>258.71499999999997</c:v>
                </c:pt>
                <c:pt idx="105">
                  <c:v>258.75</c:v>
                </c:pt>
                <c:pt idx="106">
                  <c:v>258.76600000000002</c:v>
                </c:pt>
                <c:pt idx="107">
                  <c:v>258.77</c:v>
                </c:pt>
                <c:pt idx="108">
                  <c:v>258.70299999999997</c:v>
                </c:pt>
                <c:pt idx="109">
                  <c:v>258.74200000000002</c:v>
                </c:pt>
                <c:pt idx="110">
                  <c:v>258.71499999999997</c:v>
                </c:pt>
                <c:pt idx="111">
                  <c:v>258.69499999999999</c:v>
                </c:pt>
                <c:pt idx="112">
                  <c:v>258.83999999999997</c:v>
                </c:pt>
                <c:pt idx="113">
                  <c:v>258.70299999999997</c:v>
                </c:pt>
                <c:pt idx="114">
                  <c:v>258.80500000000001</c:v>
                </c:pt>
                <c:pt idx="115">
                  <c:v>258.70299999999997</c:v>
                </c:pt>
                <c:pt idx="116">
                  <c:v>258.76499999999999</c:v>
                </c:pt>
                <c:pt idx="117">
                  <c:v>258.76900000000001</c:v>
                </c:pt>
                <c:pt idx="118">
                  <c:v>258.714</c:v>
                </c:pt>
                <c:pt idx="119">
                  <c:v>258.72199999999998</c:v>
                </c:pt>
                <c:pt idx="120">
                  <c:v>258.77999999999997</c:v>
                </c:pt>
                <c:pt idx="121">
                  <c:v>258.77199999999999</c:v>
                </c:pt>
                <c:pt idx="122">
                  <c:v>258.69</c:v>
                </c:pt>
                <c:pt idx="123">
                  <c:v>258.80799999999999</c:v>
                </c:pt>
                <c:pt idx="124">
                  <c:v>258.70999999999998</c:v>
                </c:pt>
                <c:pt idx="125">
                  <c:v>258.702</c:v>
                </c:pt>
                <c:pt idx="126">
                  <c:v>258.81200000000001</c:v>
                </c:pt>
                <c:pt idx="127">
                  <c:v>258.70999999999998</c:v>
                </c:pt>
                <c:pt idx="128">
                  <c:v>258.78399999999999</c:v>
                </c:pt>
                <c:pt idx="129">
                  <c:v>258.77999999999997</c:v>
                </c:pt>
                <c:pt idx="130">
                  <c:v>258.745</c:v>
                </c:pt>
                <c:pt idx="131">
                  <c:v>258.70999999999998</c:v>
                </c:pt>
                <c:pt idx="132">
                  <c:v>258.85399999999998</c:v>
                </c:pt>
                <c:pt idx="133">
                  <c:v>258.702</c:v>
                </c:pt>
                <c:pt idx="134">
                  <c:v>258.69400000000002</c:v>
                </c:pt>
                <c:pt idx="135">
                  <c:v>258.733</c:v>
                </c:pt>
                <c:pt idx="136">
                  <c:v>258.67099999999999</c:v>
                </c:pt>
                <c:pt idx="137">
                  <c:v>258.75700000000001</c:v>
                </c:pt>
                <c:pt idx="138">
                  <c:v>258.68700000000001</c:v>
                </c:pt>
                <c:pt idx="139">
                  <c:v>258.67500000000001</c:v>
                </c:pt>
                <c:pt idx="140">
                  <c:v>258.73700000000002</c:v>
                </c:pt>
                <c:pt idx="141">
                  <c:v>258.69400000000002</c:v>
                </c:pt>
                <c:pt idx="142">
                  <c:v>258.76499999999999</c:v>
                </c:pt>
                <c:pt idx="143">
                  <c:v>258.745</c:v>
                </c:pt>
                <c:pt idx="144">
                  <c:v>258.74099999999999</c:v>
                </c:pt>
                <c:pt idx="145">
                  <c:v>258.76499999999999</c:v>
                </c:pt>
                <c:pt idx="146">
                  <c:v>258.76499999999999</c:v>
                </c:pt>
                <c:pt idx="147">
                  <c:v>258.71800000000002</c:v>
                </c:pt>
                <c:pt idx="148">
                  <c:v>258.69400000000002</c:v>
                </c:pt>
                <c:pt idx="149">
                  <c:v>258.83499999999998</c:v>
                </c:pt>
                <c:pt idx="150">
                  <c:v>258.66300000000001</c:v>
                </c:pt>
                <c:pt idx="151">
                  <c:v>258.76499999999999</c:v>
                </c:pt>
                <c:pt idx="152">
                  <c:v>258.76499999999999</c:v>
                </c:pt>
                <c:pt idx="153">
                  <c:v>258.75700000000001</c:v>
                </c:pt>
                <c:pt idx="154">
                  <c:v>258.74099999999999</c:v>
                </c:pt>
                <c:pt idx="155">
                  <c:v>258.78399999999999</c:v>
                </c:pt>
                <c:pt idx="156">
                  <c:v>258.79199999999997</c:v>
                </c:pt>
                <c:pt idx="157">
                  <c:v>258.72199999999998</c:v>
                </c:pt>
                <c:pt idx="158">
                  <c:v>258.839</c:v>
                </c:pt>
                <c:pt idx="159">
                  <c:v>258.76499999999999</c:v>
                </c:pt>
                <c:pt idx="160">
                  <c:v>258.76900000000001</c:v>
                </c:pt>
                <c:pt idx="161">
                  <c:v>258.76900000000001</c:v>
                </c:pt>
                <c:pt idx="162">
                  <c:v>258.72199999999998</c:v>
                </c:pt>
                <c:pt idx="163">
                  <c:v>258.74900000000002</c:v>
                </c:pt>
                <c:pt idx="164">
                  <c:v>258.69799999999998</c:v>
                </c:pt>
                <c:pt idx="165">
                  <c:v>258.76499999999999</c:v>
                </c:pt>
                <c:pt idx="166">
                  <c:v>265.08</c:v>
                </c:pt>
                <c:pt idx="167">
                  <c:v>265.50799999999998</c:v>
                </c:pt>
                <c:pt idx="168">
                  <c:v>258.93</c:v>
                </c:pt>
                <c:pt idx="169">
                  <c:v>260.34800000000001</c:v>
                </c:pt>
                <c:pt idx="170">
                  <c:v>258.93</c:v>
                </c:pt>
                <c:pt idx="171">
                  <c:v>259.06599999999997</c:v>
                </c:pt>
                <c:pt idx="172">
                  <c:v>259.02</c:v>
                </c:pt>
                <c:pt idx="173">
                  <c:v>259.09399999999999</c:v>
                </c:pt>
                <c:pt idx="174">
                  <c:v>259.08999999999997</c:v>
                </c:pt>
                <c:pt idx="175">
                  <c:v>259.06599999999997</c:v>
                </c:pt>
                <c:pt idx="176">
                  <c:v>259.05500000000001</c:v>
                </c:pt>
                <c:pt idx="177">
                  <c:v>259.27</c:v>
                </c:pt>
                <c:pt idx="178">
                  <c:v>261.08199999999999</c:v>
                </c:pt>
                <c:pt idx="179">
                  <c:v>259.16800000000001</c:v>
                </c:pt>
                <c:pt idx="180">
                  <c:v>259.24599999999998</c:v>
                </c:pt>
                <c:pt idx="181">
                  <c:v>259</c:v>
                </c:pt>
                <c:pt idx="182">
                  <c:v>259.05900000000003</c:v>
                </c:pt>
                <c:pt idx="183">
                  <c:v>259.012</c:v>
                </c:pt>
                <c:pt idx="184">
                  <c:v>258.95299999999997</c:v>
                </c:pt>
                <c:pt idx="185">
                  <c:v>258.99200000000002</c:v>
                </c:pt>
                <c:pt idx="186">
                  <c:v>258.96499999999997</c:v>
                </c:pt>
                <c:pt idx="187">
                  <c:v>258.75799999999998</c:v>
                </c:pt>
                <c:pt idx="188">
                  <c:v>258.80500000000001</c:v>
                </c:pt>
                <c:pt idx="189">
                  <c:v>258.78100000000001</c:v>
                </c:pt>
                <c:pt idx="190">
                  <c:v>258.77300000000002</c:v>
                </c:pt>
                <c:pt idx="191">
                  <c:v>258.83199999999999</c:v>
                </c:pt>
                <c:pt idx="192">
                  <c:v>258.74599999999998</c:v>
                </c:pt>
                <c:pt idx="193">
                  <c:v>258.85500000000002</c:v>
                </c:pt>
                <c:pt idx="194">
                  <c:v>259.29300000000001</c:v>
                </c:pt>
                <c:pt idx="195">
                  <c:v>258.988</c:v>
                </c:pt>
                <c:pt idx="196">
                  <c:v>259.03899999999999</c:v>
                </c:pt>
                <c:pt idx="197">
                  <c:v>259.07400000000001</c:v>
                </c:pt>
                <c:pt idx="198">
                  <c:v>268.00799999999998</c:v>
                </c:pt>
                <c:pt idx="199">
                  <c:v>262.54300000000001</c:v>
                </c:pt>
                <c:pt idx="200">
                  <c:v>259.53899999999999</c:v>
                </c:pt>
                <c:pt idx="201">
                  <c:v>259.48399999999998</c:v>
                </c:pt>
                <c:pt idx="202">
                  <c:v>259.52699999999999</c:v>
                </c:pt>
                <c:pt idx="203">
                  <c:v>259.55900000000003</c:v>
                </c:pt>
                <c:pt idx="204">
                  <c:v>259.57499999999999</c:v>
                </c:pt>
                <c:pt idx="205">
                  <c:v>268.57600000000002</c:v>
                </c:pt>
                <c:pt idx="206">
                  <c:v>261.10000000000002</c:v>
                </c:pt>
                <c:pt idx="207">
                  <c:v>259.07600000000002</c:v>
                </c:pt>
                <c:pt idx="208">
                  <c:v>259.07600000000002</c:v>
                </c:pt>
                <c:pt idx="209">
                  <c:v>259.06099999999998</c:v>
                </c:pt>
                <c:pt idx="210">
                  <c:v>259.10399999999998</c:v>
                </c:pt>
                <c:pt idx="211">
                  <c:v>259.06099999999998</c:v>
                </c:pt>
                <c:pt idx="212">
                  <c:v>259.23200000000003</c:v>
                </c:pt>
                <c:pt idx="213">
                  <c:v>259.11099999999999</c:v>
                </c:pt>
                <c:pt idx="214">
                  <c:v>258.95499999999998</c:v>
                </c:pt>
                <c:pt idx="215">
                  <c:v>258.88900000000001</c:v>
                </c:pt>
                <c:pt idx="216">
                  <c:v>258.916</c:v>
                </c:pt>
                <c:pt idx="217">
                  <c:v>258.99400000000003</c:v>
                </c:pt>
                <c:pt idx="218">
                  <c:v>258.86900000000003</c:v>
                </c:pt>
                <c:pt idx="219">
                  <c:v>267.875</c:v>
                </c:pt>
                <c:pt idx="220">
                  <c:v>264.78899999999999</c:v>
                </c:pt>
                <c:pt idx="221">
                  <c:v>261.83999999999997</c:v>
                </c:pt>
                <c:pt idx="222">
                  <c:v>260.96600000000001</c:v>
                </c:pt>
                <c:pt idx="223">
                  <c:v>259.55599999999998</c:v>
                </c:pt>
                <c:pt idx="224">
                  <c:v>259.548</c:v>
                </c:pt>
                <c:pt idx="225">
                  <c:v>259.517</c:v>
                </c:pt>
                <c:pt idx="226">
                  <c:v>259.52100000000002</c:v>
                </c:pt>
                <c:pt idx="227">
                  <c:v>259.517</c:v>
                </c:pt>
                <c:pt idx="228">
                  <c:v>259.517</c:v>
                </c:pt>
                <c:pt idx="229">
                  <c:v>259.52699999999999</c:v>
                </c:pt>
                <c:pt idx="230">
                  <c:v>259.5</c:v>
                </c:pt>
                <c:pt idx="231">
                  <c:v>259.48399999999998</c:v>
                </c:pt>
                <c:pt idx="232">
                  <c:v>259.48</c:v>
                </c:pt>
                <c:pt idx="233">
                  <c:v>259.47300000000001</c:v>
                </c:pt>
                <c:pt idx="234">
                  <c:v>259.47300000000001</c:v>
                </c:pt>
                <c:pt idx="235">
                  <c:v>259.399</c:v>
                </c:pt>
                <c:pt idx="236">
                  <c:v>259.827</c:v>
                </c:pt>
                <c:pt idx="237">
                  <c:v>259.565</c:v>
                </c:pt>
                <c:pt idx="238">
                  <c:v>259.45999999999998</c:v>
                </c:pt>
                <c:pt idx="239">
                  <c:v>259.45999999999998</c:v>
                </c:pt>
                <c:pt idx="240">
                  <c:v>259.40899999999999</c:v>
                </c:pt>
                <c:pt idx="241">
                  <c:v>259.49900000000002</c:v>
                </c:pt>
                <c:pt idx="242">
                  <c:v>259.40899999999999</c:v>
                </c:pt>
                <c:pt idx="243">
                  <c:v>259.39400000000001</c:v>
                </c:pt>
                <c:pt idx="244">
                  <c:v>259.50700000000001</c:v>
                </c:pt>
                <c:pt idx="245">
                  <c:v>259.44799999999998</c:v>
                </c:pt>
                <c:pt idx="246">
                  <c:v>259.464</c:v>
                </c:pt>
                <c:pt idx="247">
                  <c:v>259.44799999999998</c:v>
                </c:pt>
                <c:pt idx="248">
                  <c:v>259.45600000000002</c:v>
                </c:pt>
                <c:pt idx="249">
                  <c:v>259.37799999999999</c:v>
                </c:pt>
                <c:pt idx="250">
                  <c:v>259.47199999999998</c:v>
                </c:pt>
                <c:pt idx="251">
                  <c:v>259.55</c:v>
                </c:pt>
                <c:pt idx="252">
                  <c:v>259.483</c:v>
                </c:pt>
                <c:pt idx="253">
                  <c:v>259.42500000000001</c:v>
                </c:pt>
                <c:pt idx="254">
                  <c:v>259.47899999999998</c:v>
                </c:pt>
                <c:pt idx="255">
                  <c:v>259.38</c:v>
                </c:pt>
                <c:pt idx="256">
                  <c:v>259.435</c:v>
                </c:pt>
                <c:pt idx="257">
                  <c:v>259.36</c:v>
                </c:pt>
                <c:pt idx="258">
                  <c:v>259.44200000000001</c:v>
                </c:pt>
                <c:pt idx="259">
                  <c:v>259.37</c:v>
                </c:pt>
                <c:pt idx="260">
                  <c:v>259.36599999999999</c:v>
                </c:pt>
                <c:pt idx="261">
                  <c:v>259.43299999999999</c:v>
                </c:pt>
                <c:pt idx="262">
                  <c:v>259.38600000000002</c:v>
                </c:pt>
                <c:pt idx="263">
                  <c:v>259.34699999999998</c:v>
                </c:pt>
                <c:pt idx="264">
                  <c:v>259.45600000000002</c:v>
                </c:pt>
                <c:pt idx="265">
                  <c:v>259.37799999999999</c:v>
                </c:pt>
                <c:pt idx="266">
                  <c:v>259.38600000000002</c:v>
                </c:pt>
                <c:pt idx="267">
                  <c:v>259.45600000000002</c:v>
                </c:pt>
                <c:pt idx="268">
                  <c:v>259.37799999999999</c:v>
                </c:pt>
                <c:pt idx="269">
                  <c:v>259.36599999999999</c:v>
                </c:pt>
                <c:pt idx="270">
                  <c:v>259.452</c:v>
                </c:pt>
                <c:pt idx="271">
                  <c:v>259.38200000000001</c:v>
                </c:pt>
                <c:pt idx="272">
                  <c:v>259.39699999999999</c:v>
                </c:pt>
                <c:pt idx="273">
                  <c:v>259.476</c:v>
                </c:pt>
                <c:pt idx="274">
                  <c:v>259.36200000000002</c:v>
                </c:pt>
                <c:pt idx="275">
                  <c:v>259.39400000000001</c:v>
                </c:pt>
                <c:pt idx="276">
                  <c:v>259.52600000000001</c:v>
                </c:pt>
                <c:pt idx="277">
                  <c:v>259.36200000000002</c:v>
                </c:pt>
                <c:pt idx="278">
                  <c:v>259.39</c:v>
                </c:pt>
                <c:pt idx="279">
                  <c:v>259.55399999999997</c:v>
                </c:pt>
                <c:pt idx="280">
                  <c:v>259.38600000000002</c:v>
                </c:pt>
                <c:pt idx="281">
                  <c:v>259.54199999999997</c:v>
                </c:pt>
                <c:pt idx="282">
                  <c:v>259.44400000000002</c:v>
                </c:pt>
                <c:pt idx="283">
                  <c:v>259.39400000000001</c:v>
                </c:pt>
                <c:pt idx="284">
                  <c:v>259.76900000000001</c:v>
                </c:pt>
                <c:pt idx="285">
                  <c:v>259.90499999999997</c:v>
                </c:pt>
                <c:pt idx="286">
                  <c:v>259.47899999999998</c:v>
                </c:pt>
                <c:pt idx="287">
                  <c:v>259.45999999999998</c:v>
                </c:pt>
                <c:pt idx="288">
                  <c:v>259.43700000000001</c:v>
                </c:pt>
                <c:pt idx="289">
                  <c:v>259.53800000000001</c:v>
                </c:pt>
                <c:pt idx="290">
                  <c:v>259.58499999999998</c:v>
                </c:pt>
                <c:pt idx="291">
                  <c:v>259.51900000000001</c:v>
                </c:pt>
                <c:pt idx="292">
                  <c:v>259.44799999999998</c:v>
                </c:pt>
                <c:pt idx="293">
                  <c:v>259.51900000000001</c:v>
                </c:pt>
                <c:pt idx="294">
                  <c:v>260.75799999999998</c:v>
                </c:pt>
                <c:pt idx="295">
                  <c:v>276.339</c:v>
                </c:pt>
                <c:pt idx="296">
                  <c:v>303.83800000000002</c:v>
                </c:pt>
                <c:pt idx="297">
                  <c:v>303.65499999999997</c:v>
                </c:pt>
                <c:pt idx="298">
                  <c:v>303.41699999999997</c:v>
                </c:pt>
                <c:pt idx="299">
                  <c:v>303.44799999999998</c:v>
                </c:pt>
                <c:pt idx="300">
                  <c:v>303.44799999999998</c:v>
                </c:pt>
                <c:pt idx="301">
                  <c:v>303.822</c:v>
                </c:pt>
                <c:pt idx="302">
                  <c:v>303.85700000000003</c:v>
                </c:pt>
                <c:pt idx="303">
                  <c:v>303.77100000000002</c:v>
                </c:pt>
                <c:pt idx="304">
                  <c:v>303.81599999999997</c:v>
                </c:pt>
                <c:pt idx="305">
                  <c:v>303.81200000000001</c:v>
                </c:pt>
                <c:pt idx="306">
                  <c:v>303.89100000000002</c:v>
                </c:pt>
                <c:pt idx="307">
                  <c:v>310.43299999999999</c:v>
                </c:pt>
                <c:pt idx="308">
                  <c:v>307.49200000000002</c:v>
                </c:pt>
                <c:pt idx="309">
                  <c:v>307.33999999999997</c:v>
                </c:pt>
                <c:pt idx="310">
                  <c:v>307.80099999999999</c:v>
                </c:pt>
                <c:pt idx="311">
                  <c:v>307.84500000000003</c:v>
                </c:pt>
                <c:pt idx="312">
                  <c:v>307.96600000000001</c:v>
                </c:pt>
                <c:pt idx="313">
                  <c:v>307.82900000000001</c:v>
                </c:pt>
                <c:pt idx="314">
                  <c:v>307.99299999999999</c:v>
                </c:pt>
                <c:pt idx="315">
                  <c:v>307.97800000000001</c:v>
                </c:pt>
                <c:pt idx="316">
                  <c:v>307.99299999999999</c:v>
                </c:pt>
                <c:pt idx="317">
                  <c:v>309.23200000000003</c:v>
                </c:pt>
                <c:pt idx="318">
                  <c:v>308.56599999999997</c:v>
                </c:pt>
                <c:pt idx="319">
                  <c:v>308.14499999999998</c:v>
                </c:pt>
                <c:pt idx="320">
                  <c:v>308.49700000000001</c:v>
                </c:pt>
                <c:pt idx="321">
                  <c:v>308.47399999999999</c:v>
                </c:pt>
                <c:pt idx="322">
                  <c:v>308.45800000000003</c:v>
                </c:pt>
                <c:pt idx="323">
                  <c:v>308.45400000000001</c:v>
                </c:pt>
                <c:pt idx="324">
                  <c:v>308.48099999999999</c:v>
                </c:pt>
                <c:pt idx="325">
                  <c:v>308.44600000000003</c:v>
                </c:pt>
                <c:pt idx="326">
                  <c:v>308.45400000000001</c:v>
                </c:pt>
                <c:pt idx="327">
                  <c:v>308.48500000000001</c:v>
                </c:pt>
                <c:pt idx="328">
                  <c:v>308.47000000000003</c:v>
                </c:pt>
                <c:pt idx="329">
                  <c:v>308.47000000000003</c:v>
                </c:pt>
                <c:pt idx="330">
                  <c:v>308.505</c:v>
                </c:pt>
                <c:pt idx="331">
                  <c:v>308.46199999999999</c:v>
                </c:pt>
                <c:pt idx="332">
                  <c:v>308.47000000000003</c:v>
                </c:pt>
                <c:pt idx="333">
                  <c:v>308.48099999999999</c:v>
                </c:pt>
                <c:pt idx="334">
                  <c:v>308.47800000000001</c:v>
                </c:pt>
                <c:pt idx="335">
                  <c:v>308.47399999999999</c:v>
                </c:pt>
                <c:pt idx="336">
                  <c:v>308.45400000000001</c:v>
                </c:pt>
                <c:pt idx="337">
                  <c:v>308.46199999999999</c:v>
                </c:pt>
                <c:pt idx="338">
                  <c:v>308.49700000000001</c:v>
                </c:pt>
                <c:pt idx="339">
                  <c:v>308.47000000000003</c:v>
                </c:pt>
                <c:pt idx="340">
                  <c:v>308.47800000000001</c:v>
                </c:pt>
                <c:pt idx="341">
                  <c:v>308.49700000000001</c:v>
                </c:pt>
                <c:pt idx="342">
                  <c:v>308.49700000000001</c:v>
                </c:pt>
                <c:pt idx="343">
                  <c:v>308.48099999999999</c:v>
                </c:pt>
                <c:pt idx="344">
                  <c:v>308.45</c:v>
                </c:pt>
                <c:pt idx="345">
                  <c:v>308.47000000000003</c:v>
                </c:pt>
                <c:pt idx="346">
                  <c:v>308.50099999999998</c:v>
                </c:pt>
                <c:pt idx="347">
                  <c:v>308.40699999999998</c:v>
                </c:pt>
                <c:pt idx="348">
                  <c:v>308.45400000000001</c:v>
                </c:pt>
                <c:pt idx="349">
                  <c:v>308.44200000000001</c:v>
                </c:pt>
                <c:pt idx="350">
                  <c:v>308.44200000000001</c:v>
                </c:pt>
                <c:pt idx="351">
                  <c:v>308.435</c:v>
                </c:pt>
                <c:pt idx="352">
                  <c:v>308.423</c:v>
                </c:pt>
                <c:pt idx="353">
                  <c:v>308.44200000000001</c:v>
                </c:pt>
                <c:pt idx="354">
                  <c:v>308.44</c:v>
                </c:pt>
                <c:pt idx="355">
                  <c:v>308.43299999999999</c:v>
                </c:pt>
                <c:pt idx="356">
                  <c:v>308.44400000000002</c:v>
                </c:pt>
                <c:pt idx="357">
                  <c:v>308.43299999999999</c:v>
                </c:pt>
                <c:pt idx="358">
                  <c:v>308.44400000000002</c:v>
                </c:pt>
                <c:pt idx="359">
                  <c:v>308.43700000000001</c:v>
                </c:pt>
                <c:pt idx="360">
                  <c:v>308.42500000000001</c:v>
                </c:pt>
                <c:pt idx="361">
                  <c:v>308.41300000000001</c:v>
                </c:pt>
                <c:pt idx="362">
                  <c:v>308.37400000000002</c:v>
                </c:pt>
                <c:pt idx="363">
                  <c:v>308.40899999999999</c:v>
                </c:pt>
                <c:pt idx="364">
                  <c:v>308.39699999999999</c:v>
                </c:pt>
                <c:pt idx="365">
                  <c:v>308.39</c:v>
                </c:pt>
                <c:pt idx="366">
                  <c:v>308.39400000000001</c:v>
                </c:pt>
                <c:pt idx="367">
                  <c:v>308.37799999999999</c:v>
                </c:pt>
                <c:pt idx="368">
                  <c:v>308.47899999999998</c:v>
                </c:pt>
                <c:pt idx="369">
                  <c:v>308.36599999999999</c:v>
                </c:pt>
                <c:pt idx="370">
                  <c:v>308.37</c:v>
                </c:pt>
                <c:pt idx="371">
                  <c:v>308.39699999999999</c:v>
                </c:pt>
                <c:pt idx="372">
                  <c:v>308.37</c:v>
                </c:pt>
                <c:pt idx="373">
                  <c:v>308.38600000000002</c:v>
                </c:pt>
                <c:pt idx="374">
                  <c:v>308.40899999999999</c:v>
                </c:pt>
                <c:pt idx="375">
                  <c:v>308.39400000000001</c:v>
                </c:pt>
                <c:pt idx="376">
                  <c:v>308.41699999999997</c:v>
                </c:pt>
                <c:pt idx="377">
                  <c:v>308.53899999999999</c:v>
                </c:pt>
                <c:pt idx="378">
                  <c:v>308.613</c:v>
                </c:pt>
                <c:pt idx="379">
                  <c:v>308.64400000000001</c:v>
                </c:pt>
                <c:pt idx="380">
                  <c:v>315.52800000000002</c:v>
                </c:pt>
                <c:pt idx="381">
                  <c:v>311.911</c:v>
                </c:pt>
                <c:pt idx="382">
                  <c:v>313.62200000000001</c:v>
                </c:pt>
                <c:pt idx="383">
                  <c:v>275.33199999999999</c:v>
                </c:pt>
                <c:pt idx="384">
                  <c:v>275.36700000000002</c:v>
                </c:pt>
                <c:pt idx="385">
                  <c:v>273.69099999999997</c:v>
                </c:pt>
                <c:pt idx="386">
                  <c:v>271.39100000000002</c:v>
                </c:pt>
                <c:pt idx="387">
                  <c:v>271.375</c:v>
                </c:pt>
                <c:pt idx="388">
                  <c:v>271.40600000000001</c:v>
                </c:pt>
                <c:pt idx="389">
                  <c:v>271.512</c:v>
                </c:pt>
                <c:pt idx="390">
                  <c:v>271.47300000000001</c:v>
                </c:pt>
                <c:pt idx="391">
                  <c:v>271.46899999999999</c:v>
                </c:pt>
                <c:pt idx="392">
                  <c:v>271.54300000000001</c:v>
                </c:pt>
                <c:pt idx="393">
                  <c:v>271.52</c:v>
                </c:pt>
                <c:pt idx="394">
                  <c:v>287.08100000000002</c:v>
                </c:pt>
                <c:pt idx="395">
                  <c:v>309.37599999999998</c:v>
                </c:pt>
                <c:pt idx="396">
                  <c:v>309.33300000000003</c:v>
                </c:pt>
                <c:pt idx="397">
                  <c:v>309.99700000000001</c:v>
                </c:pt>
                <c:pt idx="398">
                  <c:v>311.71300000000002</c:v>
                </c:pt>
                <c:pt idx="399">
                  <c:v>277.01799999999997</c:v>
                </c:pt>
                <c:pt idx="400">
                  <c:v>275.38099999999997</c:v>
                </c:pt>
                <c:pt idx="401">
                  <c:v>274.29899999999998</c:v>
                </c:pt>
                <c:pt idx="402">
                  <c:v>274.32600000000002</c:v>
                </c:pt>
                <c:pt idx="403">
                  <c:v>271.79899999999998</c:v>
                </c:pt>
                <c:pt idx="404">
                  <c:v>271.53300000000002</c:v>
                </c:pt>
                <c:pt idx="405">
                  <c:v>271.43900000000002</c:v>
                </c:pt>
                <c:pt idx="406">
                  <c:v>271.404</c:v>
                </c:pt>
                <c:pt idx="407">
                  <c:v>271.74400000000003</c:v>
                </c:pt>
                <c:pt idx="408">
                  <c:v>271.45499999999998</c:v>
                </c:pt>
                <c:pt idx="409">
                  <c:v>271.41199999999998</c:v>
                </c:pt>
                <c:pt idx="410">
                  <c:v>271.48599999999999</c:v>
                </c:pt>
                <c:pt idx="411">
                  <c:v>271.30700000000002</c:v>
                </c:pt>
                <c:pt idx="412">
                  <c:v>271.39999999999998</c:v>
                </c:pt>
                <c:pt idx="413">
                  <c:v>271.25599999999997</c:v>
                </c:pt>
                <c:pt idx="414">
                  <c:v>271.27100000000002</c:v>
                </c:pt>
                <c:pt idx="415">
                  <c:v>271.32600000000002</c:v>
                </c:pt>
                <c:pt idx="416">
                  <c:v>271.26799999999997</c:v>
                </c:pt>
                <c:pt idx="417">
                  <c:v>271.28300000000002</c:v>
                </c:pt>
                <c:pt idx="418">
                  <c:v>271.40800000000002</c:v>
                </c:pt>
                <c:pt idx="419">
                  <c:v>271.279</c:v>
                </c:pt>
                <c:pt idx="420">
                  <c:v>271.26400000000001</c:v>
                </c:pt>
                <c:pt idx="421">
                  <c:v>271.33800000000002</c:v>
                </c:pt>
                <c:pt idx="422">
                  <c:v>271.27100000000002</c:v>
                </c:pt>
                <c:pt idx="423">
                  <c:v>271.27100000000002</c:v>
                </c:pt>
                <c:pt idx="424">
                  <c:v>271.32600000000002</c:v>
                </c:pt>
                <c:pt idx="425">
                  <c:v>271.279</c:v>
                </c:pt>
                <c:pt idx="426">
                  <c:v>271.26400000000001</c:v>
                </c:pt>
                <c:pt idx="427">
                  <c:v>271.26799999999997</c:v>
                </c:pt>
                <c:pt idx="428">
                  <c:v>271.27499999999998</c:v>
                </c:pt>
                <c:pt idx="429">
                  <c:v>271.31799999999998</c:v>
                </c:pt>
                <c:pt idx="430">
                  <c:v>271.279</c:v>
                </c:pt>
                <c:pt idx="431">
                  <c:v>271.26</c:v>
                </c:pt>
                <c:pt idx="432">
                  <c:v>271.49400000000003</c:v>
                </c:pt>
                <c:pt idx="433">
                  <c:v>271.24799999999999</c:v>
                </c:pt>
                <c:pt idx="434">
                  <c:v>271.23599999999999</c:v>
                </c:pt>
                <c:pt idx="435">
                  <c:v>271.31099999999998</c:v>
                </c:pt>
                <c:pt idx="436">
                  <c:v>271.24400000000003</c:v>
                </c:pt>
                <c:pt idx="437">
                  <c:v>271.197</c:v>
                </c:pt>
                <c:pt idx="438">
                  <c:v>271.28300000000002</c:v>
                </c:pt>
                <c:pt idx="439">
                  <c:v>271.21699999999998</c:v>
                </c:pt>
                <c:pt idx="440">
                  <c:v>271.18900000000002</c:v>
                </c:pt>
                <c:pt idx="441">
                  <c:v>271.33</c:v>
                </c:pt>
                <c:pt idx="442">
                  <c:v>271.221</c:v>
                </c:pt>
                <c:pt idx="443">
                  <c:v>271.29899999999998</c:v>
                </c:pt>
                <c:pt idx="444">
                  <c:v>271.28699999999998</c:v>
                </c:pt>
                <c:pt idx="445">
                  <c:v>271.22899999999998</c:v>
                </c:pt>
                <c:pt idx="446">
                  <c:v>271.38099999999997</c:v>
                </c:pt>
                <c:pt idx="447">
                  <c:v>271.27499999999998</c:v>
                </c:pt>
                <c:pt idx="448">
                  <c:v>271.23599999999999</c:v>
                </c:pt>
                <c:pt idx="449">
                  <c:v>271.39999999999998</c:v>
                </c:pt>
                <c:pt idx="450">
                  <c:v>271.21699999999998</c:v>
                </c:pt>
                <c:pt idx="451">
                  <c:v>271.197</c:v>
                </c:pt>
                <c:pt idx="452">
                  <c:v>271.21699999999998</c:v>
                </c:pt>
                <c:pt idx="453">
                  <c:v>271.27499999999998</c:v>
                </c:pt>
                <c:pt idx="454">
                  <c:v>271.31799999999998</c:v>
                </c:pt>
                <c:pt idx="455">
                  <c:v>271.221</c:v>
                </c:pt>
                <c:pt idx="456">
                  <c:v>271.26</c:v>
                </c:pt>
                <c:pt idx="457">
                  <c:v>271.39600000000002</c:v>
                </c:pt>
                <c:pt idx="458">
                  <c:v>271.18200000000002</c:v>
                </c:pt>
                <c:pt idx="459">
                  <c:v>271.25599999999997</c:v>
                </c:pt>
                <c:pt idx="460">
                  <c:v>271.31400000000002</c:v>
                </c:pt>
                <c:pt idx="461">
                  <c:v>271.209</c:v>
                </c:pt>
                <c:pt idx="462">
                  <c:v>271.24</c:v>
                </c:pt>
                <c:pt idx="463">
                  <c:v>271.25599999999997</c:v>
                </c:pt>
                <c:pt idx="464">
                  <c:v>271.11500000000001</c:v>
                </c:pt>
                <c:pt idx="465">
                  <c:v>271.178</c:v>
                </c:pt>
                <c:pt idx="466">
                  <c:v>271.13499999999999</c:v>
                </c:pt>
                <c:pt idx="467">
                  <c:v>271.12299999999999</c:v>
                </c:pt>
                <c:pt idx="468">
                  <c:v>271.17399999999998</c:v>
                </c:pt>
                <c:pt idx="469">
                  <c:v>271.10700000000003</c:v>
                </c:pt>
                <c:pt idx="470">
                  <c:v>271.11500000000001</c:v>
                </c:pt>
                <c:pt idx="471">
                  <c:v>271.14299999999997</c:v>
                </c:pt>
                <c:pt idx="472">
                  <c:v>271.09199999999998</c:v>
                </c:pt>
                <c:pt idx="473">
                  <c:v>270.88299999999998</c:v>
                </c:pt>
                <c:pt idx="474">
                  <c:v>270.90800000000002</c:v>
                </c:pt>
                <c:pt idx="475">
                  <c:v>270.988</c:v>
                </c:pt>
                <c:pt idx="476">
                  <c:v>271.39999999999998</c:v>
                </c:pt>
                <c:pt idx="477">
                  <c:v>271.29000000000002</c:v>
                </c:pt>
                <c:pt idx="478">
                  <c:v>271.25599999999997</c:v>
                </c:pt>
                <c:pt idx="479">
                  <c:v>271.178</c:v>
                </c:pt>
                <c:pt idx="480">
                  <c:v>271.49299999999999</c:v>
                </c:pt>
                <c:pt idx="481">
                  <c:v>271.70299999999997</c:v>
                </c:pt>
                <c:pt idx="482">
                  <c:v>271.28899999999999</c:v>
                </c:pt>
                <c:pt idx="483">
                  <c:v>271.29199999999997</c:v>
                </c:pt>
                <c:pt idx="484">
                  <c:v>271.279</c:v>
                </c:pt>
                <c:pt idx="485">
                  <c:v>271.29500000000002</c:v>
                </c:pt>
                <c:pt idx="486">
                  <c:v>271.48</c:v>
                </c:pt>
                <c:pt idx="487">
                  <c:v>271.31900000000002</c:v>
                </c:pt>
                <c:pt idx="488">
                  <c:v>271.62799999999999</c:v>
                </c:pt>
                <c:pt idx="489">
                  <c:v>271.37400000000002</c:v>
                </c:pt>
                <c:pt idx="490">
                  <c:v>271.50200000000001</c:v>
                </c:pt>
                <c:pt idx="491">
                  <c:v>271.49700000000001</c:v>
                </c:pt>
                <c:pt idx="492">
                  <c:v>271.54399999999998</c:v>
                </c:pt>
                <c:pt idx="493">
                  <c:v>271.59100000000001</c:v>
                </c:pt>
                <c:pt idx="494">
                  <c:v>271.45800000000003</c:v>
                </c:pt>
                <c:pt idx="495">
                  <c:v>271.48399999999998</c:v>
                </c:pt>
                <c:pt idx="496">
                  <c:v>271.44499999999999</c:v>
                </c:pt>
                <c:pt idx="497">
                  <c:v>271.46899999999999</c:v>
                </c:pt>
                <c:pt idx="498">
                  <c:v>271.50799999999998</c:v>
                </c:pt>
                <c:pt idx="499">
                  <c:v>271.44900000000001</c:v>
                </c:pt>
                <c:pt idx="500">
                  <c:v>271.53199999999998</c:v>
                </c:pt>
                <c:pt idx="501">
                  <c:v>271.505</c:v>
                </c:pt>
                <c:pt idx="502">
                  <c:v>271.47399999999999</c:v>
                </c:pt>
                <c:pt idx="503">
                  <c:v>271.43099999999998</c:v>
                </c:pt>
                <c:pt idx="504">
                  <c:v>271.524</c:v>
                </c:pt>
                <c:pt idx="505">
                  <c:v>271.44200000000001</c:v>
                </c:pt>
                <c:pt idx="506">
                  <c:v>271.505</c:v>
                </c:pt>
                <c:pt idx="507">
                  <c:v>271.43799999999999</c:v>
                </c:pt>
                <c:pt idx="508">
                  <c:v>271.44600000000003</c:v>
                </c:pt>
                <c:pt idx="509">
                  <c:v>271.49299999999999</c:v>
                </c:pt>
                <c:pt idx="510">
                  <c:v>271.43799999999999</c:v>
                </c:pt>
                <c:pt idx="511">
                  <c:v>271.41399999999999</c:v>
                </c:pt>
                <c:pt idx="512">
                  <c:v>271.45699999999999</c:v>
                </c:pt>
                <c:pt idx="513">
                  <c:v>271.39800000000002</c:v>
                </c:pt>
                <c:pt idx="514">
                  <c:v>271.512</c:v>
                </c:pt>
                <c:pt idx="515">
                  <c:v>271.44099999999997</c:v>
                </c:pt>
                <c:pt idx="516">
                  <c:v>271.40300000000002</c:v>
                </c:pt>
                <c:pt idx="517">
                  <c:v>271.42700000000002</c:v>
                </c:pt>
                <c:pt idx="518">
                  <c:v>271.392</c:v>
                </c:pt>
                <c:pt idx="519">
                  <c:v>271.37599999999998</c:v>
                </c:pt>
                <c:pt idx="520">
                  <c:v>271.41899999999998</c:v>
                </c:pt>
                <c:pt idx="521">
                  <c:v>271.34500000000003</c:v>
                </c:pt>
                <c:pt idx="522">
                  <c:v>271.48099999999999</c:v>
                </c:pt>
                <c:pt idx="523">
                  <c:v>271.35300000000001</c:v>
                </c:pt>
                <c:pt idx="524">
                  <c:v>271.40300000000002</c:v>
                </c:pt>
                <c:pt idx="525">
                  <c:v>271.43799999999999</c:v>
                </c:pt>
                <c:pt idx="526">
                  <c:v>271.43</c:v>
                </c:pt>
                <c:pt idx="527">
                  <c:v>271.39</c:v>
                </c:pt>
                <c:pt idx="528">
                  <c:v>271.40100000000001</c:v>
                </c:pt>
                <c:pt idx="529">
                  <c:v>271.36599999999999</c:v>
                </c:pt>
                <c:pt idx="530">
                  <c:v>271.351</c:v>
                </c:pt>
                <c:pt idx="531">
                  <c:v>271.387</c:v>
                </c:pt>
                <c:pt idx="532">
                  <c:v>271.35500000000002</c:v>
                </c:pt>
                <c:pt idx="533">
                  <c:v>271.47300000000001</c:v>
                </c:pt>
                <c:pt idx="534">
                  <c:v>271.32799999999997</c:v>
                </c:pt>
                <c:pt idx="535">
                  <c:v>271.38299999999998</c:v>
                </c:pt>
                <c:pt idx="536">
                  <c:v>271.41000000000003</c:v>
                </c:pt>
                <c:pt idx="537">
                  <c:v>271.32799999999997</c:v>
                </c:pt>
                <c:pt idx="538">
                  <c:v>271.38299999999998</c:v>
                </c:pt>
                <c:pt idx="539">
                  <c:v>271.5</c:v>
                </c:pt>
                <c:pt idx="540">
                  <c:v>271.42099999999999</c:v>
                </c:pt>
                <c:pt idx="541">
                  <c:v>271.35700000000003</c:v>
                </c:pt>
                <c:pt idx="542">
                  <c:v>271.41199999999998</c:v>
                </c:pt>
                <c:pt idx="543">
                  <c:v>271.346</c:v>
                </c:pt>
                <c:pt idx="544">
                  <c:v>271.39600000000002</c:v>
                </c:pt>
                <c:pt idx="545">
                  <c:v>271.334</c:v>
                </c:pt>
                <c:pt idx="546">
                  <c:v>271.37299999999999</c:v>
                </c:pt>
                <c:pt idx="547">
                  <c:v>271.42</c:v>
                </c:pt>
                <c:pt idx="548">
                  <c:v>271.33699999999999</c:v>
                </c:pt>
                <c:pt idx="549">
                  <c:v>271.399</c:v>
                </c:pt>
                <c:pt idx="550">
                  <c:v>271.38799999999998</c:v>
                </c:pt>
                <c:pt idx="551">
                  <c:v>271.399</c:v>
                </c:pt>
                <c:pt idx="552">
                  <c:v>271.34100000000001</c:v>
                </c:pt>
                <c:pt idx="553">
                  <c:v>271.45499999999998</c:v>
                </c:pt>
                <c:pt idx="554">
                  <c:v>271.346</c:v>
                </c:pt>
                <c:pt idx="555">
                  <c:v>271.36500000000001</c:v>
                </c:pt>
                <c:pt idx="556">
                  <c:v>271.36099999999999</c:v>
                </c:pt>
                <c:pt idx="557">
                  <c:v>271.334</c:v>
                </c:pt>
                <c:pt idx="558">
                  <c:v>271.39299999999997</c:v>
                </c:pt>
                <c:pt idx="559">
                  <c:v>271.29500000000002</c:v>
                </c:pt>
                <c:pt idx="560">
                  <c:v>271.36900000000003</c:v>
                </c:pt>
                <c:pt idx="561">
                  <c:v>271.32600000000002</c:v>
                </c:pt>
                <c:pt idx="562">
                  <c:v>271.22500000000002</c:v>
                </c:pt>
                <c:pt idx="563">
                  <c:v>271.18599999999998</c:v>
                </c:pt>
                <c:pt idx="564">
                  <c:v>271.274</c:v>
                </c:pt>
                <c:pt idx="565">
                  <c:v>271.20800000000003</c:v>
                </c:pt>
                <c:pt idx="566">
                  <c:v>271.18799999999999</c:v>
                </c:pt>
                <c:pt idx="567">
                  <c:v>271.274</c:v>
                </c:pt>
                <c:pt idx="568">
                  <c:v>271.29000000000002</c:v>
                </c:pt>
                <c:pt idx="569">
                  <c:v>271.22899999999998</c:v>
                </c:pt>
                <c:pt idx="570">
                  <c:v>271.178</c:v>
                </c:pt>
                <c:pt idx="571">
                  <c:v>271.24400000000003</c:v>
                </c:pt>
                <c:pt idx="572">
                  <c:v>271.16199999999998</c:v>
                </c:pt>
                <c:pt idx="573">
                  <c:v>271.221</c:v>
                </c:pt>
                <c:pt idx="574">
                  <c:v>271.20499999999998</c:v>
                </c:pt>
                <c:pt idx="575">
                  <c:v>271.24</c:v>
                </c:pt>
                <c:pt idx="576">
                  <c:v>271.23599999999999</c:v>
                </c:pt>
                <c:pt idx="577">
                  <c:v>271.16199999999998</c:v>
                </c:pt>
                <c:pt idx="578">
                  <c:v>271.303</c:v>
                </c:pt>
                <c:pt idx="579">
                  <c:v>271.173</c:v>
                </c:pt>
                <c:pt idx="580">
                  <c:v>271.185</c:v>
                </c:pt>
                <c:pt idx="581">
                  <c:v>271.31700000000001</c:v>
                </c:pt>
                <c:pt idx="582">
                  <c:v>271.16500000000002</c:v>
                </c:pt>
                <c:pt idx="583">
                  <c:v>271.185</c:v>
                </c:pt>
                <c:pt idx="584">
                  <c:v>271.24700000000001</c:v>
                </c:pt>
                <c:pt idx="585">
                  <c:v>271.24400000000003</c:v>
                </c:pt>
                <c:pt idx="586">
                  <c:v>271.18099999999998</c:v>
                </c:pt>
                <c:pt idx="587">
                  <c:v>271.27100000000002</c:v>
                </c:pt>
                <c:pt idx="588">
                  <c:v>271.15300000000002</c:v>
                </c:pt>
                <c:pt idx="589">
                  <c:v>271.22000000000003</c:v>
                </c:pt>
                <c:pt idx="590">
                  <c:v>271.173</c:v>
                </c:pt>
                <c:pt idx="591">
                  <c:v>271.173</c:v>
                </c:pt>
                <c:pt idx="592">
                  <c:v>271.267</c:v>
                </c:pt>
                <c:pt idx="593">
                  <c:v>271.173</c:v>
                </c:pt>
                <c:pt idx="594">
                  <c:v>271.24299999999999</c:v>
                </c:pt>
                <c:pt idx="595">
                  <c:v>271.24299999999999</c:v>
                </c:pt>
                <c:pt idx="596">
                  <c:v>271.255</c:v>
                </c:pt>
                <c:pt idx="597">
                  <c:v>271.18799999999999</c:v>
                </c:pt>
                <c:pt idx="598">
                  <c:v>271.31700000000001</c:v>
                </c:pt>
                <c:pt idx="599">
                  <c:v>271.173</c:v>
                </c:pt>
                <c:pt idx="600">
                  <c:v>271.18099999999998</c:v>
                </c:pt>
                <c:pt idx="601">
                  <c:v>271.33300000000003</c:v>
                </c:pt>
                <c:pt idx="602">
                  <c:v>271.23399999999998</c:v>
                </c:pt>
                <c:pt idx="603">
                  <c:v>271.28500000000003</c:v>
                </c:pt>
                <c:pt idx="604">
                  <c:v>271.29700000000003</c:v>
                </c:pt>
                <c:pt idx="605">
                  <c:v>271.33999999999997</c:v>
                </c:pt>
                <c:pt idx="606">
                  <c:v>271.28899999999999</c:v>
                </c:pt>
                <c:pt idx="607">
                  <c:v>271.24200000000002</c:v>
                </c:pt>
                <c:pt idx="608">
                  <c:v>271.23899999999998</c:v>
                </c:pt>
                <c:pt idx="609">
                  <c:v>271.30599999999998</c:v>
                </c:pt>
                <c:pt idx="610">
                  <c:v>271.34500000000003</c:v>
                </c:pt>
                <c:pt idx="611">
                  <c:v>271.23500000000001</c:v>
                </c:pt>
                <c:pt idx="612">
                  <c:v>271.34100000000001</c:v>
                </c:pt>
                <c:pt idx="613">
                  <c:v>271.23500000000001</c:v>
                </c:pt>
                <c:pt idx="614">
                  <c:v>271.28199999999998</c:v>
                </c:pt>
                <c:pt idx="615">
                  <c:v>271.35599999999999</c:v>
                </c:pt>
                <c:pt idx="616">
                  <c:v>271.238</c:v>
                </c:pt>
                <c:pt idx="617">
                  <c:v>271.22699999999998</c:v>
                </c:pt>
                <c:pt idx="618">
                  <c:v>271.18799999999999</c:v>
                </c:pt>
                <c:pt idx="619">
                  <c:v>271.30500000000001</c:v>
                </c:pt>
                <c:pt idx="620">
                  <c:v>271.22300000000001</c:v>
                </c:pt>
                <c:pt idx="621">
                  <c:v>271.29000000000002</c:v>
                </c:pt>
                <c:pt idx="622">
                  <c:v>271.22800000000001</c:v>
                </c:pt>
                <c:pt idx="623">
                  <c:v>271.34100000000001</c:v>
                </c:pt>
                <c:pt idx="624">
                  <c:v>271.32100000000003</c:v>
                </c:pt>
                <c:pt idx="625">
                  <c:v>271.24700000000001</c:v>
                </c:pt>
                <c:pt idx="626">
                  <c:v>271.27100000000002</c:v>
                </c:pt>
                <c:pt idx="627">
                  <c:v>271.22800000000001</c:v>
                </c:pt>
                <c:pt idx="628">
                  <c:v>271.24299999999999</c:v>
                </c:pt>
                <c:pt idx="629">
                  <c:v>271.35199999999998</c:v>
                </c:pt>
                <c:pt idx="630">
                  <c:v>271.27300000000002</c:v>
                </c:pt>
                <c:pt idx="631">
                  <c:v>271.20699999999999</c:v>
                </c:pt>
                <c:pt idx="632">
                  <c:v>271.363</c:v>
                </c:pt>
                <c:pt idx="633">
                  <c:v>271.22300000000001</c:v>
                </c:pt>
                <c:pt idx="634">
                  <c:v>271.21199999999999</c:v>
                </c:pt>
                <c:pt idx="635">
                  <c:v>271.255</c:v>
                </c:pt>
                <c:pt idx="636">
                  <c:v>271.54000000000002</c:v>
                </c:pt>
                <c:pt idx="637">
                  <c:v>271.96199999999999</c:v>
                </c:pt>
                <c:pt idx="638">
                  <c:v>272.02499999999998</c:v>
                </c:pt>
                <c:pt idx="639">
                  <c:v>271.20499999999998</c:v>
                </c:pt>
                <c:pt idx="640">
                  <c:v>271.12700000000001</c:v>
                </c:pt>
                <c:pt idx="641">
                  <c:v>271.33800000000002</c:v>
                </c:pt>
                <c:pt idx="642">
                  <c:v>271.13799999999998</c:v>
                </c:pt>
                <c:pt idx="643">
                  <c:v>271.13</c:v>
                </c:pt>
                <c:pt idx="644">
                  <c:v>271.08699999999999</c:v>
                </c:pt>
                <c:pt idx="645">
                  <c:v>271.17700000000002</c:v>
                </c:pt>
                <c:pt idx="646">
                  <c:v>271.11799999999999</c:v>
                </c:pt>
                <c:pt idx="647">
                  <c:v>271.23099999999999</c:v>
                </c:pt>
                <c:pt idx="648">
                  <c:v>271.28300000000002</c:v>
                </c:pt>
                <c:pt idx="649">
                  <c:v>271.18400000000003</c:v>
                </c:pt>
                <c:pt idx="650">
                  <c:v>271.52699999999999</c:v>
                </c:pt>
                <c:pt idx="651">
                  <c:v>271.27699999999999</c:v>
                </c:pt>
                <c:pt idx="652">
                  <c:v>271.09800000000001</c:v>
                </c:pt>
                <c:pt idx="653">
                  <c:v>271.22899999999998</c:v>
                </c:pt>
                <c:pt idx="654">
                  <c:v>271.08800000000002</c:v>
                </c:pt>
                <c:pt idx="655">
                  <c:v>271.11500000000001</c:v>
                </c:pt>
                <c:pt idx="656">
                  <c:v>270.91199999999998</c:v>
                </c:pt>
                <c:pt idx="657">
                  <c:v>270.90800000000002</c:v>
                </c:pt>
                <c:pt idx="658">
                  <c:v>270.97500000000002</c:v>
                </c:pt>
                <c:pt idx="659">
                  <c:v>270.87299999999999</c:v>
                </c:pt>
                <c:pt idx="660">
                  <c:v>270.928</c:v>
                </c:pt>
                <c:pt idx="661">
                  <c:v>270.93599999999998</c:v>
                </c:pt>
                <c:pt idx="662">
                  <c:v>270.90800000000002</c:v>
                </c:pt>
                <c:pt idx="663">
                  <c:v>270.89299999999997</c:v>
                </c:pt>
                <c:pt idx="664">
                  <c:v>270.96699999999998</c:v>
                </c:pt>
                <c:pt idx="665">
                  <c:v>271.25599999999997</c:v>
                </c:pt>
                <c:pt idx="666">
                  <c:v>270.99</c:v>
                </c:pt>
                <c:pt idx="667">
                  <c:v>270.89999999999998</c:v>
                </c:pt>
                <c:pt idx="668">
                  <c:v>277.12299999999999</c:v>
                </c:pt>
                <c:pt idx="669">
                  <c:v>276.02499999999998</c:v>
                </c:pt>
                <c:pt idx="670">
                  <c:v>271.59199999999998</c:v>
                </c:pt>
                <c:pt idx="671">
                  <c:v>271.61099999999999</c:v>
                </c:pt>
                <c:pt idx="672">
                  <c:v>271.78699999999998</c:v>
                </c:pt>
                <c:pt idx="673">
                  <c:v>271.50099999999998</c:v>
                </c:pt>
                <c:pt idx="674">
                  <c:v>272.20699999999999</c:v>
                </c:pt>
                <c:pt idx="675">
                  <c:v>270.85199999999998</c:v>
                </c:pt>
                <c:pt idx="676">
                  <c:v>271.57400000000001</c:v>
                </c:pt>
                <c:pt idx="677">
                  <c:v>271.07</c:v>
                </c:pt>
                <c:pt idx="678">
                  <c:v>271.12099999999998</c:v>
                </c:pt>
                <c:pt idx="679">
                  <c:v>271.30900000000003</c:v>
                </c:pt>
                <c:pt idx="680">
                  <c:v>271.28899999999999</c:v>
                </c:pt>
                <c:pt idx="681">
                  <c:v>271.30799999999999</c:v>
                </c:pt>
                <c:pt idx="682">
                  <c:v>275.851</c:v>
                </c:pt>
                <c:pt idx="683">
                  <c:v>273.15100000000001</c:v>
                </c:pt>
                <c:pt idx="684">
                  <c:v>272.57299999999998</c:v>
                </c:pt>
                <c:pt idx="685">
                  <c:v>271.80700000000002</c:v>
                </c:pt>
                <c:pt idx="686">
                  <c:v>278.78300000000002</c:v>
                </c:pt>
                <c:pt idx="687">
                  <c:v>277.93200000000002</c:v>
                </c:pt>
                <c:pt idx="688">
                  <c:v>271.71300000000002</c:v>
                </c:pt>
                <c:pt idx="689">
                  <c:v>271.791</c:v>
                </c:pt>
                <c:pt idx="690">
                  <c:v>271.70499999999998</c:v>
                </c:pt>
                <c:pt idx="691">
                  <c:v>271.72500000000002</c:v>
                </c:pt>
                <c:pt idx="692">
                  <c:v>271.71300000000002</c:v>
                </c:pt>
                <c:pt idx="693">
                  <c:v>271.65800000000002</c:v>
                </c:pt>
                <c:pt idx="694">
                  <c:v>272.09199999999998</c:v>
                </c:pt>
                <c:pt idx="695">
                  <c:v>271.63099999999997</c:v>
                </c:pt>
                <c:pt idx="696">
                  <c:v>271.346</c:v>
                </c:pt>
                <c:pt idx="697">
                  <c:v>271.29899999999998</c:v>
                </c:pt>
                <c:pt idx="698">
                  <c:v>271.18900000000002</c:v>
                </c:pt>
                <c:pt idx="699">
                  <c:v>271.12700000000001</c:v>
                </c:pt>
                <c:pt idx="700">
                  <c:v>271.21300000000002</c:v>
                </c:pt>
                <c:pt idx="701">
                  <c:v>271.12</c:v>
                </c:pt>
                <c:pt idx="702">
                  <c:v>271.18599999999998</c:v>
                </c:pt>
                <c:pt idx="703">
                  <c:v>271.18200000000002</c:v>
                </c:pt>
                <c:pt idx="704">
                  <c:v>271.18599999999998</c:v>
                </c:pt>
                <c:pt idx="705">
                  <c:v>271.13099999999997</c:v>
                </c:pt>
                <c:pt idx="706">
                  <c:v>271.24400000000003</c:v>
                </c:pt>
                <c:pt idx="707">
                  <c:v>271.11900000000003</c:v>
                </c:pt>
                <c:pt idx="708">
                  <c:v>271.30700000000002</c:v>
                </c:pt>
                <c:pt idx="709">
                  <c:v>271.07600000000002</c:v>
                </c:pt>
                <c:pt idx="710">
                  <c:v>271.07100000000003</c:v>
                </c:pt>
                <c:pt idx="711">
                  <c:v>271.09500000000003</c:v>
                </c:pt>
                <c:pt idx="712">
                  <c:v>271.04399999999998</c:v>
                </c:pt>
                <c:pt idx="713">
                  <c:v>271.05099999999999</c:v>
                </c:pt>
                <c:pt idx="714">
                  <c:v>271.57400000000001</c:v>
                </c:pt>
                <c:pt idx="715">
                  <c:v>271.625</c:v>
                </c:pt>
                <c:pt idx="716">
                  <c:v>271.22699999999998</c:v>
                </c:pt>
                <c:pt idx="717">
                  <c:v>271.10199999999998</c:v>
                </c:pt>
                <c:pt idx="718">
                  <c:v>271.15199999999999</c:v>
                </c:pt>
                <c:pt idx="719">
                  <c:v>271.363</c:v>
                </c:pt>
                <c:pt idx="720">
                  <c:v>271.20299999999997</c:v>
                </c:pt>
                <c:pt idx="721">
                  <c:v>271.18799999999999</c:v>
                </c:pt>
                <c:pt idx="722">
                  <c:v>271.32</c:v>
                </c:pt>
                <c:pt idx="723">
                  <c:v>271.14499999999998</c:v>
                </c:pt>
                <c:pt idx="724">
                  <c:v>271.18</c:v>
                </c:pt>
                <c:pt idx="725">
                  <c:v>271.29300000000001</c:v>
                </c:pt>
                <c:pt idx="726">
                  <c:v>271.14499999999998</c:v>
                </c:pt>
                <c:pt idx="727">
                  <c:v>271.22699999999998</c:v>
                </c:pt>
                <c:pt idx="728">
                  <c:v>271.16399999999999</c:v>
                </c:pt>
                <c:pt idx="729">
                  <c:v>271.24200000000002</c:v>
                </c:pt>
                <c:pt idx="730">
                  <c:v>271.26600000000002</c:v>
                </c:pt>
                <c:pt idx="731">
                  <c:v>271.08199999999999</c:v>
                </c:pt>
                <c:pt idx="732">
                  <c:v>271.08600000000001</c:v>
                </c:pt>
                <c:pt idx="733">
                  <c:v>271.17700000000002</c:v>
                </c:pt>
                <c:pt idx="734">
                  <c:v>271.19600000000003</c:v>
                </c:pt>
                <c:pt idx="735">
                  <c:v>271.23099999999999</c:v>
                </c:pt>
                <c:pt idx="736">
                  <c:v>271.22800000000001</c:v>
                </c:pt>
                <c:pt idx="737">
                  <c:v>271.13</c:v>
                </c:pt>
                <c:pt idx="738">
                  <c:v>271.18099999999998</c:v>
                </c:pt>
                <c:pt idx="739">
                  <c:v>271.22000000000003</c:v>
                </c:pt>
                <c:pt idx="740">
                  <c:v>271.24299999999999</c:v>
                </c:pt>
                <c:pt idx="741">
                  <c:v>271.72399999999999</c:v>
                </c:pt>
                <c:pt idx="742">
                  <c:v>271.07299999999998</c:v>
                </c:pt>
                <c:pt idx="743">
                  <c:v>271.04599999999999</c:v>
                </c:pt>
                <c:pt idx="744">
                  <c:v>271.16699999999997</c:v>
                </c:pt>
                <c:pt idx="745">
                  <c:v>258.452</c:v>
                </c:pt>
                <c:pt idx="746">
                  <c:v>273.77999999999997</c:v>
                </c:pt>
                <c:pt idx="747">
                  <c:v>270.72899999999998</c:v>
                </c:pt>
                <c:pt idx="748">
                  <c:v>270.71600000000001</c:v>
                </c:pt>
                <c:pt idx="749">
                  <c:v>271.63200000000001</c:v>
                </c:pt>
                <c:pt idx="750">
                  <c:v>270.89699999999999</c:v>
                </c:pt>
                <c:pt idx="751">
                  <c:v>270.60399999999998</c:v>
                </c:pt>
                <c:pt idx="752">
                  <c:v>270.62400000000002</c:v>
                </c:pt>
                <c:pt idx="753">
                  <c:v>270.51499999999999</c:v>
                </c:pt>
                <c:pt idx="754">
                  <c:v>270.58800000000002</c:v>
                </c:pt>
                <c:pt idx="755">
                  <c:v>270.553</c:v>
                </c:pt>
                <c:pt idx="756">
                  <c:v>270.53300000000002</c:v>
                </c:pt>
                <c:pt idx="757">
                  <c:v>270.488</c:v>
                </c:pt>
                <c:pt idx="758">
                  <c:v>270.53500000000003</c:v>
                </c:pt>
                <c:pt idx="759">
                  <c:v>270.52300000000002</c:v>
                </c:pt>
                <c:pt idx="760">
                  <c:v>270.637</c:v>
                </c:pt>
                <c:pt idx="761">
                  <c:v>270.53500000000003</c:v>
                </c:pt>
                <c:pt idx="762">
                  <c:v>270.50400000000002</c:v>
                </c:pt>
                <c:pt idx="763">
                  <c:v>270.59699999999998</c:v>
                </c:pt>
                <c:pt idx="764">
                  <c:v>270.59300000000002</c:v>
                </c:pt>
                <c:pt idx="765">
                  <c:v>270.51900000000001</c:v>
                </c:pt>
                <c:pt idx="766">
                  <c:v>270.702</c:v>
                </c:pt>
                <c:pt idx="767">
                  <c:v>270.60399999999998</c:v>
                </c:pt>
                <c:pt idx="768">
                  <c:v>270.55799999999999</c:v>
                </c:pt>
                <c:pt idx="769">
                  <c:v>270.55399999999997</c:v>
                </c:pt>
                <c:pt idx="770">
                  <c:v>270.50299999999999</c:v>
                </c:pt>
                <c:pt idx="771">
                  <c:v>270.601</c:v>
                </c:pt>
                <c:pt idx="772">
                  <c:v>270.55399999999997</c:v>
                </c:pt>
                <c:pt idx="773">
                  <c:v>270.55799999999999</c:v>
                </c:pt>
                <c:pt idx="774">
                  <c:v>270.62</c:v>
                </c:pt>
                <c:pt idx="775">
                  <c:v>270.58499999999998</c:v>
                </c:pt>
                <c:pt idx="776">
                  <c:v>270.65899999999999</c:v>
                </c:pt>
                <c:pt idx="777">
                  <c:v>270.69400000000002</c:v>
                </c:pt>
                <c:pt idx="778">
                  <c:v>270.66699999999997</c:v>
                </c:pt>
                <c:pt idx="779">
                  <c:v>270.55</c:v>
                </c:pt>
                <c:pt idx="780">
                  <c:v>270.62400000000002</c:v>
                </c:pt>
                <c:pt idx="781">
                  <c:v>270.54199999999997</c:v>
                </c:pt>
                <c:pt idx="782">
                  <c:v>270.52999999999997</c:v>
                </c:pt>
                <c:pt idx="783">
                  <c:v>270.589</c:v>
                </c:pt>
                <c:pt idx="784">
                  <c:v>270.52199999999999</c:v>
                </c:pt>
                <c:pt idx="785">
                  <c:v>270.52600000000001</c:v>
                </c:pt>
                <c:pt idx="786">
                  <c:v>270.54199999999997</c:v>
                </c:pt>
                <c:pt idx="787">
                  <c:v>270.49900000000002</c:v>
                </c:pt>
                <c:pt idx="788">
                  <c:v>270.50700000000001</c:v>
                </c:pt>
                <c:pt idx="789">
                  <c:v>270.60399999999998</c:v>
                </c:pt>
                <c:pt idx="790">
                  <c:v>270.53300000000002</c:v>
                </c:pt>
                <c:pt idx="791">
                  <c:v>270.68599999999998</c:v>
                </c:pt>
                <c:pt idx="792">
                  <c:v>270.59199999999998</c:v>
                </c:pt>
                <c:pt idx="793">
                  <c:v>270.988</c:v>
                </c:pt>
                <c:pt idx="794">
                  <c:v>270.97399999999999</c:v>
                </c:pt>
                <c:pt idx="795">
                  <c:v>270.97000000000003</c:v>
                </c:pt>
                <c:pt idx="796">
                  <c:v>270.85599999999999</c:v>
                </c:pt>
                <c:pt idx="797">
                  <c:v>270.64800000000002</c:v>
                </c:pt>
                <c:pt idx="798">
                  <c:v>270.67200000000003</c:v>
                </c:pt>
                <c:pt idx="799">
                  <c:v>270.81200000000001</c:v>
                </c:pt>
                <c:pt idx="800">
                  <c:v>270.69900000000001</c:v>
                </c:pt>
                <c:pt idx="801">
                  <c:v>270.77600000000001</c:v>
                </c:pt>
                <c:pt idx="802">
                  <c:v>270.79599999999999</c:v>
                </c:pt>
                <c:pt idx="803">
                  <c:v>271.27699999999999</c:v>
                </c:pt>
                <c:pt idx="804">
                  <c:v>270.77</c:v>
                </c:pt>
                <c:pt idx="805">
                  <c:v>270.85599999999999</c:v>
                </c:pt>
                <c:pt idx="806">
                  <c:v>271.02100000000002</c:v>
                </c:pt>
                <c:pt idx="807">
                  <c:v>270.846</c:v>
                </c:pt>
                <c:pt idx="808">
                  <c:v>270.76</c:v>
                </c:pt>
                <c:pt idx="809">
                  <c:v>270.86500000000001</c:v>
                </c:pt>
                <c:pt idx="810">
                  <c:v>270.791</c:v>
                </c:pt>
                <c:pt idx="811">
                  <c:v>270.85000000000002</c:v>
                </c:pt>
                <c:pt idx="812">
                  <c:v>270.779</c:v>
                </c:pt>
                <c:pt idx="813">
                  <c:v>270.74</c:v>
                </c:pt>
                <c:pt idx="814">
                  <c:v>270.84899999999999</c:v>
                </c:pt>
                <c:pt idx="815">
                  <c:v>270.72000000000003</c:v>
                </c:pt>
                <c:pt idx="816">
                  <c:v>270.71199999999999</c:v>
                </c:pt>
                <c:pt idx="817">
                  <c:v>270.79399999999998</c:v>
                </c:pt>
                <c:pt idx="818">
                  <c:v>270.81</c:v>
                </c:pt>
                <c:pt idx="819">
                  <c:v>270.74</c:v>
                </c:pt>
                <c:pt idx="820">
                  <c:v>270.76799999999997</c:v>
                </c:pt>
                <c:pt idx="821">
                  <c:v>270.78300000000002</c:v>
                </c:pt>
                <c:pt idx="822">
                  <c:v>270.846</c:v>
                </c:pt>
                <c:pt idx="823">
                  <c:v>270.76</c:v>
                </c:pt>
                <c:pt idx="824">
                  <c:v>270.86500000000001</c:v>
                </c:pt>
                <c:pt idx="825">
                  <c:v>270.76799999999997</c:v>
                </c:pt>
                <c:pt idx="826">
                  <c:v>270.774</c:v>
                </c:pt>
                <c:pt idx="827">
                  <c:v>270.77800000000002</c:v>
                </c:pt>
                <c:pt idx="828">
                  <c:v>270.71199999999999</c:v>
                </c:pt>
                <c:pt idx="829">
                  <c:v>270.66500000000002</c:v>
                </c:pt>
                <c:pt idx="830">
                  <c:v>270.81299999999999</c:v>
                </c:pt>
                <c:pt idx="831">
                  <c:v>270.64299999999997</c:v>
                </c:pt>
                <c:pt idx="832">
                  <c:v>270.75200000000001</c:v>
                </c:pt>
                <c:pt idx="833">
                  <c:v>270.71300000000002</c:v>
                </c:pt>
                <c:pt idx="834">
                  <c:v>270.68900000000002</c:v>
                </c:pt>
                <c:pt idx="835">
                  <c:v>270.72500000000002</c:v>
                </c:pt>
                <c:pt idx="836">
                  <c:v>270.76</c:v>
                </c:pt>
                <c:pt idx="837">
                  <c:v>270.64999999999998</c:v>
                </c:pt>
                <c:pt idx="838">
                  <c:v>270.755</c:v>
                </c:pt>
                <c:pt idx="839">
                  <c:v>270.61799999999999</c:v>
                </c:pt>
                <c:pt idx="840">
                  <c:v>270.79000000000002</c:v>
                </c:pt>
                <c:pt idx="841">
                  <c:v>270.661</c:v>
                </c:pt>
                <c:pt idx="842">
                  <c:v>270.649</c:v>
                </c:pt>
                <c:pt idx="843">
                  <c:v>270.79399999999998</c:v>
                </c:pt>
                <c:pt idx="844">
                  <c:v>270.67399999999998</c:v>
                </c:pt>
                <c:pt idx="845">
                  <c:v>270.697</c:v>
                </c:pt>
                <c:pt idx="846">
                  <c:v>270.71699999999998</c:v>
                </c:pt>
                <c:pt idx="847">
                  <c:v>270.74400000000003</c:v>
                </c:pt>
                <c:pt idx="848">
                  <c:v>270.61900000000003</c:v>
                </c:pt>
                <c:pt idx="849">
                  <c:v>270.75</c:v>
                </c:pt>
                <c:pt idx="850">
                  <c:v>270.62900000000002</c:v>
                </c:pt>
                <c:pt idx="851">
                  <c:v>270.76600000000002</c:v>
                </c:pt>
                <c:pt idx="852">
                  <c:v>270.67899999999997</c:v>
                </c:pt>
                <c:pt idx="853">
                  <c:v>270.70600000000002</c:v>
                </c:pt>
                <c:pt idx="854">
                  <c:v>270.72899999999998</c:v>
                </c:pt>
                <c:pt idx="855">
                  <c:v>270.714</c:v>
                </c:pt>
                <c:pt idx="856">
                  <c:v>270.66300000000001</c:v>
                </c:pt>
                <c:pt idx="857">
                  <c:v>270.59800000000001</c:v>
                </c:pt>
                <c:pt idx="858">
                  <c:v>270.74599999999998</c:v>
                </c:pt>
                <c:pt idx="859">
                  <c:v>270.71100000000001</c:v>
                </c:pt>
                <c:pt idx="860">
                  <c:v>270.69900000000001</c:v>
                </c:pt>
                <c:pt idx="861">
                  <c:v>270.71499999999997</c:v>
                </c:pt>
                <c:pt idx="862">
                  <c:v>270.82</c:v>
                </c:pt>
                <c:pt idx="863">
                  <c:v>270.68700000000001</c:v>
                </c:pt>
                <c:pt idx="864">
                  <c:v>270.733</c:v>
                </c:pt>
                <c:pt idx="865">
                  <c:v>270.67899999999997</c:v>
                </c:pt>
                <c:pt idx="866">
                  <c:v>270.76900000000001</c:v>
                </c:pt>
                <c:pt idx="867">
                  <c:v>270.69</c:v>
                </c:pt>
                <c:pt idx="868">
                  <c:v>270.72899999999998</c:v>
                </c:pt>
                <c:pt idx="869">
                  <c:v>270.66800000000001</c:v>
                </c:pt>
                <c:pt idx="870">
                  <c:v>270.80500000000001</c:v>
                </c:pt>
                <c:pt idx="871">
                  <c:v>270.66800000000001</c:v>
                </c:pt>
                <c:pt idx="872">
                  <c:v>270.68</c:v>
                </c:pt>
                <c:pt idx="873">
                  <c:v>270.66399999999999</c:v>
                </c:pt>
                <c:pt idx="874">
                  <c:v>270.64800000000002</c:v>
                </c:pt>
                <c:pt idx="875">
                  <c:v>270.71499999999997</c:v>
                </c:pt>
                <c:pt idx="876">
                  <c:v>270.67599999999999</c:v>
                </c:pt>
                <c:pt idx="877">
                  <c:v>270.73</c:v>
                </c:pt>
                <c:pt idx="878">
                  <c:v>270.75</c:v>
                </c:pt>
                <c:pt idx="879">
                  <c:v>270.733</c:v>
                </c:pt>
                <c:pt idx="880">
                  <c:v>270.69400000000002</c:v>
                </c:pt>
                <c:pt idx="881">
                  <c:v>270.75700000000001</c:v>
                </c:pt>
                <c:pt idx="882">
                  <c:v>270.68700000000001</c:v>
                </c:pt>
                <c:pt idx="883">
                  <c:v>270.66300000000001</c:v>
                </c:pt>
                <c:pt idx="884">
                  <c:v>270.75700000000001</c:v>
                </c:pt>
                <c:pt idx="885">
                  <c:v>270.67200000000003</c:v>
                </c:pt>
                <c:pt idx="886">
                  <c:v>270.71100000000001</c:v>
                </c:pt>
                <c:pt idx="887">
                  <c:v>270.68</c:v>
                </c:pt>
                <c:pt idx="888">
                  <c:v>270.738</c:v>
                </c:pt>
                <c:pt idx="889">
                  <c:v>270.82799999999997</c:v>
                </c:pt>
                <c:pt idx="890">
                  <c:v>270.71499999999997</c:v>
                </c:pt>
                <c:pt idx="891">
                  <c:v>270.64100000000002</c:v>
                </c:pt>
                <c:pt idx="892">
                  <c:v>270.72699999999998</c:v>
                </c:pt>
                <c:pt idx="893">
                  <c:v>270.70299999999997</c:v>
                </c:pt>
                <c:pt idx="894">
                  <c:v>270.68799999999999</c:v>
                </c:pt>
                <c:pt idx="895">
                  <c:v>270.77199999999999</c:v>
                </c:pt>
                <c:pt idx="896">
                  <c:v>270.66300000000001</c:v>
                </c:pt>
                <c:pt idx="897">
                  <c:v>270.74099999999999</c:v>
                </c:pt>
                <c:pt idx="898">
                  <c:v>270.726</c:v>
                </c:pt>
                <c:pt idx="899">
                  <c:v>270.67899999999997</c:v>
                </c:pt>
                <c:pt idx="900">
                  <c:v>270.66699999999997</c:v>
                </c:pt>
                <c:pt idx="901">
                  <c:v>270.65899999999999</c:v>
                </c:pt>
                <c:pt idx="902">
                  <c:v>270.66399999999999</c:v>
                </c:pt>
                <c:pt idx="903">
                  <c:v>270.73</c:v>
                </c:pt>
                <c:pt idx="904">
                  <c:v>270.72899999999998</c:v>
                </c:pt>
                <c:pt idx="905">
                  <c:v>270.66699999999997</c:v>
                </c:pt>
                <c:pt idx="906">
                  <c:v>270.76900000000001</c:v>
                </c:pt>
                <c:pt idx="907">
                  <c:v>270.65899999999999</c:v>
                </c:pt>
                <c:pt idx="908">
                  <c:v>270.69</c:v>
                </c:pt>
                <c:pt idx="909">
                  <c:v>270.75700000000001</c:v>
                </c:pt>
                <c:pt idx="910">
                  <c:v>270.63600000000002</c:v>
                </c:pt>
                <c:pt idx="911">
                  <c:v>270.73899999999998</c:v>
                </c:pt>
                <c:pt idx="912">
                  <c:v>270.75799999999998</c:v>
                </c:pt>
                <c:pt idx="913">
                  <c:v>270.78899999999999</c:v>
                </c:pt>
                <c:pt idx="914">
                  <c:v>270.69900000000001</c:v>
                </c:pt>
                <c:pt idx="915">
                  <c:v>270.738</c:v>
                </c:pt>
                <c:pt idx="916">
                  <c:v>270.68799999999999</c:v>
                </c:pt>
                <c:pt idx="917">
                  <c:v>270.99599999999998</c:v>
                </c:pt>
                <c:pt idx="918">
                  <c:v>271.31200000000001</c:v>
                </c:pt>
                <c:pt idx="919">
                  <c:v>271.94799999999998</c:v>
                </c:pt>
                <c:pt idx="920">
                  <c:v>270.66699999999997</c:v>
                </c:pt>
                <c:pt idx="921">
                  <c:v>271.06400000000002</c:v>
                </c:pt>
                <c:pt idx="922">
                  <c:v>270.47899999999998</c:v>
                </c:pt>
                <c:pt idx="923">
                  <c:v>270.51400000000001</c:v>
                </c:pt>
                <c:pt idx="924">
                  <c:v>270.60000000000002</c:v>
                </c:pt>
                <c:pt idx="925">
                  <c:v>270.85700000000003</c:v>
                </c:pt>
                <c:pt idx="926">
                  <c:v>270.654</c:v>
                </c:pt>
                <c:pt idx="927">
                  <c:v>270.81799999999998</c:v>
                </c:pt>
                <c:pt idx="928">
                  <c:v>270.68200000000002</c:v>
                </c:pt>
                <c:pt idx="929">
                  <c:v>271.27100000000002</c:v>
                </c:pt>
                <c:pt idx="930">
                  <c:v>270.67700000000002</c:v>
                </c:pt>
                <c:pt idx="931">
                  <c:v>273.75200000000001</c:v>
                </c:pt>
                <c:pt idx="932">
                  <c:v>272.166</c:v>
                </c:pt>
                <c:pt idx="933">
                  <c:v>272.14999999999998</c:v>
                </c:pt>
                <c:pt idx="934">
                  <c:v>271.43200000000002</c:v>
                </c:pt>
                <c:pt idx="935">
                  <c:v>270.52499999999998</c:v>
                </c:pt>
                <c:pt idx="936">
                  <c:v>270.48200000000003</c:v>
                </c:pt>
                <c:pt idx="937">
                  <c:v>270.52499999999998</c:v>
                </c:pt>
                <c:pt idx="938">
                  <c:v>270.49799999999999</c:v>
                </c:pt>
                <c:pt idx="939">
                  <c:v>270.529</c:v>
                </c:pt>
                <c:pt idx="940">
                  <c:v>270.56400000000002</c:v>
                </c:pt>
                <c:pt idx="941">
                  <c:v>270.45499999999998</c:v>
                </c:pt>
                <c:pt idx="942">
                  <c:v>270.584</c:v>
                </c:pt>
                <c:pt idx="943">
                  <c:v>270.50599999999997</c:v>
                </c:pt>
                <c:pt idx="944">
                  <c:v>270.53699999999998</c:v>
                </c:pt>
                <c:pt idx="945">
                  <c:v>272.62900000000002</c:v>
                </c:pt>
                <c:pt idx="946">
                  <c:v>270.78100000000001</c:v>
                </c:pt>
                <c:pt idx="947">
                  <c:v>272.17599999999999</c:v>
                </c:pt>
                <c:pt idx="948">
                  <c:v>270.87099999999998</c:v>
                </c:pt>
                <c:pt idx="949">
                  <c:v>270.74200000000002</c:v>
                </c:pt>
                <c:pt idx="950">
                  <c:v>270.73</c:v>
                </c:pt>
                <c:pt idx="951">
                  <c:v>270.73</c:v>
                </c:pt>
                <c:pt idx="952">
                  <c:v>270.68</c:v>
                </c:pt>
                <c:pt idx="953">
                  <c:v>270.71499999999997</c:v>
                </c:pt>
                <c:pt idx="954">
                  <c:v>270.63299999999998</c:v>
                </c:pt>
                <c:pt idx="955">
                  <c:v>270.56599999999997</c:v>
                </c:pt>
                <c:pt idx="956">
                  <c:v>270.50799999999998</c:v>
                </c:pt>
                <c:pt idx="957">
                  <c:v>271.25799999999998</c:v>
                </c:pt>
                <c:pt idx="958">
                  <c:v>270.69499999999999</c:v>
                </c:pt>
                <c:pt idx="959">
                  <c:v>270.55900000000003</c:v>
                </c:pt>
                <c:pt idx="960">
                  <c:v>270.44499999999999</c:v>
                </c:pt>
                <c:pt idx="961">
                  <c:v>270.45299999999997</c:v>
                </c:pt>
                <c:pt idx="962">
                  <c:v>270.43</c:v>
                </c:pt>
                <c:pt idx="963">
                  <c:v>270.43400000000003</c:v>
                </c:pt>
                <c:pt idx="964">
                  <c:v>270.387</c:v>
                </c:pt>
                <c:pt idx="965">
                  <c:v>270.40600000000001</c:v>
                </c:pt>
                <c:pt idx="966">
                  <c:v>270.50400000000002</c:v>
                </c:pt>
                <c:pt idx="967">
                  <c:v>270.38299999999998</c:v>
                </c:pt>
                <c:pt idx="968">
                  <c:v>270.37900000000002</c:v>
                </c:pt>
                <c:pt idx="969">
                  <c:v>270.43799999999999</c:v>
                </c:pt>
                <c:pt idx="970">
                  <c:v>270.36700000000002</c:v>
                </c:pt>
                <c:pt idx="971">
                  <c:v>270.387</c:v>
                </c:pt>
                <c:pt idx="972">
                  <c:v>270.42599999999999</c:v>
                </c:pt>
                <c:pt idx="973">
                  <c:v>270.35500000000002</c:v>
                </c:pt>
                <c:pt idx="974">
                  <c:v>270.38299999999998</c:v>
                </c:pt>
                <c:pt idx="975">
                  <c:v>270.41800000000001</c:v>
                </c:pt>
                <c:pt idx="976">
                  <c:v>270.37099999999998</c:v>
                </c:pt>
                <c:pt idx="977">
                  <c:v>270.38600000000002</c:v>
                </c:pt>
                <c:pt idx="978">
                  <c:v>270.40499999999997</c:v>
                </c:pt>
                <c:pt idx="979">
                  <c:v>270.36099999999999</c:v>
                </c:pt>
                <c:pt idx="980">
                  <c:v>270.928</c:v>
                </c:pt>
                <c:pt idx="981">
                  <c:v>270.428</c:v>
                </c:pt>
                <c:pt idx="982">
                  <c:v>270.447</c:v>
                </c:pt>
                <c:pt idx="983">
                  <c:v>270.46300000000002</c:v>
                </c:pt>
                <c:pt idx="984">
                  <c:v>270.39999999999998</c:v>
                </c:pt>
                <c:pt idx="985">
                  <c:v>270.50599999999997</c:v>
                </c:pt>
                <c:pt idx="986">
                  <c:v>270.529</c:v>
                </c:pt>
                <c:pt idx="987">
                  <c:v>270.529</c:v>
                </c:pt>
                <c:pt idx="988">
                  <c:v>270.45499999999998</c:v>
                </c:pt>
                <c:pt idx="989">
                  <c:v>270.404</c:v>
                </c:pt>
                <c:pt idx="990">
                  <c:v>270.47899999999998</c:v>
                </c:pt>
                <c:pt idx="991">
                  <c:v>270.56099999999998</c:v>
                </c:pt>
                <c:pt idx="992">
                  <c:v>270.404</c:v>
                </c:pt>
                <c:pt idx="993">
                  <c:v>270.39999999999998</c:v>
                </c:pt>
                <c:pt idx="994">
                  <c:v>270.43200000000002</c:v>
                </c:pt>
                <c:pt idx="995">
                  <c:v>270.42</c:v>
                </c:pt>
                <c:pt idx="996">
                  <c:v>270.39600000000002</c:v>
                </c:pt>
                <c:pt idx="997">
                  <c:v>270.49400000000003</c:v>
                </c:pt>
                <c:pt idx="998">
                  <c:v>270.49799999999999</c:v>
                </c:pt>
                <c:pt idx="999">
                  <c:v>270.541</c:v>
                </c:pt>
                <c:pt idx="1000">
                  <c:v>270.43200000000002</c:v>
                </c:pt>
                <c:pt idx="1001">
                  <c:v>270.529</c:v>
                </c:pt>
                <c:pt idx="1002">
                  <c:v>270.43900000000002</c:v>
                </c:pt>
                <c:pt idx="1003">
                  <c:v>270.40800000000002</c:v>
                </c:pt>
                <c:pt idx="1004">
                  <c:v>270.95699999999999</c:v>
                </c:pt>
                <c:pt idx="1005">
                  <c:v>270.39499999999998</c:v>
                </c:pt>
                <c:pt idx="1006">
                  <c:v>270.24599999999998</c:v>
                </c:pt>
                <c:pt idx="1007">
                  <c:v>270.54700000000003</c:v>
                </c:pt>
                <c:pt idx="1008">
                  <c:v>270.32</c:v>
                </c:pt>
                <c:pt idx="1009">
                  <c:v>270.28100000000001</c:v>
                </c:pt>
                <c:pt idx="1010">
                  <c:v>270.25</c:v>
                </c:pt>
                <c:pt idx="1011">
                  <c:v>270.637</c:v>
                </c:pt>
                <c:pt idx="1012">
                  <c:v>270.28899999999999</c:v>
                </c:pt>
                <c:pt idx="1013">
                  <c:v>270.25400000000002</c:v>
                </c:pt>
                <c:pt idx="1014">
                  <c:v>259.596</c:v>
                </c:pt>
                <c:pt idx="1015">
                  <c:v>272.072</c:v>
                </c:pt>
                <c:pt idx="1016">
                  <c:v>270.887</c:v>
                </c:pt>
                <c:pt idx="1017">
                  <c:v>270.86099999999999</c:v>
                </c:pt>
                <c:pt idx="1018">
                  <c:v>270.89600000000002</c:v>
                </c:pt>
                <c:pt idx="1019">
                  <c:v>270.76400000000001</c:v>
                </c:pt>
                <c:pt idx="1020">
                  <c:v>270.73599999999999</c:v>
                </c:pt>
                <c:pt idx="1021">
                  <c:v>270.72500000000002</c:v>
                </c:pt>
                <c:pt idx="1022">
                  <c:v>270.81099999999998</c:v>
                </c:pt>
                <c:pt idx="1023">
                  <c:v>270.74799999999999</c:v>
                </c:pt>
                <c:pt idx="1024">
                  <c:v>270.77100000000002</c:v>
                </c:pt>
                <c:pt idx="1025">
                  <c:v>270.76</c:v>
                </c:pt>
                <c:pt idx="1026">
                  <c:v>270.76799999999997</c:v>
                </c:pt>
                <c:pt idx="1027">
                  <c:v>270.846</c:v>
                </c:pt>
                <c:pt idx="1028">
                  <c:v>270.76</c:v>
                </c:pt>
                <c:pt idx="1029">
                  <c:v>270.77100000000002</c:v>
                </c:pt>
                <c:pt idx="1030">
                  <c:v>270.83</c:v>
                </c:pt>
                <c:pt idx="1031">
                  <c:v>270.75200000000001</c:v>
                </c:pt>
                <c:pt idx="1032">
                  <c:v>270.76</c:v>
                </c:pt>
                <c:pt idx="1033">
                  <c:v>270.846</c:v>
                </c:pt>
                <c:pt idx="1034">
                  <c:v>270.74</c:v>
                </c:pt>
                <c:pt idx="1035">
                  <c:v>270.76</c:v>
                </c:pt>
                <c:pt idx="1036">
                  <c:v>272.17</c:v>
                </c:pt>
                <c:pt idx="1037">
                  <c:v>309.26900000000001</c:v>
                </c:pt>
                <c:pt idx="1038">
                  <c:v>308.339</c:v>
                </c:pt>
                <c:pt idx="1039">
                  <c:v>308.17899999999997</c:v>
                </c:pt>
                <c:pt idx="1040">
                  <c:v>308.20999999999998</c:v>
                </c:pt>
                <c:pt idx="1041">
                  <c:v>319.49900000000002</c:v>
                </c:pt>
                <c:pt idx="1042">
                  <c:v>313.13600000000002</c:v>
                </c:pt>
                <c:pt idx="1043">
                  <c:v>315.483</c:v>
                </c:pt>
                <c:pt idx="1044">
                  <c:v>278.24099999999999</c:v>
                </c:pt>
                <c:pt idx="1045">
                  <c:v>277.94799999999998</c:v>
                </c:pt>
                <c:pt idx="1046">
                  <c:v>274.02199999999999</c:v>
                </c:pt>
                <c:pt idx="1047">
                  <c:v>274.01499999999999</c:v>
                </c:pt>
                <c:pt idx="1048">
                  <c:v>274.065</c:v>
                </c:pt>
                <c:pt idx="1049">
                  <c:v>274.108</c:v>
                </c:pt>
                <c:pt idx="1050">
                  <c:v>273.726</c:v>
                </c:pt>
                <c:pt idx="1051">
                  <c:v>273.72199999999998</c:v>
                </c:pt>
                <c:pt idx="1052">
                  <c:v>273.77600000000001</c:v>
                </c:pt>
                <c:pt idx="1053">
                  <c:v>273.79599999999999</c:v>
                </c:pt>
                <c:pt idx="1054">
                  <c:v>273.66699999999997</c:v>
                </c:pt>
                <c:pt idx="1055">
                  <c:v>273.71800000000002</c:v>
                </c:pt>
                <c:pt idx="1056">
                  <c:v>273.65100000000001</c:v>
                </c:pt>
                <c:pt idx="1057">
                  <c:v>273.61200000000002</c:v>
                </c:pt>
                <c:pt idx="1058">
                  <c:v>273.66699999999997</c:v>
                </c:pt>
                <c:pt idx="1059">
                  <c:v>273.73700000000002</c:v>
                </c:pt>
                <c:pt idx="1060">
                  <c:v>274.25299999999999</c:v>
                </c:pt>
                <c:pt idx="1061">
                  <c:v>273.68299999999999</c:v>
                </c:pt>
                <c:pt idx="1062">
                  <c:v>273.67899999999997</c:v>
                </c:pt>
                <c:pt idx="1063">
                  <c:v>273.726</c:v>
                </c:pt>
                <c:pt idx="1064">
                  <c:v>274.24099999999999</c:v>
                </c:pt>
                <c:pt idx="1065">
                  <c:v>273.68299999999999</c:v>
                </c:pt>
                <c:pt idx="1066">
                  <c:v>273.83100000000002</c:v>
                </c:pt>
                <c:pt idx="1067">
                  <c:v>273.69400000000002</c:v>
                </c:pt>
                <c:pt idx="1068">
                  <c:v>273.75700000000001</c:v>
                </c:pt>
                <c:pt idx="1069">
                  <c:v>273.68299999999999</c:v>
                </c:pt>
                <c:pt idx="1070">
                  <c:v>273.68700000000001</c:v>
                </c:pt>
                <c:pt idx="1071">
                  <c:v>273.78800000000001</c:v>
                </c:pt>
                <c:pt idx="1072">
                  <c:v>273.68700000000001</c:v>
                </c:pt>
                <c:pt idx="1073">
                  <c:v>273.68700000000001</c:v>
                </c:pt>
                <c:pt idx="1074">
                  <c:v>273.75700000000001</c:v>
                </c:pt>
                <c:pt idx="1075">
                  <c:v>273.68700000000001</c:v>
                </c:pt>
                <c:pt idx="1076">
                  <c:v>273.67899999999997</c:v>
                </c:pt>
                <c:pt idx="1077">
                  <c:v>273.76100000000002</c:v>
                </c:pt>
                <c:pt idx="1078">
                  <c:v>273.69400000000002</c:v>
                </c:pt>
                <c:pt idx="1079">
                  <c:v>273.68700000000001</c:v>
                </c:pt>
                <c:pt idx="1080">
                  <c:v>273.69400000000002</c:v>
                </c:pt>
                <c:pt idx="1081">
                  <c:v>273.66300000000001</c:v>
                </c:pt>
                <c:pt idx="1082">
                  <c:v>273.71800000000002</c:v>
                </c:pt>
                <c:pt idx="1083">
                  <c:v>273.68299999999999</c:v>
                </c:pt>
                <c:pt idx="1084">
                  <c:v>273.66699999999997</c:v>
                </c:pt>
                <c:pt idx="1085">
                  <c:v>273.73200000000003</c:v>
                </c:pt>
                <c:pt idx="1086">
                  <c:v>274.178</c:v>
                </c:pt>
                <c:pt idx="1087">
                  <c:v>274.06400000000002</c:v>
                </c:pt>
                <c:pt idx="1088">
                  <c:v>274.07499999999999</c:v>
                </c:pt>
                <c:pt idx="1089">
                  <c:v>274.14699999999999</c:v>
                </c:pt>
                <c:pt idx="1090">
                  <c:v>274.137</c:v>
                </c:pt>
                <c:pt idx="1091">
                  <c:v>274.137</c:v>
                </c:pt>
                <c:pt idx="1092">
                  <c:v>273.87900000000002</c:v>
                </c:pt>
                <c:pt idx="1093">
                  <c:v>273.87799999999999</c:v>
                </c:pt>
                <c:pt idx="1094">
                  <c:v>273.827</c:v>
                </c:pt>
                <c:pt idx="1095">
                  <c:v>273.86599999999999</c:v>
                </c:pt>
                <c:pt idx="1096">
                  <c:v>274.15100000000001</c:v>
                </c:pt>
                <c:pt idx="1097">
                  <c:v>274.15600000000001</c:v>
                </c:pt>
                <c:pt idx="1098">
                  <c:v>273.96899999999999</c:v>
                </c:pt>
                <c:pt idx="1099">
                  <c:v>274.05900000000003</c:v>
                </c:pt>
                <c:pt idx="1100">
                  <c:v>274.41000000000003</c:v>
                </c:pt>
                <c:pt idx="1101">
                  <c:v>274.09800000000001</c:v>
                </c:pt>
                <c:pt idx="1102">
                  <c:v>274.06700000000001</c:v>
                </c:pt>
                <c:pt idx="1103">
                  <c:v>274.09500000000003</c:v>
                </c:pt>
                <c:pt idx="1104">
                  <c:v>274.03199999999998</c:v>
                </c:pt>
                <c:pt idx="1105">
                  <c:v>274.05599999999998</c:v>
                </c:pt>
                <c:pt idx="1106">
                  <c:v>274.06</c:v>
                </c:pt>
                <c:pt idx="1107">
                  <c:v>273.98500000000001</c:v>
                </c:pt>
                <c:pt idx="1108">
                  <c:v>274.05599999999998</c:v>
                </c:pt>
                <c:pt idx="1109">
                  <c:v>274.00099999999998</c:v>
                </c:pt>
                <c:pt idx="1110">
                  <c:v>274.04399999999998</c:v>
                </c:pt>
                <c:pt idx="1111">
                  <c:v>274.04399999999998</c:v>
                </c:pt>
                <c:pt idx="1112">
                  <c:v>273.99200000000002</c:v>
                </c:pt>
                <c:pt idx="1113">
                  <c:v>273.93400000000003</c:v>
                </c:pt>
                <c:pt idx="1114">
                  <c:v>273.98</c:v>
                </c:pt>
                <c:pt idx="1115">
                  <c:v>273.94900000000001</c:v>
                </c:pt>
                <c:pt idx="1116">
                  <c:v>273.95299999999997</c:v>
                </c:pt>
                <c:pt idx="1117">
                  <c:v>273.93099999999998</c:v>
                </c:pt>
                <c:pt idx="1118">
                  <c:v>273.892</c:v>
                </c:pt>
                <c:pt idx="1119">
                  <c:v>273.95</c:v>
                </c:pt>
                <c:pt idx="1120">
                  <c:v>273.91500000000002</c:v>
                </c:pt>
                <c:pt idx="1121">
                  <c:v>273.82499999999999</c:v>
                </c:pt>
                <c:pt idx="1122">
                  <c:v>274.15300000000002</c:v>
                </c:pt>
                <c:pt idx="1123">
                  <c:v>273.83699999999999</c:v>
                </c:pt>
                <c:pt idx="1124">
                  <c:v>273.85300000000001</c:v>
                </c:pt>
                <c:pt idx="1125">
                  <c:v>273.82900000000001</c:v>
                </c:pt>
                <c:pt idx="1126">
                  <c:v>273.84500000000003</c:v>
                </c:pt>
                <c:pt idx="1127">
                  <c:v>273.89800000000002</c:v>
                </c:pt>
                <c:pt idx="1128">
                  <c:v>273.84699999999998</c:v>
                </c:pt>
                <c:pt idx="1129">
                  <c:v>273.87799999999999</c:v>
                </c:pt>
                <c:pt idx="1130">
                  <c:v>273.89699999999999</c:v>
                </c:pt>
                <c:pt idx="1131">
                  <c:v>273.88200000000001</c:v>
                </c:pt>
                <c:pt idx="1132">
                  <c:v>273.83100000000002</c:v>
                </c:pt>
                <c:pt idx="1133">
                  <c:v>273.92200000000003</c:v>
                </c:pt>
                <c:pt idx="1134">
                  <c:v>273.82799999999997</c:v>
                </c:pt>
                <c:pt idx="1135">
                  <c:v>273.80500000000001</c:v>
                </c:pt>
                <c:pt idx="1136">
                  <c:v>273.85899999999998</c:v>
                </c:pt>
                <c:pt idx="1137">
                  <c:v>273.82799999999997</c:v>
                </c:pt>
                <c:pt idx="1138">
                  <c:v>273.94499999999999</c:v>
                </c:pt>
                <c:pt idx="1139">
                  <c:v>273.82</c:v>
                </c:pt>
                <c:pt idx="1140">
                  <c:v>273.887</c:v>
                </c:pt>
                <c:pt idx="1141">
                  <c:v>273.89499999999998</c:v>
                </c:pt>
                <c:pt idx="1142">
                  <c:v>273.863</c:v>
                </c:pt>
                <c:pt idx="1143">
                  <c:v>273.815</c:v>
                </c:pt>
                <c:pt idx="1144">
                  <c:v>273.92899999999997</c:v>
                </c:pt>
                <c:pt idx="1145">
                  <c:v>273.851</c:v>
                </c:pt>
                <c:pt idx="1146">
                  <c:v>273.827</c:v>
                </c:pt>
                <c:pt idx="1147">
                  <c:v>273.92099999999999</c:v>
                </c:pt>
                <c:pt idx="1148">
                  <c:v>273.83600000000001</c:v>
                </c:pt>
                <c:pt idx="1149">
                  <c:v>273.91399999999999</c:v>
                </c:pt>
                <c:pt idx="1150">
                  <c:v>273.84399999999999</c:v>
                </c:pt>
                <c:pt idx="1151">
                  <c:v>273.88299999999998</c:v>
                </c:pt>
                <c:pt idx="1152">
                  <c:v>273.91399999999999</c:v>
                </c:pt>
                <c:pt idx="1153">
                  <c:v>273.86700000000002</c:v>
                </c:pt>
                <c:pt idx="1154">
                  <c:v>273.83600000000001</c:v>
                </c:pt>
                <c:pt idx="1155">
                  <c:v>273.90199999999999</c:v>
                </c:pt>
                <c:pt idx="1156">
                  <c:v>273.85500000000002</c:v>
                </c:pt>
                <c:pt idx="1157">
                  <c:v>273.83600000000001</c:v>
                </c:pt>
                <c:pt idx="1158">
                  <c:v>273.964</c:v>
                </c:pt>
                <c:pt idx="1159">
                  <c:v>273.79599999999999</c:v>
                </c:pt>
                <c:pt idx="1160">
                  <c:v>273.91699999999997</c:v>
                </c:pt>
                <c:pt idx="1161">
                  <c:v>273.83100000000002</c:v>
                </c:pt>
                <c:pt idx="1162">
                  <c:v>273.91699999999997</c:v>
                </c:pt>
                <c:pt idx="1163">
                  <c:v>274.11700000000002</c:v>
                </c:pt>
                <c:pt idx="1164">
                  <c:v>273.863</c:v>
                </c:pt>
                <c:pt idx="1165">
                  <c:v>273.83999999999997</c:v>
                </c:pt>
                <c:pt idx="1166">
                  <c:v>273.89499999999998</c:v>
                </c:pt>
                <c:pt idx="1167">
                  <c:v>273.83999999999997</c:v>
                </c:pt>
                <c:pt idx="1168">
                  <c:v>273.85500000000002</c:v>
                </c:pt>
                <c:pt idx="1169">
                  <c:v>273.95699999999999</c:v>
                </c:pt>
                <c:pt idx="1170">
                  <c:v>273.83999999999997</c:v>
                </c:pt>
                <c:pt idx="1171">
                  <c:v>273.89499999999998</c:v>
                </c:pt>
                <c:pt idx="1172">
                  <c:v>273.89100000000002</c:v>
                </c:pt>
                <c:pt idx="1173">
                  <c:v>273.87</c:v>
                </c:pt>
                <c:pt idx="1174">
                  <c:v>273.839</c:v>
                </c:pt>
                <c:pt idx="1175">
                  <c:v>273.8</c:v>
                </c:pt>
                <c:pt idx="1176">
                  <c:v>273.87400000000002</c:v>
                </c:pt>
                <c:pt idx="1177">
                  <c:v>273.89699999999999</c:v>
                </c:pt>
                <c:pt idx="1178">
                  <c:v>273.84699999999998</c:v>
                </c:pt>
                <c:pt idx="1179">
                  <c:v>273.85700000000003</c:v>
                </c:pt>
                <c:pt idx="1180">
                  <c:v>273.947</c:v>
                </c:pt>
                <c:pt idx="1181">
                  <c:v>273.846</c:v>
                </c:pt>
                <c:pt idx="1182">
                  <c:v>273.89999999999998</c:v>
                </c:pt>
                <c:pt idx="1183">
                  <c:v>273.88099999999997</c:v>
                </c:pt>
                <c:pt idx="1184">
                  <c:v>273.86900000000003</c:v>
                </c:pt>
                <c:pt idx="1185">
                  <c:v>273.84199999999998</c:v>
                </c:pt>
                <c:pt idx="1186">
                  <c:v>273.85700000000003</c:v>
                </c:pt>
                <c:pt idx="1187">
                  <c:v>273.88099999999997</c:v>
                </c:pt>
                <c:pt idx="1188">
                  <c:v>273.89600000000002</c:v>
                </c:pt>
                <c:pt idx="1189">
                  <c:v>273.86</c:v>
                </c:pt>
                <c:pt idx="1190">
                  <c:v>273.83300000000003</c:v>
                </c:pt>
                <c:pt idx="1191">
                  <c:v>273.96600000000001</c:v>
                </c:pt>
                <c:pt idx="1192">
                  <c:v>273.82900000000001</c:v>
                </c:pt>
                <c:pt idx="1193">
                  <c:v>273.892</c:v>
                </c:pt>
                <c:pt idx="1194">
                  <c:v>273.89999999999998</c:v>
                </c:pt>
                <c:pt idx="1195">
                  <c:v>273.85700000000003</c:v>
                </c:pt>
                <c:pt idx="1196">
                  <c:v>273.80700000000002</c:v>
                </c:pt>
                <c:pt idx="1197">
                  <c:v>273.87299999999999</c:v>
                </c:pt>
                <c:pt idx="1198">
                  <c:v>273.834</c:v>
                </c:pt>
                <c:pt idx="1199">
                  <c:v>273.90800000000002</c:v>
                </c:pt>
                <c:pt idx="1200">
                  <c:v>273.86500000000001</c:v>
                </c:pt>
                <c:pt idx="1201">
                  <c:v>273.822</c:v>
                </c:pt>
                <c:pt idx="1202">
                  <c:v>273.95100000000002</c:v>
                </c:pt>
                <c:pt idx="1203">
                  <c:v>273.74299999999999</c:v>
                </c:pt>
                <c:pt idx="1204">
                  <c:v>273.71199999999999</c:v>
                </c:pt>
                <c:pt idx="1205">
                  <c:v>273.61799999999999</c:v>
                </c:pt>
                <c:pt idx="1206">
                  <c:v>273.68099999999998</c:v>
                </c:pt>
                <c:pt idx="1207">
                  <c:v>273.69200000000001</c:v>
                </c:pt>
                <c:pt idx="1208">
                  <c:v>273.65699999999998</c:v>
                </c:pt>
                <c:pt idx="1209">
                  <c:v>273.61099999999999</c:v>
                </c:pt>
                <c:pt idx="1210">
                  <c:v>273.70499999999998</c:v>
                </c:pt>
                <c:pt idx="1211">
                  <c:v>273.65800000000002</c:v>
                </c:pt>
                <c:pt idx="1212">
                  <c:v>273.63900000000001</c:v>
                </c:pt>
                <c:pt idx="1213">
                  <c:v>273.76400000000001</c:v>
                </c:pt>
                <c:pt idx="1214">
                  <c:v>273.62299999999999</c:v>
                </c:pt>
                <c:pt idx="1215">
                  <c:v>273.70100000000002</c:v>
                </c:pt>
                <c:pt idx="1216">
                  <c:v>273.68900000000002</c:v>
                </c:pt>
                <c:pt idx="1217">
                  <c:v>273.64600000000002</c:v>
                </c:pt>
                <c:pt idx="1218">
                  <c:v>273.63099999999997</c:v>
                </c:pt>
                <c:pt idx="1219">
                  <c:v>273.61</c:v>
                </c:pt>
                <c:pt idx="1220">
                  <c:v>273.65300000000002</c:v>
                </c:pt>
                <c:pt idx="1221">
                  <c:v>273.7</c:v>
                </c:pt>
                <c:pt idx="1222">
                  <c:v>273.67700000000002</c:v>
                </c:pt>
                <c:pt idx="1223">
                  <c:v>273.63400000000001</c:v>
                </c:pt>
                <c:pt idx="1224">
                  <c:v>274.036</c:v>
                </c:pt>
                <c:pt idx="1225">
                  <c:v>274.41000000000003</c:v>
                </c:pt>
                <c:pt idx="1226">
                  <c:v>274.37299999999999</c:v>
                </c:pt>
                <c:pt idx="1227">
                  <c:v>273.81400000000002</c:v>
                </c:pt>
                <c:pt idx="1228">
                  <c:v>273.31400000000002</c:v>
                </c:pt>
                <c:pt idx="1229">
                  <c:v>273.36399999999998</c:v>
                </c:pt>
                <c:pt idx="1230">
                  <c:v>273.39499999999998</c:v>
                </c:pt>
                <c:pt idx="1231">
                  <c:v>273.49599999999998</c:v>
                </c:pt>
                <c:pt idx="1232">
                  <c:v>273.39100000000002</c:v>
                </c:pt>
                <c:pt idx="1233">
                  <c:v>273.42599999999999</c:v>
                </c:pt>
                <c:pt idx="1234">
                  <c:v>273.45699999999999</c:v>
                </c:pt>
                <c:pt idx="1235">
                  <c:v>273.44900000000001</c:v>
                </c:pt>
                <c:pt idx="1236">
                  <c:v>273.815</c:v>
                </c:pt>
                <c:pt idx="1237">
                  <c:v>273.57600000000002</c:v>
                </c:pt>
                <c:pt idx="1238">
                  <c:v>273.76</c:v>
                </c:pt>
                <c:pt idx="1239">
                  <c:v>273.89299999999997</c:v>
                </c:pt>
                <c:pt idx="1240">
                  <c:v>273.63900000000001</c:v>
                </c:pt>
                <c:pt idx="1241">
                  <c:v>277.34100000000001</c:v>
                </c:pt>
                <c:pt idx="1242">
                  <c:v>275.90699999999998</c:v>
                </c:pt>
                <c:pt idx="1243">
                  <c:v>275.34500000000003</c:v>
                </c:pt>
                <c:pt idx="1244">
                  <c:v>275.649</c:v>
                </c:pt>
                <c:pt idx="1245">
                  <c:v>273.95499999999998</c:v>
                </c:pt>
                <c:pt idx="1246">
                  <c:v>273.959</c:v>
                </c:pt>
                <c:pt idx="1247">
                  <c:v>273.803</c:v>
                </c:pt>
                <c:pt idx="1248">
                  <c:v>273.85000000000002</c:v>
                </c:pt>
                <c:pt idx="1249">
                  <c:v>273.81400000000002</c:v>
                </c:pt>
                <c:pt idx="1250">
                  <c:v>273.76</c:v>
                </c:pt>
                <c:pt idx="1251">
                  <c:v>273.81400000000002</c:v>
                </c:pt>
                <c:pt idx="1252">
                  <c:v>273.959</c:v>
                </c:pt>
                <c:pt idx="1253">
                  <c:v>273.64999999999998</c:v>
                </c:pt>
                <c:pt idx="1254">
                  <c:v>275.322</c:v>
                </c:pt>
                <c:pt idx="1255">
                  <c:v>274.89600000000002</c:v>
                </c:pt>
                <c:pt idx="1256">
                  <c:v>273.90800000000002</c:v>
                </c:pt>
                <c:pt idx="1257">
                  <c:v>274.33800000000002</c:v>
                </c:pt>
                <c:pt idx="1258">
                  <c:v>273.88499999999999</c:v>
                </c:pt>
                <c:pt idx="1259">
                  <c:v>273.92</c:v>
                </c:pt>
                <c:pt idx="1260">
                  <c:v>274.00599999999997</c:v>
                </c:pt>
                <c:pt idx="1261">
                  <c:v>274.06099999999998</c:v>
                </c:pt>
                <c:pt idx="1262">
                  <c:v>277.00200000000001</c:v>
                </c:pt>
                <c:pt idx="1263">
                  <c:v>275.221</c:v>
                </c:pt>
                <c:pt idx="1264">
                  <c:v>274.95499999999998</c:v>
                </c:pt>
                <c:pt idx="1265">
                  <c:v>275.22500000000002</c:v>
                </c:pt>
                <c:pt idx="1266">
                  <c:v>274.02800000000002</c:v>
                </c:pt>
                <c:pt idx="1267">
                  <c:v>274.774</c:v>
                </c:pt>
                <c:pt idx="1268">
                  <c:v>273.923</c:v>
                </c:pt>
                <c:pt idx="1269">
                  <c:v>273.88799999999998</c:v>
                </c:pt>
                <c:pt idx="1270">
                  <c:v>273.75900000000001</c:v>
                </c:pt>
                <c:pt idx="1271">
                  <c:v>273.74700000000001</c:v>
                </c:pt>
                <c:pt idx="1272">
                  <c:v>273.661</c:v>
                </c:pt>
                <c:pt idx="1273">
                  <c:v>273.72399999999999</c:v>
                </c:pt>
                <c:pt idx="1274">
                  <c:v>273.65300000000002</c:v>
                </c:pt>
                <c:pt idx="1275">
                  <c:v>273.66500000000002</c:v>
                </c:pt>
                <c:pt idx="1276">
                  <c:v>273.63799999999998</c:v>
                </c:pt>
                <c:pt idx="1277">
                  <c:v>273.57100000000003</c:v>
                </c:pt>
                <c:pt idx="1278">
                  <c:v>273.59100000000001</c:v>
                </c:pt>
                <c:pt idx="1279">
                  <c:v>273.56</c:v>
                </c:pt>
                <c:pt idx="1280">
                  <c:v>273.61399999999998</c:v>
                </c:pt>
                <c:pt idx="1281">
                  <c:v>273.60300000000001</c:v>
                </c:pt>
                <c:pt idx="1282">
                  <c:v>273.48899999999998</c:v>
                </c:pt>
                <c:pt idx="1283">
                  <c:v>273.50099999999998</c:v>
                </c:pt>
                <c:pt idx="1284">
                  <c:v>273.548</c:v>
                </c:pt>
                <c:pt idx="1285">
                  <c:v>273.71899999999999</c:v>
                </c:pt>
                <c:pt idx="1286">
                  <c:v>274.24599999999998</c:v>
                </c:pt>
                <c:pt idx="1287">
                  <c:v>273.40600000000001</c:v>
                </c:pt>
                <c:pt idx="1288">
                  <c:v>273.36599999999999</c:v>
                </c:pt>
                <c:pt idx="1289">
                  <c:v>273.34899999999999</c:v>
                </c:pt>
                <c:pt idx="1290">
                  <c:v>273.41500000000002</c:v>
                </c:pt>
                <c:pt idx="1291">
                  <c:v>273.48500000000001</c:v>
                </c:pt>
                <c:pt idx="1292">
                  <c:v>274.286</c:v>
                </c:pt>
                <c:pt idx="1293">
                  <c:v>273.399</c:v>
                </c:pt>
                <c:pt idx="1294">
                  <c:v>273.423</c:v>
                </c:pt>
                <c:pt idx="1295">
                  <c:v>273.34500000000003</c:v>
                </c:pt>
                <c:pt idx="1296">
                  <c:v>273.45</c:v>
                </c:pt>
                <c:pt idx="1297">
                  <c:v>273.48899999999998</c:v>
                </c:pt>
                <c:pt idx="1298">
                  <c:v>273.50099999999998</c:v>
                </c:pt>
                <c:pt idx="1299">
                  <c:v>273.392</c:v>
                </c:pt>
                <c:pt idx="1300">
                  <c:v>273.36799999999999</c:v>
                </c:pt>
                <c:pt idx="1301">
                  <c:v>273.44200000000001</c:v>
                </c:pt>
                <c:pt idx="1302">
                  <c:v>273.50900000000001</c:v>
                </c:pt>
                <c:pt idx="1303">
                  <c:v>273.33300000000003</c:v>
                </c:pt>
                <c:pt idx="1304">
                  <c:v>273.34899999999999</c:v>
                </c:pt>
                <c:pt idx="1305">
                  <c:v>273.39600000000002</c:v>
                </c:pt>
                <c:pt idx="1306">
                  <c:v>273.44200000000001</c:v>
                </c:pt>
                <c:pt idx="1307">
                  <c:v>273.37200000000001</c:v>
                </c:pt>
                <c:pt idx="1308">
                  <c:v>273.435</c:v>
                </c:pt>
                <c:pt idx="1309">
                  <c:v>273.48099999999999</c:v>
                </c:pt>
                <c:pt idx="1310">
                  <c:v>273.51299999999998</c:v>
                </c:pt>
                <c:pt idx="1311">
                  <c:v>273.93099999999998</c:v>
                </c:pt>
                <c:pt idx="1312">
                  <c:v>273.3</c:v>
                </c:pt>
                <c:pt idx="1313">
                  <c:v>273.54599999999999</c:v>
                </c:pt>
                <c:pt idx="1314">
                  <c:v>273.25700000000001</c:v>
                </c:pt>
                <c:pt idx="1315">
                  <c:v>273.32299999999998</c:v>
                </c:pt>
                <c:pt idx="1316">
                  <c:v>273.25299999999999</c:v>
                </c:pt>
                <c:pt idx="1317">
                  <c:v>273.25299999999999</c:v>
                </c:pt>
                <c:pt idx="1318">
                  <c:v>264.952</c:v>
                </c:pt>
                <c:pt idx="1319">
                  <c:v>264.87799999999999</c:v>
                </c:pt>
                <c:pt idx="1320">
                  <c:v>264.88200000000001</c:v>
                </c:pt>
                <c:pt idx="1321">
                  <c:v>265.24099999999999</c:v>
                </c:pt>
                <c:pt idx="1322">
                  <c:v>264.88200000000001</c:v>
                </c:pt>
                <c:pt idx="1323">
                  <c:v>264.88200000000001</c:v>
                </c:pt>
                <c:pt idx="1324">
                  <c:v>264.88200000000001</c:v>
                </c:pt>
                <c:pt idx="1325">
                  <c:v>264.90100000000001</c:v>
                </c:pt>
                <c:pt idx="1326">
                  <c:v>274.98500000000001</c:v>
                </c:pt>
                <c:pt idx="1327">
                  <c:v>274.35599999999999</c:v>
                </c:pt>
                <c:pt idx="1328">
                  <c:v>272.673</c:v>
                </c:pt>
                <c:pt idx="1329">
                  <c:v>272.79399999999998</c:v>
                </c:pt>
                <c:pt idx="1330">
                  <c:v>272.82100000000003</c:v>
                </c:pt>
                <c:pt idx="1331">
                  <c:v>272.66899999999998</c:v>
                </c:pt>
                <c:pt idx="1332">
                  <c:v>272.70800000000003</c:v>
                </c:pt>
                <c:pt idx="1333">
                  <c:v>272.673</c:v>
                </c:pt>
                <c:pt idx="1334">
                  <c:v>272.65300000000002</c:v>
                </c:pt>
                <c:pt idx="1335">
                  <c:v>272.661</c:v>
                </c:pt>
                <c:pt idx="1336">
                  <c:v>272.67700000000002</c:v>
                </c:pt>
                <c:pt idx="1337">
                  <c:v>272.64600000000002</c:v>
                </c:pt>
                <c:pt idx="1338">
                  <c:v>272.63</c:v>
                </c:pt>
                <c:pt idx="1339">
                  <c:v>272.70400000000001</c:v>
                </c:pt>
                <c:pt idx="1340">
                  <c:v>272.72000000000003</c:v>
                </c:pt>
                <c:pt idx="1341">
                  <c:v>272.92700000000002</c:v>
                </c:pt>
                <c:pt idx="1342">
                  <c:v>272.66500000000002</c:v>
                </c:pt>
                <c:pt idx="1343">
                  <c:v>272.65699999999998</c:v>
                </c:pt>
                <c:pt idx="1344">
                  <c:v>272.64600000000002</c:v>
                </c:pt>
                <c:pt idx="1345">
                  <c:v>272.69200000000001</c:v>
                </c:pt>
                <c:pt idx="1346">
                  <c:v>272.68799999999999</c:v>
                </c:pt>
                <c:pt idx="1347">
                  <c:v>272.65699999999998</c:v>
                </c:pt>
                <c:pt idx="1348">
                  <c:v>272.72000000000003</c:v>
                </c:pt>
                <c:pt idx="1349">
                  <c:v>272.65300000000002</c:v>
                </c:pt>
                <c:pt idx="1350">
                  <c:v>273.18799999999999</c:v>
                </c:pt>
                <c:pt idx="1351">
                  <c:v>272.767</c:v>
                </c:pt>
                <c:pt idx="1352">
                  <c:v>272.69600000000003</c:v>
                </c:pt>
                <c:pt idx="1353">
                  <c:v>272.65699999999998</c:v>
                </c:pt>
                <c:pt idx="1354">
                  <c:v>272.72399999999999</c:v>
                </c:pt>
                <c:pt idx="1355">
                  <c:v>272.73500000000001</c:v>
                </c:pt>
                <c:pt idx="1356">
                  <c:v>272.68799999999999</c:v>
                </c:pt>
                <c:pt idx="1357">
                  <c:v>273.2</c:v>
                </c:pt>
                <c:pt idx="1358">
                  <c:v>272.68099999999998</c:v>
                </c:pt>
                <c:pt idx="1359">
                  <c:v>272.73899999999998</c:v>
                </c:pt>
                <c:pt idx="1360">
                  <c:v>272.65699999999998</c:v>
                </c:pt>
                <c:pt idx="1361">
                  <c:v>272.642</c:v>
                </c:pt>
                <c:pt idx="1362">
                  <c:v>272.72000000000003</c:v>
                </c:pt>
                <c:pt idx="1363">
                  <c:v>272.649</c:v>
                </c:pt>
                <c:pt idx="1364">
                  <c:v>272.642</c:v>
                </c:pt>
                <c:pt idx="1365">
                  <c:v>272.70800000000003</c:v>
                </c:pt>
                <c:pt idx="1366">
                  <c:v>272.63799999999998</c:v>
                </c:pt>
                <c:pt idx="1367">
                  <c:v>272.70400000000001</c:v>
                </c:pt>
                <c:pt idx="1368">
                  <c:v>272.63</c:v>
                </c:pt>
                <c:pt idx="1369">
                  <c:v>272.649</c:v>
                </c:pt>
                <c:pt idx="1370">
                  <c:v>272.77800000000002</c:v>
                </c:pt>
                <c:pt idx="1371">
                  <c:v>272.60599999999999</c:v>
                </c:pt>
                <c:pt idx="1372">
                  <c:v>272.65300000000002</c:v>
                </c:pt>
                <c:pt idx="1373">
                  <c:v>272.72399999999999</c:v>
                </c:pt>
                <c:pt idx="1374">
                  <c:v>272.66500000000002</c:v>
                </c:pt>
                <c:pt idx="1375">
                  <c:v>272.649</c:v>
                </c:pt>
                <c:pt idx="1376">
                  <c:v>272.64600000000002</c:v>
                </c:pt>
                <c:pt idx="1377">
                  <c:v>272.95</c:v>
                </c:pt>
                <c:pt idx="1378">
                  <c:v>272.892</c:v>
                </c:pt>
                <c:pt idx="1379">
                  <c:v>272.69200000000001</c:v>
                </c:pt>
                <c:pt idx="1380">
                  <c:v>272.73500000000001</c:v>
                </c:pt>
                <c:pt idx="1381">
                  <c:v>272.98500000000001</c:v>
                </c:pt>
                <c:pt idx="1382">
                  <c:v>272.72800000000001</c:v>
                </c:pt>
                <c:pt idx="1383">
                  <c:v>272.79399999999998</c:v>
                </c:pt>
                <c:pt idx="1384">
                  <c:v>272.69600000000003</c:v>
                </c:pt>
                <c:pt idx="1385">
                  <c:v>272.64600000000002</c:v>
                </c:pt>
                <c:pt idx="1386">
                  <c:v>272.755</c:v>
                </c:pt>
                <c:pt idx="1387">
                  <c:v>272.642</c:v>
                </c:pt>
                <c:pt idx="1388">
                  <c:v>272.65699999999998</c:v>
                </c:pt>
                <c:pt idx="1389">
                  <c:v>272.66899999999998</c:v>
                </c:pt>
                <c:pt idx="1390">
                  <c:v>272.65300000000002</c:v>
                </c:pt>
                <c:pt idx="1391">
                  <c:v>272.786</c:v>
                </c:pt>
                <c:pt idx="1392">
                  <c:v>272.63799999999998</c:v>
                </c:pt>
                <c:pt idx="1393">
                  <c:v>272.73099999999999</c:v>
                </c:pt>
                <c:pt idx="1394">
                  <c:v>272.7</c:v>
                </c:pt>
                <c:pt idx="1395">
                  <c:v>272.685</c:v>
                </c:pt>
                <c:pt idx="1396">
                  <c:v>272.649</c:v>
                </c:pt>
                <c:pt idx="1397">
                  <c:v>272.66500000000002</c:v>
                </c:pt>
                <c:pt idx="1398">
                  <c:v>272.69200000000001</c:v>
                </c:pt>
                <c:pt idx="1399">
                  <c:v>272.649</c:v>
                </c:pt>
                <c:pt idx="1400">
                  <c:v>272.73500000000001</c:v>
                </c:pt>
                <c:pt idx="1401">
                  <c:v>272.64600000000002</c:v>
                </c:pt>
                <c:pt idx="1402">
                  <c:v>272.70800000000003</c:v>
                </c:pt>
                <c:pt idx="1403">
                  <c:v>272.661</c:v>
                </c:pt>
                <c:pt idx="1404">
                  <c:v>272.73099999999999</c:v>
                </c:pt>
                <c:pt idx="1405">
                  <c:v>272.74700000000001</c:v>
                </c:pt>
                <c:pt idx="1406">
                  <c:v>272.69600000000003</c:v>
                </c:pt>
                <c:pt idx="1407">
                  <c:v>272.649</c:v>
                </c:pt>
                <c:pt idx="1408">
                  <c:v>272.72800000000001</c:v>
                </c:pt>
                <c:pt idx="1409">
                  <c:v>272.685</c:v>
                </c:pt>
                <c:pt idx="1410">
                  <c:v>272.65300000000002</c:v>
                </c:pt>
                <c:pt idx="1411">
                  <c:v>272.78199999999998</c:v>
                </c:pt>
                <c:pt idx="1412">
                  <c:v>272.65699999999998</c:v>
                </c:pt>
                <c:pt idx="1413">
                  <c:v>272.72800000000001</c:v>
                </c:pt>
                <c:pt idx="1414">
                  <c:v>272.65699999999998</c:v>
                </c:pt>
                <c:pt idx="1415">
                  <c:v>272.71600000000001</c:v>
                </c:pt>
                <c:pt idx="1416">
                  <c:v>272.69600000000003</c:v>
                </c:pt>
                <c:pt idx="1417">
                  <c:v>272.65699999999998</c:v>
                </c:pt>
                <c:pt idx="1418">
                  <c:v>272.63</c:v>
                </c:pt>
                <c:pt idx="1419">
                  <c:v>272.56299999999999</c:v>
                </c:pt>
                <c:pt idx="1420">
                  <c:v>272.48500000000001</c:v>
                </c:pt>
                <c:pt idx="1421">
                  <c:v>272.44200000000001</c:v>
                </c:pt>
                <c:pt idx="1422">
                  <c:v>272.57100000000003</c:v>
                </c:pt>
                <c:pt idx="1423">
                  <c:v>272.43799999999999</c:v>
                </c:pt>
                <c:pt idx="1424">
                  <c:v>272.51299999999998</c:v>
                </c:pt>
                <c:pt idx="1425">
                  <c:v>272.45400000000001</c:v>
                </c:pt>
                <c:pt idx="1426">
                  <c:v>272.46600000000001</c:v>
                </c:pt>
                <c:pt idx="1427">
                  <c:v>272.50900000000001</c:v>
                </c:pt>
                <c:pt idx="1428">
                  <c:v>272.45</c:v>
                </c:pt>
                <c:pt idx="1429">
                  <c:v>272.46199999999999</c:v>
                </c:pt>
                <c:pt idx="1430">
                  <c:v>272.524</c:v>
                </c:pt>
                <c:pt idx="1431">
                  <c:v>272.505</c:v>
                </c:pt>
                <c:pt idx="1432">
                  <c:v>272.45800000000003</c:v>
                </c:pt>
                <c:pt idx="1433">
                  <c:v>272.536</c:v>
                </c:pt>
                <c:pt idx="1434">
                  <c:v>272.42700000000002</c:v>
                </c:pt>
                <c:pt idx="1435">
                  <c:v>272.411</c:v>
                </c:pt>
                <c:pt idx="1436">
                  <c:v>272.44200000000001</c:v>
                </c:pt>
                <c:pt idx="1437">
                  <c:v>272.36799999999999</c:v>
                </c:pt>
                <c:pt idx="1438">
                  <c:v>272.41500000000002</c:v>
                </c:pt>
                <c:pt idx="1439">
                  <c:v>272.35300000000001</c:v>
                </c:pt>
                <c:pt idx="1440">
                  <c:v>272.435</c:v>
                </c:pt>
                <c:pt idx="1441">
                  <c:v>272.44200000000001</c:v>
                </c:pt>
                <c:pt idx="1442">
                  <c:v>272.435</c:v>
                </c:pt>
                <c:pt idx="1443">
                  <c:v>272.36</c:v>
                </c:pt>
                <c:pt idx="1444">
                  <c:v>272.50900000000001</c:v>
                </c:pt>
                <c:pt idx="1445">
                  <c:v>272.37200000000001</c:v>
                </c:pt>
                <c:pt idx="1446">
                  <c:v>272.40300000000002</c:v>
                </c:pt>
                <c:pt idx="1447">
                  <c:v>272.47000000000003</c:v>
                </c:pt>
                <c:pt idx="1448">
                  <c:v>272.36799999999999</c:v>
                </c:pt>
                <c:pt idx="1449">
                  <c:v>272.411</c:v>
                </c:pt>
                <c:pt idx="1450">
                  <c:v>272.35599999999999</c:v>
                </c:pt>
                <c:pt idx="1451">
                  <c:v>272.44600000000003</c:v>
                </c:pt>
                <c:pt idx="1452">
                  <c:v>272.42700000000002</c:v>
                </c:pt>
                <c:pt idx="1453">
                  <c:v>272.44600000000003</c:v>
                </c:pt>
                <c:pt idx="1454">
                  <c:v>272.35300000000001</c:v>
                </c:pt>
                <c:pt idx="1455">
                  <c:v>272.45800000000003</c:v>
                </c:pt>
                <c:pt idx="1456">
                  <c:v>272.34899999999999</c:v>
                </c:pt>
                <c:pt idx="1457">
                  <c:v>272.38</c:v>
                </c:pt>
                <c:pt idx="1458">
                  <c:v>272.411</c:v>
                </c:pt>
                <c:pt idx="1459">
                  <c:v>272.36799999999999</c:v>
                </c:pt>
                <c:pt idx="1460">
                  <c:v>272.392</c:v>
                </c:pt>
                <c:pt idx="1461">
                  <c:v>272.36</c:v>
                </c:pt>
                <c:pt idx="1462">
                  <c:v>272.411</c:v>
                </c:pt>
                <c:pt idx="1463">
                  <c:v>272.40300000000002</c:v>
                </c:pt>
                <c:pt idx="1464">
                  <c:v>272.41899999999998</c:v>
                </c:pt>
                <c:pt idx="1465">
                  <c:v>272.34500000000003</c:v>
                </c:pt>
                <c:pt idx="1466">
                  <c:v>272.435</c:v>
                </c:pt>
                <c:pt idx="1467">
                  <c:v>272.38400000000001</c:v>
                </c:pt>
                <c:pt idx="1468">
                  <c:v>272.37200000000001</c:v>
                </c:pt>
                <c:pt idx="1469">
                  <c:v>272.45400000000001</c:v>
                </c:pt>
                <c:pt idx="1470">
                  <c:v>272.36</c:v>
                </c:pt>
                <c:pt idx="1471">
                  <c:v>272.42700000000002</c:v>
                </c:pt>
                <c:pt idx="1472">
                  <c:v>272.43099999999998</c:v>
                </c:pt>
                <c:pt idx="1473">
                  <c:v>272.435</c:v>
                </c:pt>
                <c:pt idx="1474">
                  <c:v>272.34100000000001</c:v>
                </c:pt>
                <c:pt idx="1475">
                  <c:v>272.46199999999999</c:v>
                </c:pt>
                <c:pt idx="1476">
                  <c:v>272.35599999999999</c:v>
                </c:pt>
                <c:pt idx="1477">
                  <c:v>272.45400000000001</c:v>
                </c:pt>
                <c:pt idx="1478">
                  <c:v>272.34500000000003</c:v>
                </c:pt>
                <c:pt idx="1479">
                  <c:v>272.33699999999999</c:v>
                </c:pt>
                <c:pt idx="1480">
                  <c:v>272.46199999999999</c:v>
                </c:pt>
                <c:pt idx="1481">
                  <c:v>272.35300000000001</c:v>
                </c:pt>
                <c:pt idx="1482">
                  <c:v>272.39600000000002</c:v>
                </c:pt>
                <c:pt idx="1483">
                  <c:v>272.423</c:v>
                </c:pt>
                <c:pt idx="1484">
                  <c:v>272.41899999999998</c:v>
                </c:pt>
                <c:pt idx="1485">
                  <c:v>272.34100000000001</c:v>
                </c:pt>
                <c:pt idx="1486">
                  <c:v>272.43799999999999</c:v>
                </c:pt>
                <c:pt idx="1487">
                  <c:v>272.34899999999999</c:v>
                </c:pt>
                <c:pt idx="1488">
                  <c:v>272.423</c:v>
                </c:pt>
                <c:pt idx="1489">
                  <c:v>272.38799999999998</c:v>
                </c:pt>
                <c:pt idx="1490">
                  <c:v>272.34899999999999</c:v>
                </c:pt>
                <c:pt idx="1491">
                  <c:v>272.48500000000001</c:v>
                </c:pt>
                <c:pt idx="1492">
                  <c:v>272.35599999999999</c:v>
                </c:pt>
                <c:pt idx="1493">
                  <c:v>272.41899999999998</c:v>
                </c:pt>
                <c:pt idx="1494">
                  <c:v>272.423</c:v>
                </c:pt>
                <c:pt idx="1495">
                  <c:v>272.38799999999998</c:v>
                </c:pt>
                <c:pt idx="1496">
                  <c:v>272.36799999999999</c:v>
                </c:pt>
                <c:pt idx="1497">
                  <c:v>272.43099999999998</c:v>
                </c:pt>
                <c:pt idx="1498">
                  <c:v>272.37599999999998</c:v>
                </c:pt>
                <c:pt idx="1499">
                  <c:v>272.36799999999999</c:v>
                </c:pt>
                <c:pt idx="1500">
                  <c:v>272.435</c:v>
                </c:pt>
                <c:pt idx="1501">
                  <c:v>272.34899999999999</c:v>
                </c:pt>
                <c:pt idx="1502">
                  <c:v>272.49299999999999</c:v>
                </c:pt>
                <c:pt idx="1503">
                  <c:v>272.35300000000001</c:v>
                </c:pt>
                <c:pt idx="1504">
                  <c:v>272.399</c:v>
                </c:pt>
                <c:pt idx="1505">
                  <c:v>272.411</c:v>
                </c:pt>
                <c:pt idx="1506">
                  <c:v>273.32900000000001</c:v>
                </c:pt>
                <c:pt idx="1507">
                  <c:v>273.72899999999998</c:v>
                </c:pt>
                <c:pt idx="1508">
                  <c:v>274.40199999999999</c:v>
                </c:pt>
                <c:pt idx="1509">
                  <c:v>272.59800000000001</c:v>
                </c:pt>
                <c:pt idx="1510">
                  <c:v>272.80500000000001</c:v>
                </c:pt>
                <c:pt idx="1511">
                  <c:v>272.70699999999999</c:v>
                </c:pt>
                <c:pt idx="1512">
                  <c:v>272.79300000000001</c:v>
                </c:pt>
                <c:pt idx="1513">
                  <c:v>272.69900000000001</c:v>
                </c:pt>
                <c:pt idx="1514">
                  <c:v>272.77300000000002</c:v>
                </c:pt>
                <c:pt idx="1515">
                  <c:v>272.83600000000001</c:v>
                </c:pt>
                <c:pt idx="1516">
                  <c:v>272.81200000000001</c:v>
                </c:pt>
                <c:pt idx="1517">
                  <c:v>272.77</c:v>
                </c:pt>
                <c:pt idx="1518">
                  <c:v>272.78899999999999</c:v>
                </c:pt>
                <c:pt idx="1519">
                  <c:v>272.64800000000002</c:v>
                </c:pt>
                <c:pt idx="1520">
                  <c:v>272.72300000000001</c:v>
                </c:pt>
                <c:pt idx="1521">
                  <c:v>272.70299999999997</c:v>
                </c:pt>
                <c:pt idx="1522">
                  <c:v>272.50799999999998</c:v>
                </c:pt>
                <c:pt idx="1523">
                  <c:v>272.625</c:v>
                </c:pt>
                <c:pt idx="1524">
                  <c:v>272.48399999999998</c:v>
                </c:pt>
                <c:pt idx="1525">
                  <c:v>273.11099999999999</c:v>
                </c:pt>
                <c:pt idx="1526">
                  <c:v>274.10899999999998</c:v>
                </c:pt>
                <c:pt idx="1527">
                  <c:v>272.65199999999999</c:v>
                </c:pt>
                <c:pt idx="1528">
                  <c:v>272.79300000000001</c:v>
                </c:pt>
                <c:pt idx="1529">
                  <c:v>273.16800000000001</c:v>
                </c:pt>
                <c:pt idx="1530">
                  <c:v>272.82400000000001</c:v>
                </c:pt>
                <c:pt idx="1531">
                  <c:v>273.17599999999999</c:v>
                </c:pt>
                <c:pt idx="1532">
                  <c:v>273.35899999999998</c:v>
                </c:pt>
                <c:pt idx="1533">
                  <c:v>273.32</c:v>
                </c:pt>
                <c:pt idx="1534">
                  <c:v>273.09800000000001</c:v>
                </c:pt>
                <c:pt idx="1535">
                  <c:v>273.07400000000001</c:v>
                </c:pt>
                <c:pt idx="1536">
                  <c:v>277.48399999999998</c:v>
                </c:pt>
                <c:pt idx="1537">
                  <c:v>274.96899999999999</c:v>
                </c:pt>
                <c:pt idx="1538">
                  <c:v>274.55</c:v>
                </c:pt>
                <c:pt idx="1539">
                  <c:v>274.03399999999999</c:v>
                </c:pt>
                <c:pt idx="1540">
                  <c:v>281.84699999999998</c:v>
                </c:pt>
                <c:pt idx="1541">
                  <c:v>276.726</c:v>
                </c:pt>
                <c:pt idx="1542">
                  <c:v>273.51100000000002</c:v>
                </c:pt>
                <c:pt idx="1543">
                  <c:v>273.65100000000001</c:v>
                </c:pt>
                <c:pt idx="1544">
                  <c:v>273.48700000000002</c:v>
                </c:pt>
                <c:pt idx="1545">
                  <c:v>273.55799999999999</c:v>
                </c:pt>
                <c:pt idx="1546">
                  <c:v>273.733</c:v>
                </c:pt>
                <c:pt idx="1547">
                  <c:v>275.52</c:v>
                </c:pt>
                <c:pt idx="1548">
                  <c:v>272.92599999999999</c:v>
                </c:pt>
                <c:pt idx="1549">
                  <c:v>273.60199999999998</c:v>
                </c:pt>
                <c:pt idx="1550">
                  <c:v>273.31200000000001</c:v>
                </c:pt>
                <c:pt idx="1551">
                  <c:v>273</c:v>
                </c:pt>
                <c:pt idx="1552">
                  <c:v>272.94099999999997</c:v>
                </c:pt>
                <c:pt idx="1553">
                  <c:v>273.33199999999999</c:v>
                </c:pt>
                <c:pt idx="1554">
                  <c:v>273.18</c:v>
                </c:pt>
                <c:pt idx="1555">
                  <c:v>272.94499999999999</c:v>
                </c:pt>
                <c:pt idx="1556">
                  <c:v>278.11700000000002</c:v>
                </c:pt>
                <c:pt idx="1557">
                  <c:v>274.74700000000001</c:v>
                </c:pt>
                <c:pt idx="1558">
                  <c:v>274.39100000000002</c:v>
                </c:pt>
                <c:pt idx="1559">
                  <c:v>274.39499999999998</c:v>
                </c:pt>
                <c:pt idx="1560">
                  <c:v>282.03500000000003</c:v>
                </c:pt>
                <c:pt idx="1561">
                  <c:v>280.08999999999997</c:v>
                </c:pt>
                <c:pt idx="1562">
                  <c:v>273.387</c:v>
                </c:pt>
                <c:pt idx="1563">
                  <c:v>273.47699999999998</c:v>
                </c:pt>
                <c:pt idx="1564">
                  <c:v>273.36700000000002</c:v>
                </c:pt>
                <c:pt idx="1565">
                  <c:v>273.44499999999999</c:v>
                </c:pt>
                <c:pt idx="1566">
                  <c:v>273.666</c:v>
                </c:pt>
                <c:pt idx="1567">
                  <c:v>273.51</c:v>
                </c:pt>
                <c:pt idx="1568">
                  <c:v>273.43900000000002</c:v>
                </c:pt>
                <c:pt idx="1569">
                  <c:v>273.596</c:v>
                </c:pt>
                <c:pt idx="1570">
                  <c:v>273.74400000000003</c:v>
                </c:pt>
                <c:pt idx="1571">
                  <c:v>272.81200000000001</c:v>
                </c:pt>
                <c:pt idx="1572">
                  <c:v>272.74200000000002</c:v>
                </c:pt>
                <c:pt idx="1573">
                  <c:v>272.94499999999999</c:v>
                </c:pt>
                <c:pt idx="1574">
                  <c:v>272.64100000000002</c:v>
                </c:pt>
                <c:pt idx="1575">
                  <c:v>272.66399999999999</c:v>
                </c:pt>
                <c:pt idx="1576">
                  <c:v>272.71899999999999</c:v>
                </c:pt>
                <c:pt idx="1577">
                  <c:v>272.64999999999998</c:v>
                </c:pt>
                <c:pt idx="1578">
                  <c:v>272.709</c:v>
                </c:pt>
                <c:pt idx="1579">
                  <c:v>272.666</c:v>
                </c:pt>
                <c:pt idx="1580">
                  <c:v>273.04300000000001</c:v>
                </c:pt>
                <c:pt idx="1581">
                  <c:v>272.59800000000001</c:v>
                </c:pt>
                <c:pt idx="1582">
                  <c:v>272.49200000000002</c:v>
                </c:pt>
                <c:pt idx="1583">
                  <c:v>272.78100000000001</c:v>
                </c:pt>
                <c:pt idx="1584">
                  <c:v>272.55900000000003</c:v>
                </c:pt>
                <c:pt idx="1585">
                  <c:v>272.5</c:v>
                </c:pt>
                <c:pt idx="1586">
                  <c:v>272.46899999999999</c:v>
                </c:pt>
                <c:pt idx="1587">
                  <c:v>264.23399999999998</c:v>
                </c:pt>
                <c:pt idx="1588">
                  <c:v>264.16000000000003</c:v>
                </c:pt>
                <c:pt idx="1589">
                  <c:v>264.16000000000003</c:v>
                </c:pt>
                <c:pt idx="1590">
                  <c:v>264.512</c:v>
                </c:pt>
                <c:pt idx="1591">
                  <c:v>264.19499999999999</c:v>
                </c:pt>
                <c:pt idx="1592">
                  <c:v>264.16000000000003</c:v>
                </c:pt>
                <c:pt idx="1593">
                  <c:v>264.238</c:v>
                </c:pt>
                <c:pt idx="1594">
                  <c:v>260.61700000000002</c:v>
                </c:pt>
                <c:pt idx="1595">
                  <c:v>275.572</c:v>
                </c:pt>
                <c:pt idx="1596">
                  <c:v>274.76799999999997</c:v>
                </c:pt>
                <c:pt idx="1597">
                  <c:v>272.25200000000001</c:v>
                </c:pt>
                <c:pt idx="1598">
                  <c:v>272.42399999999998</c:v>
                </c:pt>
                <c:pt idx="1599">
                  <c:v>272.291</c:v>
                </c:pt>
                <c:pt idx="1600">
                  <c:v>272.209</c:v>
                </c:pt>
                <c:pt idx="1601">
                  <c:v>272.25200000000001</c:v>
                </c:pt>
                <c:pt idx="1602">
                  <c:v>272.54500000000002</c:v>
                </c:pt>
                <c:pt idx="1603">
                  <c:v>272.29899999999998</c:v>
                </c:pt>
                <c:pt idx="1604">
                  <c:v>272.26400000000001</c:v>
                </c:pt>
                <c:pt idx="1605">
                  <c:v>272.24400000000003</c:v>
                </c:pt>
                <c:pt idx="1606">
                  <c:v>272.56099999999998</c:v>
                </c:pt>
                <c:pt idx="1607">
                  <c:v>272.24</c:v>
                </c:pt>
                <c:pt idx="1608">
                  <c:v>272.23599999999999</c:v>
                </c:pt>
                <c:pt idx="1609">
                  <c:v>272.303</c:v>
                </c:pt>
                <c:pt idx="1610">
                  <c:v>272.25599999999997</c:v>
                </c:pt>
                <c:pt idx="1611">
                  <c:v>272.32600000000002</c:v>
                </c:pt>
                <c:pt idx="1612">
                  <c:v>272.404</c:v>
                </c:pt>
                <c:pt idx="1613">
                  <c:v>272.24400000000003</c:v>
                </c:pt>
                <c:pt idx="1614">
                  <c:v>272.26400000000001</c:v>
                </c:pt>
                <c:pt idx="1615">
                  <c:v>272.36500000000001</c:v>
                </c:pt>
                <c:pt idx="1616">
                  <c:v>272.25200000000001</c:v>
                </c:pt>
                <c:pt idx="1617">
                  <c:v>272.35000000000002</c:v>
                </c:pt>
                <c:pt idx="1618">
                  <c:v>272.25599999999997</c:v>
                </c:pt>
                <c:pt idx="1619">
                  <c:v>272.27100000000002</c:v>
                </c:pt>
                <c:pt idx="1620">
                  <c:v>272.29899999999998</c:v>
                </c:pt>
                <c:pt idx="1621">
                  <c:v>272.96300000000002</c:v>
                </c:pt>
                <c:pt idx="1622">
                  <c:v>272.197</c:v>
                </c:pt>
                <c:pt idx="1623">
                  <c:v>272.36099999999999</c:v>
                </c:pt>
                <c:pt idx="1624">
                  <c:v>272.28300000000002</c:v>
                </c:pt>
                <c:pt idx="1625">
                  <c:v>272.24400000000003</c:v>
                </c:pt>
                <c:pt idx="1626">
                  <c:v>272.29500000000002</c:v>
                </c:pt>
                <c:pt idx="1627">
                  <c:v>272.24400000000003</c:v>
                </c:pt>
                <c:pt idx="1628">
                  <c:v>272.25200000000001</c:v>
                </c:pt>
                <c:pt idx="1629">
                  <c:v>272.26799999999997</c:v>
                </c:pt>
                <c:pt idx="1630">
                  <c:v>272.29899999999998</c:v>
                </c:pt>
                <c:pt idx="1631">
                  <c:v>272.30700000000002</c:v>
                </c:pt>
                <c:pt idx="1632">
                  <c:v>272.24</c:v>
                </c:pt>
                <c:pt idx="1633">
                  <c:v>272.26</c:v>
                </c:pt>
                <c:pt idx="1634">
                  <c:v>272.28300000000002</c:v>
                </c:pt>
                <c:pt idx="1635">
                  <c:v>272.73700000000002</c:v>
                </c:pt>
                <c:pt idx="1636">
                  <c:v>272.64699999999999</c:v>
                </c:pt>
                <c:pt idx="1637">
                  <c:v>272.66300000000001</c:v>
                </c:pt>
                <c:pt idx="1638">
                  <c:v>272.81099999999998</c:v>
                </c:pt>
                <c:pt idx="1639">
                  <c:v>272.77699999999999</c:v>
                </c:pt>
                <c:pt idx="1640">
                  <c:v>272.72300000000001</c:v>
                </c:pt>
                <c:pt idx="1641">
                  <c:v>272.71899999999999</c:v>
                </c:pt>
                <c:pt idx="1642">
                  <c:v>272.56200000000001</c:v>
                </c:pt>
                <c:pt idx="1643">
                  <c:v>272.57499999999999</c:v>
                </c:pt>
                <c:pt idx="1644">
                  <c:v>272.54000000000002</c:v>
                </c:pt>
                <c:pt idx="1645">
                  <c:v>272.56299999999999</c:v>
                </c:pt>
                <c:pt idx="1646">
                  <c:v>272.86799999999999</c:v>
                </c:pt>
                <c:pt idx="1647">
                  <c:v>272.60599999999999</c:v>
                </c:pt>
                <c:pt idx="1648">
                  <c:v>272.82</c:v>
                </c:pt>
                <c:pt idx="1649">
                  <c:v>273</c:v>
                </c:pt>
                <c:pt idx="1650">
                  <c:v>272.74200000000002</c:v>
                </c:pt>
                <c:pt idx="1651">
                  <c:v>272.81200000000001</c:v>
                </c:pt>
                <c:pt idx="1652">
                  <c:v>272.83100000000002</c:v>
                </c:pt>
                <c:pt idx="1653">
                  <c:v>272.78399999999999</c:v>
                </c:pt>
                <c:pt idx="1654">
                  <c:v>272.76499999999999</c:v>
                </c:pt>
                <c:pt idx="1655">
                  <c:v>272.87</c:v>
                </c:pt>
                <c:pt idx="1656">
                  <c:v>272.79599999999999</c:v>
                </c:pt>
                <c:pt idx="1657">
                  <c:v>272.86700000000002</c:v>
                </c:pt>
                <c:pt idx="1658">
                  <c:v>272.83600000000001</c:v>
                </c:pt>
                <c:pt idx="1659">
                  <c:v>272.82799999999997</c:v>
                </c:pt>
                <c:pt idx="1660">
                  <c:v>272.82799999999997</c:v>
                </c:pt>
                <c:pt idx="1661">
                  <c:v>272.81200000000001</c:v>
                </c:pt>
                <c:pt idx="1662">
                  <c:v>272.77699999999999</c:v>
                </c:pt>
                <c:pt idx="1663">
                  <c:v>272.75799999999998</c:v>
                </c:pt>
                <c:pt idx="1664">
                  <c:v>272.78899999999999</c:v>
                </c:pt>
                <c:pt idx="1665">
                  <c:v>272.81200000000001</c:v>
                </c:pt>
                <c:pt idx="1666">
                  <c:v>272.78399999999999</c:v>
                </c:pt>
                <c:pt idx="1667">
                  <c:v>272.714</c:v>
                </c:pt>
                <c:pt idx="1668">
                  <c:v>272.851</c:v>
                </c:pt>
                <c:pt idx="1669">
                  <c:v>272.76100000000002</c:v>
                </c:pt>
                <c:pt idx="1670">
                  <c:v>272.78800000000001</c:v>
                </c:pt>
                <c:pt idx="1671">
                  <c:v>272.81200000000001</c:v>
                </c:pt>
                <c:pt idx="1672">
                  <c:v>272.78899999999999</c:v>
                </c:pt>
                <c:pt idx="1673">
                  <c:v>272.77699999999999</c:v>
                </c:pt>
                <c:pt idx="1674">
                  <c:v>272.67599999999999</c:v>
                </c:pt>
                <c:pt idx="1675">
                  <c:v>272.66800000000001</c:v>
                </c:pt>
                <c:pt idx="1676">
                  <c:v>272.75400000000002</c:v>
                </c:pt>
                <c:pt idx="1677">
                  <c:v>272.71899999999999</c:v>
                </c:pt>
                <c:pt idx="1678">
                  <c:v>272.66800000000001</c:v>
                </c:pt>
                <c:pt idx="1679">
                  <c:v>272.68799999999999</c:v>
                </c:pt>
                <c:pt idx="1680">
                  <c:v>272.702</c:v>
                </c:pt>
                <c:pt idx="1681">
                  <c:v>272.74900000000002</c:v>
                </c:pt>
                <c:pt idx="1682">
                  <c:v>272.75700000000001</c:v>
                </c:pt>
                <c:pt idx="1683">
                  <c:v>272.64400000000001</c:v>
                </c:pt>
                <c:pt idx="1684">
                  <c:v>272.81900000000002</c:v>
                </c:pt>
                <c:pt idx="1685">
                  <c:v>272.67899999999997</c:v>
                </c:pt>
                <c:pt idx="1686">
                  <c:v>272.76600000000002</c:v>
                </c:pt>
                <c:pt idx="1687">
                  <c:v>272.75799999999998</c:v>
                </c:pt>
                <c:pt idx="1688">
                  <c:v>272.68799999999999</c:v>
                </c:pt>
                <c:pt idx="1689">
                  <c:v>272.762</c:v>
                </c:pt>
                <c:pt idx="1690">
                  <c:v>272.71100000000001</c:v>
                </c:pt>
                <c:pt idx="1691">
                  <c:v>272.66000000000003</c:v>
                </c:pt>
                <c:pt idx="1692">
                  <c:v>272.78899999999999</c:v>
                </c:pt>
                <c:pt idx="1693">
                  <c:v>272.69499999999999</c:v>
                </c:pt>
                <c:pt idx="1694">
                  <c:v>272.69099999999997</c:v>
                </c:pt>
                <c:pt idx="1695">
                  <c:v>272.82400000000001</c:v>
                </c:pt>
                <c:pt idx="1696">
                  <c:v>272.68700000000001</c:v>
                </c:pt>
                <c:pt idx="1697">
                  <c:v>272.76100000000002</c:v>
                </c:pt>
                <c:pt idx="1698">
                  <c:v>272.67899999999997</c:v>
                </c:pt>
                <c:pt idx="1699">
                  <c:v>272.76100000000002</c:v>
                </c:pt>
                <c:pt idx="1700">
                  <c:v>272.76499999999999</c:v>
                </c:pt>
                <c:pt idx="1701">
                  <c:v>272.71499999999997</c:v>
                </c:pt>
                <c:pt idx="1702">
                  <c:v>272.72300000000001</c:v>
                </c:pt>
                <c:pt idx="1703">
                  <c:v>272.81599999999997</c:v>
                </c:pt>
                <c:pt idx="1704">
                  <c:v>272.72699999999998</c:v>
                </c:pt>
                <c:pt idx="1705">
                  <c:v>272.69099999999997</c:v>
                </c:pt>
                <c:pt idx="1706">
                  <c:v>272.78100000000001</c:v>
                </c:pt>
                <c:pt idx="1707">
                  <c:v>272.69099999999997</c:v>
                </c:pt>
                <c:pt idx="1708">
                  <c:v>272.762</c:v>
                </c:pt>
                <c:pt idx="1709">
                  <c:v>272.64499999999998</c:v>
                </c:pt>
                <c:pt idx="1710">
                  <c:v>272.77699999999999</c:v>
                </c:pt>
                <c:pt idx="1711">
                  <c:v>272.76499999999999</c:v>
                </c:pt>
                <c:pt idx="1712">
                  <c:v>272.702</c:v>
                </c:pt>
                <c:pt idx="1713">
                  <c:v>272.70600000000002</c:v>
                </c:pt>
                <c:pt idx="1714">
                  <c:v>272.745</c:v>
                </c:pt>
                <c:pt idx="1715">
                  <c:v>272.733</c:v>
                </c:pt>
                <c:pt idx="1716">
                  <c:v>272.70699999999999</c:v>
                </c:pt>
                <c:pt idx="1717">
                  <c:v>272.72300000000001</c:v>
                </c:pt>
                <c:pt idx="1718">
                  <c:v>272.68</c:v>
                </c:pt>
                <c:pt idx="1719">
                  <c:v>272.75</c:v>
                </c:pt>
                <c:pt idx="1720">
                  <c:v>272.67200000000003</c:v>
                </c:pt>
                <c:pt idx="1721">
                  <c:v>272.68799999999999</c:v>
                </c:pt>
                <c:pt idx="1722">
                  <c:v>272.69099999999997</c:v>
                </c:pt>
                <c:pt idx="1723">
                  <c:v>272.72699999999998</c:v>
                </c:pt>
                <c:pt idx="1724">
                  <c:v>272.64499999999998</c:v>
                </c:pt>
                <c:pt idx="1725">
                  <c:v>272.78100000000001</c:v>
                </c:pt>
                <c:pt idx="1726">
                  <c:v>272.67399999999998</c:v>
                </c:pt>
                <c:pt idx="1727">
                  <c:v>272.721</c:v>
                </c:pt>
                <c:pt idx="1728">
                  <c:v>272.68599999999998</c:v>
                </c:pt>
                <c:pt idx="1729">
                  <c:v>272.68900000000002</c:v>
                </c:pt>
                <c:pt idx="1730">
                  <c:v>272.66199999999998</c:v>
                </c:pt>
                <c:pt idx="1731">
                  <c:v>272.65499999999997</c:v>
                </c:pt>
                <c:pt idx="1732">
                  <c:v>272.65899999999999</c:v>
                </c:pt>
                <c:pt idx="1733">
                  <c:v>272.71800000000002</c:v>
                </c:pt>
                <c:pt idx="1734">
                  <c:v>272.714</c:v>
                </c:pt>
                <c:pt idx="1735">
                  <c:v>272.67899999999997</c:v>
                </c:pt>
                <c:pt idx="1736">
                  <c:v>272.72199999999998</c:v>
                </c:pt>
                <c:pt idx="1737">
                  <c:v>272.64699999999999</c:v>
                </c:pt>
                <c:pt idx="1738">
                  <c:v>272.76</c:v>
                </c:pt>
                <c:pt idx="1739">
                  <c:v>272.654</c:v>
                </c:pt>
                <c:pt idx="1740">
                  <c:v>272.65800000000002</c:v>
                </c:pt>
                <c:pt idx="1741">
                  <c:v>272.74799999999999</c:v>
                </c:pt>
                <c:pt idx="1742">
                  <c:v>272.709</c:v>
                </c:pt>
                <c:pt idx="1743">
                  <c:v>272.66199999999998</c:v>
                </c:pt>
                <c:pt idx="1744">
                  <c:v>272.70600000000002</c:v>
                </c:pt>
                <c:pt idx="1745">
                  <c:v>272.714</c:v>
                </c:pt>
                <c:pt idx="1746">
                  <c:v>272.67899999999997</c:v>
                </c:pt>
                <c:pt idx="1747">
                  <c:v>272.71800000000002</c:v>
                </c:pt>
                <c:pt idx="1748">
                  <c:v>272.63600000000002</c:v>
                </c:pt>
                <c:pt idx="1749">
                  <c:v>272.76499999999999</c:v>
                </c:pt>
                <c:pt idx="1750">
                  <c:v>272.65899999999999</c:v>
                </c:pt>
                <c:pt idx="1751">
                  <c:v>272.62700000000001</c:v>
                </c:pt>
                <c:pt idx="1752">
                  <c:v>272.74</c:v>
                </c:pt>
                <c:pt idx="1753">
                  <c:v>272.64299999999997</c:v>
                </c:pt>
                <c:pt idx="1754">
                  <c:v>272.70100000000002</c:v>
                </c:pt>
                <c:pt idx="1755">
                  <c:v>272.70100000000002</c:v>
                </c:pt>
                <c:pt idx="1756">
                  <c:v>272.65499999999997</c:v>
                </c:pt>
                <c:pt idx="1757">
                  <c:v>272.64</c:v>
                </c:pt>
                <c:pt idx="1758">
                  <c:v>272.67500000000001</c:v>
                </c:pt>
                <c:pt idx="1759">
                  <c:v>272.59699999999998</c:v>
                </c:pt>
                <c:pt idx="1760">
                  <c:v>272.702</c:v>
                </c:pt>
                <c:pt idx="1761">
                  <c:v>272.61599999999999</c:v>
                </c:pt>
                <c:pt idx="1762">
                  <c:v>272.61200000000002</c:v>
                </c:pt>
                <c:pt idx="1763">
                  <c:v>272.666</c:v>
                </c:pt>
                <c:pt idx="1764">
                  <c:v>272.52499999999998</c:v>
                </c:pt>
                <c:pt idx="1765">
                  <c:v>272.64299999999997</c:v>
                </c:pt>
                <c:pt idx="1766">
                  <c:v>272.63099999999997</c:v>
                </c:pt>
                <c:pt idx="1767">
                  <c:v>272.62299999999999</c:v>
                </c:pt>
                <c:pt idx="1768">
                  <c:v>272.57600000000002</c:v>
                </c:pt>
                <c:pt idx="1769">
                  <c:v>272.59699999999998</c:v>
                </c:pt>
                <c:pt idx="1770">
                  <c:v>272.62400000000002</c:v>
                </c:pt>
                <c:pt idx="1771">
                  <c:v>272.62799999999999</c:v>
                </c:pt>
                <c:pt idx="1772">
                  <c:v>272.50700000000001</c:v>
                </c:pt>
                <c:pt idx="1773">
                  <c:v>272.55</c:v>
                </c:pt>
                <c:pt idx="1774">
                  <c:v>272.65499999999997</c:v>
                </c:pt>
                <c:pt idx="1775">
                  <c:v>272.80399999999997</c:v>
                </c:pt>
                <c:pt idx="1776">
                  <c:v>274.83499999999998</c:v>
                </c:pt>
                <c:pt idx="1777">
                  <c:v>272.916</c:v>
                </c:pt>
                <c:pt idx="1778">
                  <c:v>272.791</c:v>
                </c:pt>
                <c:pt idx="1779">
                  <c:v>273.54899999999998</c:v>
                </c:pt>
                <c:pt idx="1780">
                  <c:v>273.404</c:v>
                </c:pt>
                <c:pt idx="1781">
                  <c:v>273.03199999999998</c:v>
                </c:pt>
                <c:pt idx="1782">
                  <c:v>273.07100000000003</c:v>
                </c:pt>
                <c:pt idx="1783">
                  <c:v>273.66899999999998</c:v>
                </c:pt>
                <c:pt idx="1784">
                  <c:v>274.08600000000001</c:v>
                </c:pt>
                <c:pt idx="1785">
                  <c:v>275.46100000000001</c:v>
                </c:pt>
                <c:pt idx="1786">
                  <c:v>274.14499999999998</c:v>
                </c:pt>
                <c:pt idx="1787">
                  <c:v>275.70299999999997</c:v>
                </c:pt>
                <c:pt idx="1788">
                  <c:v>272.99200000000002</c:v>
                </c:pt>
                <c:pt idx="1789">
                  <c:v>273.06299999999999</c:v>
                </c:pt>
                <c:pt idx="1790">
                  <c:v>275.24700000000001</c:v>
                </c:pt>
                <c:pt idx="1791">
                  <c:v>273.36399999999998</c:v>
                </c:pt>
                <c:pt idx="1792">
                  <c:v>273.24299999999999</c:v>
                </c:pt>
                <c:pt idx="1793">
                  <c:v>273.31700000000001</c:v>
                </c:pt>
                <c:pt idx="1794">
                  <c:v>273.2</c:v>
                </c:pt>
                <c:pt idx="1795">
                  <c:v>273.26299999999998</c:v>
                </c:pt>
                <c:pt idx="1796">
                  <c:v>273.24299999999999</c:v>
                </c:pt>
                <c:pt idx="1797">
                  <c:v>273.19600000000003</c:v>
                </c:pt>
                <c:pt idx="1798">
                  <c:v>273.07499999999999</c:v>
                </c:pt>
                <c:pt idx="1799">
                  <c:v>273.18</c:v>
                </c:pt>
                <c:pt idx="1800">
                  <c:v>273.08600000000001</c:v>
                </c:pt>
                <c:pt idx="1801">
                  <c:v>273.12099999999998</c:v>
                </c:pt>
                <c:pt idx="1802">
                  <c:v>273.07799999999997</c:v>
                </c:pt>
                <c:pt idx="1803">
                  <c:v>273.012</c:v>
                </c:pt>
                <c:pt idx="1804">
                  <c:v>273.137</c:v>
                </c:pt>
                <c:pt idx="1805">
                  <c:v>273.02699999999999</c:v>
                </c:pt>
                <c:pt idx="1806">
                  <c:v>273.05099999999999</c:v>
                </c:pt>
                <c:pt idx="1807">
                  <c:v>273.56200000000001</c:v>
                </c:pt>
                <c:pt idx="1808">
                  <c:v>273.05</c:v>
                </c:pt>
                <c:pt idx="1809">
                  <c:v>273.745</c:v>
                </c:pt>
                <c:pt idx="1810">
                  <c:v>273.04599999999999</c:v>
                </c:pt>
                <c:pt idx="1811">
                  <c:v>272.87400000000002</c:v>
                </c:pt>
                <c:pt idx="1812">
                  <c:v>272.95600000000002</c:v>
                </c:pt>
                <c:pt idx="1813">
                  <c:v>272.81900000000002</c:v>
                </c:pt>
                <c:pt idx="1814">
                  <c:v>272.92899999999997</c:v>
                </c:pt>
                <c:pt idx="1815">
                  <c:v>272.89400000000001</c:v>
                </c:pt>
                <c:pt idx="1816">
                  <c:v>272.815</c:v>
                </c:pt>
                <c:pt idx="1817">
                  <c:v>272.827</c:v>
                </c:pt>
                <c:pt idx="1818">
                  <c:v>272.79599999999999</c:v>
                </c:pt>
                <c:pt idx="1819">
                  <c:v>272.88600000000002</c:v>
                </c:pt>
                <c:pt idx="1820">
                  <c:v>272.815</c:v>
                </c:pt>
                <c:pt idx="1821">
                  <c:v>273.37</c:v>
                </c:pt>
                <c:pt idx="1822">
                  <c:v>272.88200000000001</c:v>
                </c:pt>
                <c:pt idx="1823">
                  <c:v>272.86599999999999</c:v>
                </c:pt>
                <c:pt idx="1824">
                  <c:v>272.80399999999997</c:v>
                </c:pt>
                <c:pt idx="1825">
                  <c:v>272.87400000000002</c:v>
                </c:pt>
                <c:pt idx="1826">
                  <c:v>272.86599999999999</c:v>
                </c:pt>
                <c:pt idx="1827">
                  <c:v>272.952</c:v>
                </c:pt>
                <c:pt idx="1828">
                  <c:v>272.995</c:v>
                </c:pt>
                <c:pt idx="1829">
                  <c:v>272.90499999999997</c:v>
                </c:pt>
                <c:pt idx="1830">
                  <c:v>272.81200000000001</c:v>
                </c:pt>
                <c:pt idx="1831">
                  <c:v>272.87</c:v>
                </c:pt>
                <c:pt idx="1832">
                  <c:v>272.89699999999999</c:v>
                </c:pt>
                <c:pt idx="1833">
                  <c:v>272.89699999999999</c:v>
                </c:pt>
                <c:pt idx="1834">
                  <c:v>272.839</c:v>
                </c:pt>
                <c:pt idx="1835">
                  <c:v>272.92899999999997</c:v>
                </c:pt>
                <c:pt idx="1836">
                  <c:v>272.95999999999998</c:v>
                </c:pt>
                <c:pt idx="1837">
                  <c:v>272.90499999999997</c:v>
                </c:pt>
                <c:pt idx="1838">
                  <c:v>273.36200000000002</c:v>
                </c:pt>
                <c:pt idx="1839">
                  <c:v>272.767</c:v>
                </c:pt>
                <c:pt idx="1840">
                  <c:v>272.80599999999998</c:v>
                </c:pt>
                <c:pt idx="1841">
                  <c:v>273.05599999999998</c:v>
                </c:pt>
                <c:pt idx="1842">
                  <c:v>272.71199999999999</c:v>
                </c:pt>
                <c:pt idx="1843">
                  <c:v>272.71199999999999</c:v>
                </c:pt>
                <c:pt idx="1844">
                  <c:v>264.52100000000002</c:v>
                </c:pt>
                <c:pt idx="1845">
                  <c:v>264.45800000000003</c:v>
                </c:pt>
                <c:pt idx="1846">
                  <c:v>264.45</c:v>
                </c:pt>
                <c:pt idx="1847">
                  <c:v>264.48500000000001</c:v>
                </c:pt>
                <c:pt idx="1848">
                  <c:v>276.08100000000002</c:v>
                </c:pt>
                <c:pt idx="1849">
                  <c:v>272.923</c:v>
                </c:pt>
                <c:pt idx="1850">
                  <c:v>274.41300000000001</c:v>
                </c:pt>
                <c:pt idx="1851">
                  <c:v>311.423</c:v>
                </c:pt>
                <c:pt idx="1852">
                  <c:v>310.42700000000002</c:v>
                </c:pt>
                <c:pt idx="1853">
                  <c:v>311.05200000000002</c:v>
                </c:pt>
                <c:pt idx="1854">
                  <c:v>314.26299999999998</c:v>
                </c:pt>
                <c:pt idx="1855">
                  <c:v>278.524</c:v>
                </c:pt>
                <c:pt idx="1856">
                  <c:v>277.79000000000002</c:v>
                </c:pt>
                <c:pt idx="1857">
                  <c:v>274.96199999999999</c:v>
                </c:pt>
                <c:pt idx="1858">
                  <c:v>274.87599999999998</c:v>
                </c:pt>
                <c:pt idx="1859">
                  <c:v>274.91500000000002</c:v>
                </c:pt>
                <c:pt idx="1860">
                  <c:v>274.82100000000003</c:v>
                </c:pt>
                <c:pt idx="1861">
                  <c:v>274.48500000000001</c:v>
                </c:pt>
                <c:pt idx="1862">
                  <c:v>274.435</c:v>
                </c:pt>
                <c:pt idx="1863">
                  <c:v>274.59500000000003</c:v>
                </c:pt>
                <c:pt idx="1864">
                  <c:v>274.49299999999999</c:v>
                </c:pt>
                <c:pt idx="1865">
                  <c:v>274.50900000000001</c:v>
                </c:pt>
                <c:pt idx="1866">
                  <c:v>274.46199999999999</c:v>
                </c:pt>
                <c:pt idx="1867">
                  <c:v>274.45400000000001</c:v>
                </c:pt>
                <c:pt idx="1868">
                  <c:v>274.517</c:v>
                </c:pt>
                <c:pt idx="1869">
                  <c:v>274.75900000000001</c:v>
                </c:pt>
                <c:pt idx="1870">
                  <c:v>274.49299999999999</c:v>
                </c:pt>
                <c:pt idx="1871">
                  <c:v>274.524</c:v>
                </c:pt>
                <c:pt idx="1872">
                  <c:v>274.46199999999999</c:v>
                </c:pt>
                <c:pt idx="1873">
                  <c:v>275.23099999999999</c:v>
                </c:pt>
                <c:pt idx="1874">
                  <c:v>274.48899999999998</c:v>
                </c:pt>
                <c:pt idx="1875">
                  <c:v>274.46199999999999</c:v>
                </c:pt>
                <c:pt idx="1876">
                  <c:v>274.46600000000001</c:v>
                </c:pt>
                <c:pt idx="1877">
                  <c:v>274.45800000000003</c:v>
                </c:pt>
                <c:pt idx="1878">
                  <c:v>274.44600000000003</c:v>
                </c:pt>
                <c:pt idx="1879">
                  <c:v>274.48099999999999</c:v>
                </c:pt>
                <c:pt idx="1880">
                  <c:v>274.536</c:v>
                </c:pt>
                <c:pt idx="1881">
                  <c:v>274.435</c:v>
                </c:pt>
                <c:pt idx="1882">
                  <c:v>274.42700000000002</c:v>
                </c:pt>
                <c:pt idx="1883">
                  <c:v>274.548</c:v>
                </c:pt>
                <c:pt idx="1884">
                  <c:v>274.40699999999998</c:v>
                </c:pt>
                <c:pt idx="1885">
                  <c:v>274.45800000000003</c:v>
                </c:pt>
                <c:pt idx="1886">
                  <c:v>274.87400000000002</c:v>
                </c:pt>
                <c:pt idx="1887">
                  <c:v>274.95100000000002</c:v>
                </c:pt>
                <c:pt idx="1888">
                  <c:v>274.935</c:v>
                </c:pt>
                <c:pt idx="1889">
                  <c:v>274.94600000000003</c:v>
                </c:pt>
                <c:pt idx="1890">
                  <c:v>274.88799999999998</c:v>
                </c:pt>
                <c:pt idx="1891">
                  <c:v>274.721</c:v>
                </c:pt>
                <c:pt idx="1892">
                  <c:v>274.61399999999998</c:v>
                </c:pt>
                <c:pt idx="1893">
                  <c:v>274.57900000000001</c:v>
                </c:pt>
                <c:pt idx="1894">
                  <c:v>274.67099999999999</c:v>
                </c:pt>
                <c:pt idx="1895">
                  <c:v>274.78300000000002</c:v>
                </c:pt>
                <c:pt idx="1896">
                  <c:v>275.447</c:v>
                </c:pt>
                <c:pt idx="1897">
                  <c:v>274.74299999999999</c:v>
                </c:pt>
                <c:pt idx="1898">
                  <c:v>274.82499999999999</c:v>
                </c:pt>
                <c:pt idx="1899">
                  <c:v>276.52800000000002</c:v>
                </c:pt>
                <c:pt idx="1900">
                  <c:v>274.82499999999999</c:v>
                </c:pt>
                <c:pt idx="1901">
                  <c:v>274.73099999999999</c:v>
                </c:pt>
                <c:pt idx="1902">
                  <c:v>274.74400000000003</c:v>
                </c:pt>
                <c:pt idx="1903">
                  <c:v>274.77499999999998</c:v>
                </c:pt>
                <c:pt idx="1904">
                  <c:v>274.71699999999998</c:v>
                </c:pt>
                <c:pt idx="1905">
                  <c:v>274.77499999999998</c:v>
                </c:pt>
                <c:pt idx="1906">
                  <c:v>274.71300000000002</c:v>
                </c:pt>
                <c:pt idx="1907">
                  <c:v>274.71300000000002</c:v>
                </c:pt>
                <c:pt idx="1908">
                  <c:v>274.77800000000002</c:v>
                </c:pt>
                <c:pt idx="1909">
                  <c:v>274.673</c:v>
                </c:pt>
                <c:pt idx="1910">
                  <c:v>274.73899999999998</c:v>
                </c:pt>
                <c:pt idx="1911">
                  <c:v>274.72399999999999</c:v>
                </c:pt>
                <c:pt idx="1912">
                  <c:v>274.74700000000001</c:v>
                </c:pt>
                <c:pt idx="1913">
                  <c:v>274.76299999999998</c:v>
                </c:pt>
                <c:pt idx="1914">
                  <c:v>274.68900000000002</c:v>
                </c:pt>
                <c:pt idx="1915">
                  <c:v>274.721</c:v>
                </c:pt>
                <c:pt idx="1916">
                  <c:v>274.779</c:v>
                </c:pt>
                <c:pt idx="1917">
                  <c:v>274.71300000000002</c:v>
                </c:pt>
                <c:pt idx="1918">
                  <c:v>274.70499999999998</c:v>
                </c:pt>
                <c:pt idx="1919">
                  <c:v>274.76799999999997</c:v>
                </c:pt>
                <c:pt idx="1920">
                  <c:v>274.71699999999998</c:v>
                </c:pt>
                <c:pt idx="1921">
                  <c:v>274.786</c:v>
                </c:pt>
                <c:pt idx="1922">
                  <c:v>274.69600000000003</c:v>
                </c:pt>
                <c:pt idx="1923">
                  <c:v>274.67899999999997</c:v>
                </c:pt>
                <c:pt idx="1924">
                  <c:v>274.79599999999999</c:v>
                </c:pt>
                <c:pt idx="1925">
                  <c:v>274.70600000000002</c:v>
                </c:pt>
                <c:pt idx="1926">
                  <c:v>274.73399999999998</c:v>
                </c:pt>
                <c:pt idx="1927">
                  <c:v>274.71899999999999</c:v>
                </c:pt>
                <c:pt idx="1928">
                  <c:v>274.66800000000001</c:v>
                </c:pt>
                <c:pt idx="1929">
                  <c:v>274.68799999999999</c:v>
                </c:pt>
                <c:pt idx="1930">
                  <c:v>274.613</c:v>
                </c:pt>
                <c:pt idx="1931">
                  <c:v>274.72699999999998</c:v>
                </c:pt>
                <c:pt idx="1932">
                  <c:v>274.71899999999999</c:v>
                </c:pt>
                <c:pt idx="1933">
                  <c:v>275.05900000000003</c:v>
                </c:pt>
                <c:pt idx="1934">
                  <c:v>274.69799999999998</c:v>
                </c:pt>
                <c:pt idx="1935">
                  <c:v>274.77999999999997</c:v>
                </c:pt>
                <c:pt idx="1936">
                  <c:v>274.91699999999997</c:v>
                </c:pt>
                <c:pt idx="1937">
                  <c:v>274.67099999999999</c:v>
                </c:pt>
                <c:pt idx="1938">
                  <c:v>274.67500000000001</c:v>
                </c:pt>
                <c:pt idx="1939">
                  <c:v>274.63200000000001</c:v>
                </c:pt>
                <c:pt idx="1940">
                  <c:v>274.65600000000001</c:v>
                </c:pt>
                <c:pt idx="1941">
                  <c:v>274.64100000000002</c:v>
                </c:pt>
                <c:pt idx="1942">
                  <c:v>274.68799999999999</c:v>
                </c:pt>
                <c:pt idx="1943">
                  <c:v>274.62099999999998</c:v>
                </c:pt>
                <c:pt idx="1944">
                  <c:v>274.69499999999999</c:v>
                </c:pt>
                <c:pt idx="1945">
                  <c:v>274.63299999999998</c:v>
                </c:pt>
                <c:pt idx="1946">
                  <c:v>274.71100000000001</c:v>
                </c:pt>
                <c:pt idx="1947">
                  <c:v>274.62799999999999</c:v>
                </c:pt>
                <c:pt idx="1948">
                  <c:v>274.64699999999999</c:v>
                </c:pt>
                <c:pt idx="1949">
                  <c:v>274.73700000000002</c:v>
                </c:pt>
                <c:pt idx="1950">
                  <c:v>274.67500000000001</c:v>
                </c:pt>
                <c:pt idx="1951">
                  <c:v>274.67500000000001</c:v>
                </c:pt>
                <c:pt idx="1952">
                  <c:v>274.61700000000002</c:v>
                </c:pt>
                <c:pt idx="1953">
                  <c:v>274.58199999999999</c:v>
                </c:pt>
                <c:pt idx="1954">
                  <c:v>274.637</c:v>
                </c:pt>
                <c:pt idx="1955">
                  <c:v>274.60199999999998</c:v>
                </c:pt>
                <c:pt idx="1956">
                  <c:v>274.58600000000001</c:v>
                </c:pt>
                <c:pt idx="1957">
                  <c:v>274.60500000000002</c:v>
                </c:pt>
                <c:pt idx="1958">
                  <c:v>274.58999999999997</c:v>
                </c:pt>
                <c:pt idx="1959">
                  <c:v>274.67500000000001</c:v>
                </c:pt>
                <c:pt idx="1960">
                  <c:v>274.56900000000002</c:v>
                </c:pt>
                <c:pt idx="1961">
                  <c:v>274.65899999999999</c:v>
                </c:pt>
                <c:pt idx="1962">
                  <c:v>274.608</c:v>
                </c:pt>
                <c:pt idx="1963">
                  <c:v>274.62</c:v>
                </c:pt>
                <c:pt idx="1964">
                  <c:v>274.57299999999998</c:v>
                </c:pt>
                <c:pt idx="1965">
                  <c:v>274.61700000000002</c:v>
                </c:pt>
                <c:pt idx="1966">
                  <c:v>274.55500000000001</c:v>
                </c:pt>
                <c:pt idx="1967">
                  <c:v>274.66399999999999</c:v>
                </c:pt>
                <c:pt idx="1968">
                  <c:v>274.58199999999999</c:v>
                </c:pt>
                <c:pt idx="1969">
                  <c:v>274.55500000000001</c:v>
                </c:pt>
                <c:pt idx="1970">
                  <c:v>274.68</c:v>
                </c:pt>
                <c:pt idx="1971">
                  <c:v>274.57</c:v>
                </c:pt>
                <c:pt idx="1972">
                  <c:v>274.64</c:v>
                </c:pt>
                <c:pt idx="1973">
                  <c:v>274.62799999999999</c:v>
                </c:pt>
                <c:pt idx="1974">
                  <c:v>274.63200000000001</c:v>
                </c:pt>
                <c:pt idx="1975">
                  <c:v>274.64400000000001</c:v>
                </c:pt>
                <c:pt idx="1976">
                  <c:v>274.59300000000002</c:v>
                </c:pt>
                <c:pt idx="1977">
                  <c:v>274.58999999999997</c:v>
                </c:pt>
                <c:pt idx="1978">
                  <c:v>274.66800000000001</c:v>
                </c:pt>
                <c:pt idx="1979">
                  <c:v>274.56599999999997</c:v>
                </c:pt>
                <c:pt idx="1980">
                  <c:v>274.56599999999997</c:v>
                </c:pt>
                <c:pt idx="1981">
                  <c:v>274.64800000000002</c:v>
                </c:pt>
                <c:pt idx="1982">
                  <c:v>274.512</c:v>
                </c:pt>
                <c:pt idx="1983">
                  <c:v>274.59399999999999</c:v>
                </c:pt>
                <c:pt idx="1984">
                  <c:v>274.54700000000003</c:v>
                </c:pt>
                <c:pt idx="1985">
                  <c:v>274.58499999999998</c:v>
                </c:pt>
                <c:pt idx="1986">
                  <c:v>274.52199999999999</c:v>
                </c:pt>
                <c:pt idx="1987">
                  <c:v>274.51100000000002</c:v>
                </c:pt>
                <c:pt idx="1988">
                  <c:v>274.495</c:v>
                </c:pt>
                <c:pt idx="1989">
                  <c:v>274.63600000000002</c:v>
                </c:pt>
                <c:pt idx="1990">
                  <c:v>274.45299999999997</c:v>
                </c:pt>
                <c:pt idx="1991">
                  <c:v>274.40199999999999</c:v>
                </c:pt>
                <c:pt idx="1992">
                  <c:v>274.47300000000001</c:v>
                </c:pt>
                <c:pt idx="1993">
                  <c:v>274.40600000000001</c:v>
                </c:pt>
                <c:pt idx="1994">
                  <c:v>274.42200000000003</c:v>
                </c:pt>
                <c:pt idx="1995">
                  <c:v>274.37900000000002</c:v>
                </c:pt>
                <c:pt idx="1996">
                  <c:v>274.45299999999997</c:v>
                </c:pt>
                <c:pt idx="1997">
                  <c:v>274.43400000000003</c:v>
                </c:pt>
                <c:pt idx="1998">
                  <c:v>274.46100000000001</c:v>
                </c:pt>
                <c:pt idx="1999">
                  <c:v>274.387</c:v>
                </c:pt>
                <c:pt idx="2000">
                  <c:v>274.476</c:v>
                </c:pt>
                <c:pt idx="2001">
                  <c:v>274.36599999999999</c:v>
                </c:pt>
                <c:pt idx="2002">
                  <c:v>274.37400000000002</c:v>
                </c:pt>
                <c:pt idx="2003">
                  <c:v>274.39400000000001</c:v>
                </c:pt>
                <c:pt idx="2004">
                  <c:v>274.35399999999998</c:v>
                </c:pt>
                <c:pt idx="2005">
                  <c:v>274.39400000000001</c:v>
                </c:pt>
                <c:pt idx="2006">
                  <c:v>274.36700000000002</c:v>
                </c:pt>
                <c:pt idx="2007">
                  <c:v>274.43</c:v>
                </c:pt>
                <c:pt idx="2008">
                  <c:v>274.41000000000003</c:v>
                </c:pt>
                <c:pt idx="2009">
                  <c:v>274.41800000000001</c:v>
                </c:pt>
                <c:pt idx="2010">
                  <c:v>274.35500000000002</c:v>
                </c:pt>
                <c:pt idx="2011">
                  <c:v>274.488</c:v>
                </c:pt>
                <c:pt idx="2012">
                  <c:v>274.36700000000002</c:v>
                </c:pt>
                <c:pt idx="2013">
                  <c:v>274.37099999999998</c:v>
                </c:pt>
                <c:pt idx="2014">
                  <c:v>274.37900000000002</c:v>
                </c:pt>
                <c:pt idx="2015">
                  <c:v>274.33999999999997</c:v>
                </c:pt>
                <c:pt idx="2016">
                  <c:v>274.38200000000001</c:v>
                </c:pt>
                <c:pt idx="2017">
                  <c:v>274.214</c:v>
                </c:pt>
                <c:pt idx="2018">
                  <c:v>274.25700000000001</c:v>
                </c:pt>
                <c:pt idx="2019">
                  <c:v>274.28399999999999</c:v>
                </c:pt>
                <c:pt idx="2020">
                  <c:v>274.30799999999999</c:v>
                </c:pt>
                <c:pt idx="2021">
                  <c:v>274.21499999999997</c:v>
                </c:pt>
                <c:pt idx="2022">
                  <c:v>274.32</c:v>
                </c:pt>
                <c:pt idx="2023">
                  <c:v>274.19900000000001</c:v>
                </c:pt>
                <c:pt idx="2024">
                  <c:v>274.20299999999997</c:v>
                </c:pt>
                <c:pt idx="2025">
                  <c:v>274.28500000000003</c:v>
                </c:pt>
                <c:pt idx="2026">
                  <c:v>274.18400000000003</c:v>
                </c:pt>
                <c:pt idx="2027">
                  <c:v>274.22699999999998</c:v>
                </c:pt>
                <c:pt idx="2028">
                  <c:v>274.19900000000001</c:v>
                </c:pt>
                <c:pt idx="2029">
                  <c:v>274.238</c:v>
                </c:pt>
                <c:pt idx="2030">
                  <c:v>274.30500000000001</c:v>
                </c:pt>
                <c:pt idx="2031">
                  <c:v>274.25299999999999</c:v>
                </c:pt>
                <c:pt idx="2032">
                  <c:v>274.19400000000002</c:v>
                </c:pt>
                <c:pt idx="2033">
                  <c:v>274.33100000000002</c:v>
                </c:pt>
                <c:pt idx="2034">
                  <c:v>274.18299999999999</c:v>
                </c:pt>
                <c:pt idx="2035">
                  <c:v>274.23700000000002</c:v>
                </c:pt>
                <c:pt idx="2036">
                  <c:v>274.25700000000001</c:v>
                </c:pt>
                <c:pt idx="2037">
                  <c:v>274.22699999999998</c:v>
                </c:pt>
                <c:pt idx="2038">
                  <c:v>274.30099999999999</c:v>
                </c:pt>
                <c:pt idx="2039">
                  <c:v>274.18</c:v>
                </c:pt>
                <c:pt idx="2040">
                  <c:v>274.238</c:v>
                </c:pt>
                <c:pt idx="2041">
                  <c:v>274.27</c:v>
                </c:pt>
                <c:pt idx="2042">
                  <c:v>274.24599999999998</c:v>
                </c:pt>
                <c:pt idx="2043">
                  <c:v>274.23399999999998</c:v>
                </c:pt>
                <c:pt idx="2044">
                  <c:v>274.39</c:v>
                </c:pt>
                <c:pt idx="2045">
                  <c:v>274.20600000000002</c:v>
                </c:pt>
                <c:pt idx="2046">
                  <c:v>274.339</c:v>
                </c:pt>
                <c:pt idx="2047">
                  <c:v>274.20600000000002</c:v>
                </c:pt>
                <c:pt idx="2048">
                  <c:v>274.22899999999998</c:v>
                </c:pt>
                <c:pt idx="2049">
                  <c:v>274.26600000000002</c:v>
                </c:pt>
                <c:pt idx="2050">
                  <c:v>274.19900000000001</c:v>
                </c:pt>
                <c:pt idx="2051">
                  <c:v>274.19900000000001</c:v>
                </c:pt>
                <c:pt idx="2052">
                  <c:v>274.262</c:v>
                </c:pt>
                <c:pt idx="2053">
                  <c:v>274.22300000000001</c:v>
                </c:pt>
                <c:pt idx="2054">
                  <c:v>274.22300000000001</c:v>
                </c:pt>
                <c:pt idx="2055">
                  <c:v>274.24200000000002</c:v>
                </c:pt>
                <c:pt idx="2056">
                  <c:v>274.202</c:v>
                </c:pt>
                <c:pt idx="2057">
                  <c:v>274.29199999999997</c:v>
                </c:pt>
                <c:pt idx="2058">
                  <c:v>274.20999999999998</c:v>
                </c:pt>
                <c:pt idx="2059">
                  <c:v>274.26900000000001</c:v>
                </c:pt>
                <c:pt idx="2060">
                  <c:v>274.22199999999998</c:v>
                </c:pt>
                <c:pt idx="2061">
                  <c:v>274.15600000000001</c:v>
                </c:pt>
                <c:pt idx="2062">
                  <c:v>274.06200000000001</c:v>
                </c:pt>
                <c:pt idx="2063">
                  <c:v>273.98</c:v>
                </c:pt>
                <c:pt idx="2064">
                  <c:v>273.91300000000001</c:v>
                </c:pt>
                <c:pt idx="2065">
                  <c:v>273.94400000000002</c:v>
                </c:pt>
                <c:pt idx="2066">
                  <c:v>273.94</c:v>
                </c:pt>
                <c:pt idx="2067">
                  <c:v>273.89400000000001</c:v>
                </c:pt>
                <c:pt idx="2068">
                  <c:v>273.98599999999999</c:v>
                </c:pt>
                <c:pt idx="2069">
                  <c:v>273.89600000000002</c:v>
                </c:pt>
                <c:pt idx="2070">
                  <c:v>273.95499999999998</c:v>
                </c:pt>
                <c:pt idx="2071">
                  <c:v>273.94299999999998</c:v>
                </c:pt>
                <c:pt idx="2072">
                  <c:v>273.96699999999998</c:v>
                </c:pt>
                <c:pt idx="2073">
                  <c:v>273.904</c:v>
                </c:pt>
                <c:pt idx="2074">
                  <c:v>273.92500000000001</c:v>
                </c:pt>
                <c:pt idx="2075">
                  <c:v>273.88200000000001</c:v>
                </c:pt>
                <c:pt idx="2076">
                  <c:v>273.92500000000001</c:v>
                </c:pt>
                <c:pt idx="2077">
                  <c:v>273.89699999999999</c:v>
                </c:pt>
                <c:pt idx="2078">
                  <c:v>273.84699999999998</c:v>
                </c:pt>
                <c:pt idx="2079">
                  <c:v>274.22899999999998</c:v>
                </c:pt>
                <c:pt idx="2080">
                  <c:v>275.03100000000001</c:v>
                </c:pt>
                <c:pt idx="2081">
                  <c:v>274.73</c:v>
                </c:pt>
                <c:pt idx="2082">
                  <c:v>274.08199999999999</c:v>
                </c:pt>
                <c:pt idx="2083">
                  <c:v>273.83100000000002</c:v>
                </c:pt>
                <c:pt idx="2084">
                  <c:v>273.97199999999998</c:v>
                </c:pt>
                <c:pt idx="2085">
                  <c:v>273.74</c:v>
                </c:pt>
                <c:pt idx="2086">
                  <c:v>273.904</c:v>
                </c:pt>
                <c:pt idx="2087">
                  <c:v>273.79500000000002</c:v>
                </c:pt>
                <c:pt idx="2088">
                  <c:v>273.928</c:v>
                </c:pt>
                <c:pt idx="2089">
                  <c:v>273.70499999999998</c:v>
                </c:pt>
                <c:pt idx="2090">
                  <c:v>273.697</c:v>
                </c:pt>
                <c:pt idx="2091">
                  <c:v>273.61</c:v>
                </c:pt>
                <c:pt idx="2092">
                  <c:v>273.589</c:v>
                </c:pt>
                <c:pt idx="2093">
                  <c:v>273.61599999999999</c:v>
                </c:pt>
                <c:pt idx="2094">
                  <c:v>273.59300000000002</c:v>
                </c:pt>
                <c:pt idx="2095">
                  <c:v>273.51100000000002</c:v>
                </c:pt>
                <c:pt idx="2096">
                  <c:v>273.62</c:v>
                </c:pt>
                <c:pt idx="2097">
                  <c:v>273.54599999999999</c:v>
                </c:pt>
                <c:pt idx="2098">
                  <c:v>273.48700000000002</c:v>
                </c:pt>
                <c:pt idx="2099">
                  <c:v>273.66699999999997</c:v>
                </c:pt>
                <c:pt idx="2100">
                  <c:v>273.52999999999997</c:v>
                </c:pt>
                <c:pt idx="2101">
                  <c:v>273.60399999999998</c:v>
                </c:pt>
                <c:pt idx="2102">
                  <c:v>274.67899999999997</c:v>
                </c:pt>
                <c:pt idx="2103">
                  <c:v>274.21600000000001</c:v>
                </c:pt>
                <c:pt idx="2104">
                  <c:v>275.327</c:v>
                </c:pt>
                <c:pt idx="2105">
                  <c:v>273.714</c:v>
                </c:pt>
                <c:pt idx="2106">
                  <c:v>273.94799999999998</c:v>
                </c:pt>
                <c:pt idx="2107">
                  <c:v>273.77199999999999</c:v>
                </c:pt>
                <c:pt idx="2108">
                  <c:v>273.88200000000001</c:v>
                </c:pt>
                <c:pt idx="2109">
                  <c:v>274.27199999999999</c:v>
                </c:pt>
                <c:pt idx="2110">
                  <c:v>274.178</c:v>
                </c:pt>
                <c:pt idx="2111">
                  <c:v>273.928</c:v>
                </c:pt>
                <c:pt idx="2112">
                  <c:v>278.60000000000002</c:v>
                </c:pt>
                <c:pt idx="2113">
                  <c:v>275.85399999999998</c:v>
                </c:pt>
                <c:pt idx="2114">
                  <c:v>275.12299999999999</c:v>
                </c:pt>
                <c:pt idx="2115">
                  <c:v>275.02600000000001</c:v>
                </c:pt>
                <c:pt idx="2116">
                  <c:v>282.06900000000002</c:v>
                </c:pt>
                <c:pt idx="2117">
                  <c:v>278.92899999999997</c:v>
                </c:pt>
                <c:pt idx="2118">
                  <c:v>274.52999999999997</c:v>
                </c:pt>
                <c:pt idx="2119">
                  <c:v>274.63200000000001</c:v>
                </c:pt>
                <c:pt idx="2120">
                  <c:v>274.43299999999999</c:v>
                </c:pt>
                <c:pt idx="2121">
                  <c:v>274.464</c:v>
                </c:pt>
                <c:pt idx="2122">
                  <c:v>274.452</c:v>
                </c:pt>
                <c:pt idx="2123">
                  <c:v>274.358</c:v>
                </c:pt>
                <c:pt idx="2124">
                  <c:v>274.17899999999997</c:v>
                </c:pt>
                <c:pt idx="2125">
                  <c:v>274.601</c:v>
                </c:pt>
                <c:pt idx="2126">
                  <c:v>273.827</c:v>
                </c:pt>
                <c:pt idx="2127">
                  <c:v>273.74900000000002</c:v>
                </c:pt>
                <c:pt idx="2128">
                  <c:v>273.79599999999999</c:v>
                </c:pt>
                <c:pt idx="2129">
                  <c:v>273.858</c:v>
                </c:pt>
                <c:pt idx="2130">
                  <c:v>274.42</c:v>
                </c:pt>
                <c:pt idx="2131">
                  <c:v>273.904</c:v>
                </c:pt>
                <c:pt idx="2132">
                  <c:v>273.87299999999999</c:v>
                </c:pt>
                <c:pt idx="2133">
                  <c:v>273.94299999999998</c:v>
                </c:pt>
                <c:pt idx="2134">
                  <c:v>273.86099999999999</c:v>
                </c:pt>
                <c:pt idx="2135">
                  <c:v>273.88499999999999</c:v>
                </c:pt>
                <c:pt idx="2136">
                  <c:v>273.71300000000002</c:v>
                </c:pt>
                <c:pt idx="2137">
                  <c:v>273.90800000000002</c:v>
                </c:pt>
                <c:pt idx="2138">
                  <c:v>273.70499999999998</c:v>
                </c:pt>
                <c:pt idx="2139">
                  <c:v>273.74900000000002</c:v>
                </c:pt>
                <c:pt idx="2140">
                  <c:v>273.82600000000002</c:v>
                </c:pt>
                <c:pt idx="2141">
                  <c:v>273.67399999999998</c:v>
                </c:pt>
                <c:pt idx="2142">
                  <c:v>273.779</c:v>
                </c:pt>
                <c:pt idx="2143">
                  <c:v>273.81099999999998</c:v>
                </c:pt>
                <c:pt idx="2144">
                  <c:v>273.666</c:v>
                </c:pt>
                <c:pt idx="2145">
                  <c:v>273.822</c:v>
                </c:pt>
                <c:pt idx="2146">
                  <c:v>273.74</c:v>
                </c:pt>
                <c:pt idx="2147">
                  <c:v>273.77100000000002</c:v>
                </c:pt>
                <c:pt idx="2148">
                  <c:v>273.81400000000002</c:v>
                </c:pt>
                <c:pt idx="2149">
                  <c:v>273.74799999999999</c:v>
                </c:pt>
                <c:pt idx="2150">
                  <c:v>273.78100000000001</c:v>
                </c:pt>
                <c:pt idx="2151">
                  <c:v>273.96899999999999</c:v>
                </c:pt>
                <c:pt idx="2152">
                  <c:v>273.58199999999999</c:v>
                </c:pt>
                <c:pt idx="2153">
                  <c:v>273.68400000000003</c:v>
                </c:pt>
                <c:pt idx="2154">
                  <c:v>273.57799999999997</c:v>
                </c:pt>
                <c:pt idx="2155">
                  <c:v>268.96899999999999</c:v>
                </c:pt>
                <c:pt idx="2156">
                  <c:v>276.98599999999999</c:v>
                </c:pt>
                <c:pt idx="2157">
                  <c:v>275.678</c:v>
                </c:pt>
                <c:pt idx="2158">
                  <c:v>274.36500000000001</c:v>
                </c:pt>
                <c:pt idx="2159">
                  <c:v>274.33800000000002</c:v>
                </c:pt>
                <c:pt idx="2160">
                  <c:v>274.31400000000002</c:v>
                </c:pt>
                <c:pt idx="2161">
                  <c:v>274.71300000000002</c:v>
                </c:pt>
                <c:pt idx="2162">
                  <c:v>274.32600000000002</c:v>
                </c:pt>
                <c:pt idx="2163">
                  <c:v>274.346</c:v>
                </c:pt>
                <c:pt idx="2164">
                  <c:v>274.33</c:v>
                </c:pt>
                <c:pt idx="2165">
                  <c:v>274.31099999999998</c:v>
                </c:pt>
                <c:pt idx="2166">
                  <c:v>274.31099999999998</c:v>
                </c:pt>
                <c:pt idx="2167">
                  <c:v>274.322</c:v>
                </c:pt>
                <c:pt idx="2168">
                  <c:v>274.29899999999998</c:v>
                </c:pt>
                <c:pt idx="2169">
                  <c:v>274.346</c:v>
                </c:pt>
                <c:pt idx="2170">
                  <c:v>274.81099999999998</c:v>
                </c:pt>
                <c:pt idx="2171">
                  <c:v>274.31799999999998</c:v>
                </c:pt>
                <c:pt idx="2172">
                  <c:v>274.36099999999999</c:v>
                </c:pt>
                <c:pt idx="2173">
                  <c:v>274.31400000000002</c:v>
                </c:pt>
                <c:pt idx="2174">
                  <c:v>274.346</c:v>
                </c:pt>
                <c:pt idx="2175">
                  <c:v>274.67</c:v>
                </c:pt>
                <c:pt idx="2176">
                  <c:v>274.36099999999999</c:v>
                </c:pt>
                <c:pt idx="2177">
                  <c:v>274.31799999999998</c:v>
                </c:pt>
                <c:pt idx="2178">
                  <c:v>274.31400000000002</c:v>
                </c:pt>
                <c:pt idx="2179">
                  <c:v>274.334</c:v>
                </c:pt>
                <c:pt idx="2180">
                  <c:v>274.33800000000002</c:v>
                </c:pt>
                <c:pt idx="2181">
                  <c:v>274.34199999999998</c:v>
                </c:pt>
                <c:pt idx="2182">
                  <c:v>274.36900000000003</c:v>
                </c:pt>
                <c:pt idx="2183">
                  <c:v>274.36099999999999</c:v>
                </c:pt>
                <c:pt idx="2184">
                  <c:v>274.31099999999998</c:v>
                </c:pt>
                <c:pt idx="2185">
                  <c:v>274.428</c:v>
                </c:pt>
                <c:pt idx="2186">
                  <c:v>274.303</c:v>
                </c:pt>
                <c:pt idx="2187">
                  <c:v>274.29899999999998</c:v>
                </c:pt>
                <c:pt idx="2188">
                  <c:v>274.59399999999999</c:v>
                </c:pt>
                <c:pt idx="2189">
                  <c:v>274.66399999999999</c:v>
                </c:pt>
                <c:pt idx="2190">
                  <c:v>274.67399999999998</c:v>
                </c:pt>
                <c:pt idx="2191">
                  <c:v>274.666</c:v>
                </c:pt>
                <c:pt idx="2192">
                  <c:v>274.35000000000002</c:v>
                </c:pt>
                <c:pt idx="2193">
                  <c:v>274.35000000000002</c:v>
                </c:pt>
                <c:pt idx="2194">
                  <c:v>274.37700000000001</c:v>
                </c:pt>
                <c:pt idx="2195">
                  <c:v>274.43700000000001</c:v>
                </c:pt>
                <c:pt idx="2196">
                  <c:v>274.66300000000001</c:v>
                </c:pt>
                <c:pt idx="2197">
                  <c:v>274.40100000000001</c:v>
                </c:pt>
                <c:pt idx="2198">
                  <c:v>274.63600000000002</c:v>
                </c:pt>
                <c:pt idx="2199">
                  <c:v>274.93700000000001</c:v>
                </c:pt>
                <c:pt idx="2200">
                  <c:v>274.476</c:v>
                </c:pt>
                <c:pt idx="2201">
                  <c:v>274.53300000000002</c:v>
                </c:pt>
                <c:pt idx="2202">
                  <c:v>274.541</c:v>
                </c:pt>
                <c:pt idx="2203">
                  <c:v>274.47500000000002</c:v>
                </c:pt>
                <c:pt idx="2204">
                  <c:v>274.666</c:v>
                </c:pt>
                <c:pt idx="2205">
                  <c:v>274.52499999999998</c:v>
                </c:pt>
                <c:pt idx="2206">
                  <c:v>274.44400000000002</c:v>
                </c:pt>
                <c:pt idx="2207">
                  <c:v>274.50700000000001</c:v>
                </c:pt>
                <c:pt idx="2208">
                  <c:v>274.46800000000002</c:v>
                </c:pt>
                <c:pt idx="2209">
                  <c:v>274.43299999999999</c:v>
                </c:pt>
                <c:pt idx="2210">
                  <c:v>274.464</c:v>
                </c:pt>
                <c:pt idx="2211">
                  <c:v>274.42899999999997</c:v>
                </c:pt>
                <c:pt idx="2212">
                  <c:v>274.48700000000002</c:v>
                </c:pt>
                <c:pt idx="2213">
                  <c:v>274.49799999999999</c:v>
                </c:pt>
                <c:pt idx="2214">
                  <c:v>274.48599999999999</c:v>
                </c:pt>
                <c:pt idx="2215">
                  <c:v>274.43900000000002</c:v>
                </c:pt>
                <c:pt idx="2216">
                  <c:v>274.42399999999998</c:v>
                </c:pt>
                <c:pt idx="2217">
                  <c:v>274.471</c:v>
                </c:pt>
                <c:pt idx="2218">
                  <c:v>274.51799999999997</c:v>
                </c:pt>
                <c:pt idx="2219">
                  <c:v>274.45999999999998</c:v>
                </c:pt>
                <c:pt idx="2220">
                  <c:v>274.45600000000002</c:v>
                </c:pt>
                <c:pt idx="2221">
                  <c:v>274.50700000000001</c:v>
                </c:pt>
                <c:pt idx="2222">
                  <c:v>274.46800000000002</c:v>
                </c:pt>
                <c:pt idx="2223">
                  <c:v>274.464</c:v>
                </c:pt>
                <c:pt idx="2224">
                  <c:v>274.37400000000002</c:v>
                </c:pt>
                <c:pt idx="2225">
                  <c:v>274.41699999999997</c:v>
                </c:pt>
                <c:pt idx="2226">
                  <c:v>274.49400000000003</c:v>
                </c:pt>
                <c:pt idx="2227">
                  <c:v>274.36500000000001</c:v>
                </c:pt>
                <c:pt idx="2228">
                  <c:v>274.43200000000002</c:v>
                </c:pt>
                <c:pt idx="2229">
                  <c:v>274.416</c:v>
                </c:pt>
                <c:pt idx="2230">
                  <c:v>274.39299999999997</c:v>
                </c:pt>
                <c:pt idx="2231">
                  <c:v>274.36200000000002</c:v>
                </c:pt>
                <c:pt idx="2232">
                  <c:v>274.40899999999999</c:v>
                </c:pt>
                <c:pt idx="2233">
                  <c:v>274.40100000000001</c:v>
                </c:pt>
                <c:pt idx="2234">
                  <c:v>274.351</c:v>
                </c:pt>
                <c:pt idx="2235">
                  <c:v>274.43700000000001</c:v>
                </c:pt>
                <c:pt idx="2236">
                  <c:v>274.37400000000002</c:v>
                </c:pt>
                <c:pt idx="2237">
                  <c:v>274.476</c:v>
                </c:pt>
                <c:pt idx="2238">
                  <c:v>274.36500000000001</c:v>
                </c:pt>
                <c:pt idx="2239">
                  <c:v>274.43200000000002</c:v>
                </c:pt>
                <c:pt idx="2240">
                  <c:v>274.44299999999998</c:v>
                </c:pt>
                <c:pt idx="2241">
                  <c:v>274.37700000000001</c:v>
                </c:pt>
                <c:pt idx="2242">
                  <c:v>274.39600000000002</c:v>
                </c:pt>
                <c:pt idx="2243">
                  <c:v>274.44299999999998</c:v>
                </c:pt>
                <c:pt idx="2244">
                  <c:v>274.41300000000001</c:v>
                </c:pt>
                <c:pt idx="2245">
                  <c:v>274.34699999999998</c:v>
                </c:pt>
                <c:pt idx="2246">
                  <c:v>274.44400000000002</c:v>
                </c:pt>
                <c:pt idx="2247">
                  <c:v>274.351</c:v>
                </c:pt>
                <c:pt idx="2248">
                  <c:v>274.50700000000001</c:v>
                </c:pt>
                <c:pt idx="2249">
                  <c:v>274.36599999999999</c:v>
                </c:pt>
                <c:pt idx="2250">
                  <c:v>274.40100000000001</c:v>
                </c:pt>
                <c:pt idx="2251">
                  <c:v>274.43900000000002</c:v>
                </c:pt>
                <c:pt idx="2252">
                  <c:v>274.36900000000003</c:v>
                </c:pt>
                <c:pt idx="2253">
                  <c:v>274.42</c:v>
                </c:pt>
                <c:pt idx="2254">
                  <c:v>274.43200000000002</c:v>
                </c:pt>
                <c:pt idx="2255">
                  <c:v>274.43900000000002</c:v>
                </c:pt>
                <c:pt idx="2256">
                  <c:v>274.36599999999999</c:v>
                </c:pt>
                <c:pt idx="2257">
                  <c:v>274.44400000000002</c:v>
                </c:pt>
                <c:pt idx="2258">
                  <c:v>274.351</c:v>
                </c:pt>
                <c:pt idx="2259">
                  <c:v>274.43700000000001</c:v>
                </c:pt>
                <c:pt idx="2260">
                  <c:v>274.36200000000002</c:v>
                </c:pt>
                <c:pt idx="2261">
                  <c:v>274.37</c:v>
                </c:pt>
                <c:pt idx="2262">
                  <c:v>274.42500000000001</c:v>
                </c:pt>
                <c:pt idx="2263">
                  <c:v>274.37299999999999</c:v>
                </c:pt>
                <c:pt idx="2264">
                  <c:v>274.39600000000002</c:v>
                </c:pt>
                <c:pt idx="2265">
                  <c:v>274.447</c:v>
                </c:pt>
                <c:pt idx="2266">
                  <c:v>274.44299999999998</c:v>
                </c:pt>
                <c:pt idx="2267">
                  <c:v>274.38499999999999</c:v>
                </c:pt>
                <c:pt idx="2268">
                  <c:v>274.46300000000002</c:v>
                </c:pt>
                <c:pt idx="2269">
                  <c:v>274.358</c:v>
                </c:pt>
                <c:pt idx="2270">
                  <c:v>274.40899999999999</c:v>
                </c:pt>
                <c:pt idx="2271">
                  <c:v>274.37</c:v>
                </c:pt>
                <c:pt idx="2272">
                  <c:v>274.37</c:v>
                </c:pt>
                <c:pt idx="2273">
                  <c:v>274.47899999999998</c:v>
                </c:pt>
                <c:pt idx="2274">
                  <c:v>274.34300000000002</c:v>
                </c:pt>
                <c:pt idx="2275">
                  <c:v>274.37799999999999</c:v>
                </c:pt>
                <c:pt idx="2276">
                  <c:v>274.416</c:v>
                </c:pt>
                <c:pt idx="2277">
                  <c:v>274.39999999999998</c:v>
                </c:pt>
                <c:pt idx="2278">
                  <c:v>274.35000000000002</c:v>
                </c:pt>
                <c:pt idx="2279">
                  <c:v>274.39299999999997</c:v>
                </c:pt>
                <c:pt idx="2280">
                  <c:v>274.40800000000002</c:v>
                </c:pt>
                <c:pt idx="2281">
                  <c:v>274.42899999999997</c:v>
                </c:pt>
                <c:pt idx="2282">
                  <c:v>274.30399999999997</c:v>
                </c:pt>
                <c:pt idx="2283">
                  <c:v>274.37400000000002</c:v>
                </c:pt>
                <c:pt idx="2284">
                  <c:v>274.42899999999997</c:v>
                </c:pt>
                <c:pt idx="2285">
                  <c:v>274.34300000000002</c:v>
                </c:pt>
                <c:pt idx="2286">
                  <c:v>274.36599999999999</c:v>
                </c:pt>
                <c:pt idx="2287">
                  <c:v>274.40100000000001</c:v>
                </c:pt>
                <c:pt idx="2288">
                  <c:v>274.39999999999998</c:v>
                </c:pt>
                <c:pt idx="2289">
                  <c:v>274.33</c:v>
                </c:pt>
                <c:pt idx="2290">
                  <c:v>274.447</c:v>
                </c:pt>
                <c:pt idx="2291">
                  <c:v>274.346</c:v>
                </c:pt>
                <c:pt idx="2292">
                  <c:v>274.346</c:v>
                </c:pt>
                <c:pt idx="2293">
                  <c:v>274.30700000000002</c:v>
                </c:pt>
                <c:pt idx="2294">
                  <c:v>274.37</c:v>
                </c:pt>
                <c:pt idx="2295">
                  <c:v>274.34300000000002</c:v>
                </c:pt>
                <c:pt idx="2296">
                  <c:v>274.29599999999999</c:v>
                </c:pt>
                <c:pt idx="2297">
                  <c:v>274.33100000000002</c:v>
                </c:pt>
                <c:pt idx="2298">
                  <c:v>274.31900000000002</c:v>
                </c:pt>
                <c:pt idx="2299">
                  <c:v>274.339</c:v>
                </c:pt>
                <c:pt idx="2300">
                  <c:v>274.27199999999999</c:v>
                </c:pt>
                <c:pt idx="2301">
                  <c:v>274.39600000000002</c:v>
                </c:pt>
                <c:pt idx="2302">
                  <c:v>274.26400000000001</c:v>
                </c:pt>
                <c:pt idx="2303">
                  <c:v>274.27499999999998</c:v>
                </c:pt>
                <c:pt idx="2304">
                  <c:v>274.24400000000003</c:v>
                </c:pt>
                <c:pt idx="2305">
                  <c:v>274.24</c:v>
                </c:pt>
                <c:pt idx="2306">
                  <c:v>274.31099999999998</c:v>
                </c:pt>
                <c:pt idx="2307">
                  <c:v>274.245</c:v>
                </c:pt>
                <c:pt idx="2308">
                  <c:v>274.29599999999999</c:v>
                </c:pt>
                <c:pt idx="2309">
                  <c:v>274.3</c:v>
                </c:pt>
                <c:pt idx="2310">
                  <c:v>274.56900000000002</c:v>
                </c:pt>
                <c:pt idx="2311">
                  <c:v>275.22899999999998</c:v>
                </c:pt>
                <c:pt idx="2312">
                  <c:v>275.52100000000002</c:v>
                </c:pt>
                <c:pt idx="2313">
                  <c:v>274.31599999999997</c:v>
                </c:pt>
                <c:pt idx="2314">
                  <c:v>274.67200000000003</c:v>
                </c:pt>
                <c:pt idx="2315">
                  <c:v>274.23399999999998</c:v>
                </c:pt>
                <c:pt idx="2316">
                  <c:v>274.35199999999998</c:v>
                </c:pt>
                <c:pt idx="2317">
                  <c:v>274.31599999999997</c:v>
                </c:pt>
                <c:pt idx="2318">
                  <c:v>274.33999999999997</c:v>
                </c:pt>
                <c:pt idx="2319">
                  <c:v>274.40199999999999</c:v>
                </c:pt>
                <c:pt idx="2320">
                  <c:v>274.41800000000001</c:v>
                </c:pt>
                <c:pt idx="2321">
                  <c:v>274.33600000000001</c:v>
                </c:pt>
                <c:pt idx="2322">
                  <c:v>274.53899999999999</c:v>
                </c:pt>
                <c:pt idx="2323">
                  <c:v>274.322</c:v>
                </c:pt>
                <c:pt idx="2324">
                  <c:v>274.55700000000002</c:v>
                </c:pt>
                <c:pt idx="2325">
                  <c:v>274.41500000000002</c:v>
                </c:pt>
                <c:pt idx="2326">
                  <c:v>274.40699999999998</c:v>
                </c:pt>
                <c:pt idx="2327">
                  <c:v>274.38799999999998</c:v>
                </c:pt>
                <c:pt idx="2328">
                  <c:v>274.33300000000003</c:v>
                </c:pt>
                <c:pt idx="2329">
                  <c:v>274.16500000000002</c:v>
                </c:pt>
                <c:pt idx="2330">
                  <c:v>274.21199999999999</c:v>
                </c:pt>
                <c:pt idx="2331">
                  <c:v>274.20800000000003</c:v>
                </c:pt>
                <c:pt idx="2332">
                  <c:v>274.23099999999999</c:v>
                </c:pt>
                <c:pt idx="2333">
                  <c:v>275.935</c:v>
                </c:pt>
                <c:pt idx="2334">
                  <c:v>274.71300000000002</c:v>
                </c:pt>
                <c:pt idx="2335">
                  <c:v>275.27999999999997</c:v>
                </c:pt>
                <c:pt idx="2336">
                  <c:v>274.14</c:v>
                </c:pt>
                <c:pt idx="2337">
                  <c:v>274.65100000000001</c:v>
                </c:pt>
                <c:pt idx="2338">
                  <c:v>274.55</c:v>
                </c:pt>
                <c:pt idx="2339">
                  <c:v>274.27999999999997</c:v>
                </c:pt>
                <c:pt idx="2340">
                  <c:v>274.45600000000002</c:v>
                </c:pt>
                <c:pt idx="2341">
                  <c:v>274.714</c:v>
                </c:pt>
                <c:pt idx="2342">
                  <c:v>274.61200000000002</c:v>
                </c:pt>
                <c:pt idx="2343">
                  <c:v>274.32299999999998</c:v>
                </c:pt>
                <c:pt idx="2344">
                  <c:v>277.51</c:v>
                </c:pt>
                <c:pt idx="2345">
                  <c:v>275.89299999999997</c:v>
                </c:pt>
                <c:pt idx="2346">
                  <c:v>275.67399999999998</c:v>
                </c:pt>
                <c:pt idx="2347">
                  <c:v>275.60399999999998</c:v>
                </c:pt>
                <c:pt idx="2348">
                  <c:v>274.98599999999999</c:v>
                </c:pt>
                <c:pt idx="2349">
                  <c:v>274.32600000000002</c:v>
                </c:pt>
                <c:pt idx="2350">
                  <c:v>274.27100000000002</c:v>
                </c:pt>
                <c:pt idx="2351">
                  <c:v>286.00900000000001</c:v>
                </c:pt>
                <c:pt idx="2352">
                  <c:v>285.50900000000001</c:v>
                </c:pt>
                <c:pt idx="2353">
                  <c:v>280.34500000000003</c:v>
                </c:pt>
                <c:pt idx="2354">
                  <c:v>274.85300000000001</c:v>
                </c:pt>
                <c:pt idx="2355">
                  <c:v>274.66500000000002</c:v>
                </c:pt>
                <c:pt idx="2356">
                  <c:v>274.685</c:v>
                </c:pt>
                <c:pt idx="2357">
                  <c:v>274.69600000000003</c:v>
                </c:pt>
                <c:pt idx="2358">
                  <c:v>274.68099999999998</c:v>
                </c:pt>
                <c:pt idx="2359">
                  <c:v>274.62200000000001</c:v>
                </c:pt>
                <c:pt idx="2360">
                  <c:v>274.59100000000001</c:v>
                </c:pt>
                <c:pt idx="2361">
                  <c:v>274.59100000000001</c:v>
                </c:pt>
                <c:pt idx="2362">
                  <c:v>274.57900000000001</c:v>
                </c:pt>
                <c:pt idx="2363">
                  <c:v>274.54700000000003</c:v>
                </c:pt>
                <c:pt idx="2364">
                  <c:v>274.55099999999999</c:v>
                </c:pt>
                <c:pt idx="2365">
                  <c:v>274.56200000000001</c:v>
                </c:pt>
                <c:pt idx="2366">
                  <c:v>274.53500000000003</c:v>
                </c:pt>
                <c:pt idx="2367">
                  <c:v>274.52699999999999</c:v>
                </c:pt>
                <c:pt idx="2368">
                  <c:v>274.5</c:v>
                </c:pt>
                <c:pt idx="2369">
                  <c:v>274.80099999999999</c:v>
                </c:pt>
                <c:pt idx="2370">
                  <c:v>275.27</c:v>
                </c:pt>
                <c:pt idx="2371">
                  <c:v>274.24599999999998</c:v>
                </c:pt>
                <c:pt idx="2372">
                  <c:v>274.23599999999999</c:v>
                </c:pt>
                <c:pt idx="2373">
                  <c:v>274.18900000000002</c:v>
                </c:pt>
                <c:pt idx="2374">
                  <c:v>274.19299999999998</c:v>
                </c:pt>
                <c:pt idx="2375">
                  <c:v>274.20499999999998</c:v>
                </c:pt>
                <c:pt idx="2376">
                  <c:v>274.34199999999998</c:v>
                </c:pt>
                <c:pt idx="2377">
                  <c:v>274.67399999999998</c:v>
                </c:pt>
                <c:pt idx="2378">
                  <c:v>274.25599999999997</c:v>
                </c:pt>
                <c:pt idx="2379">
                  <c:v>274.14999999999998</c:v>
                </c:pt>
                <c:pt idx="2380">
                  <c:v>274.24400000000003</c:v>
                </c:pt>
                <c:pt idx="2381">
                  <c:v>274.25599999999997</c:v>
                </c:pt>
                <c:pt idx="2382">
                  <c:v>274.30700000000002</c:v>
                </c:pt>
                <c:pt idx="2383">
                  <c:v>274.21699999999998</c:v>
                </c:pt>
                <c:pt idx="2384">
                  <c:v>274.23200000000003</c:v>
                </c:pt>
                <c:pt idx="2385">
                  <c:v>274.303</c:v>
                </c:pt>
                <c:pt idx="2386">
                  <c:v>274.209</c:v>
                </c:pt>
                <c:pt idx="2387">
                  <c:v>274.14999999999998</c:v>
                </c:pt>
                <c:pt idx="2388">
                  <c:v>274.34199999999998</c:v>
                </c:pt>
                <c:pt idx="2389">
                  <c:v>274.24400000000003</c:v>
                </c:pt>
                <c:pt idx="2390">
                  <c:v>274.24</c:v>
                </c:pt>
                <c:pt idx="2391">
                  <c:v>274.34199999999998</c:v>
                </c:pt>
                <c:pt idx="2392">
                  <c:v>274.13900000000001</c:v>
                </c:pt>
                <c:pt idx="2393">
                  <c:v>274.17399999999998</c:v>
                </c:pt>
                <c:pt idx="2394">
                  <c:v>274.26</c:v>
                </c:pt>
                <c:pt idx="2395">
                  <c:v>274.322</c:v>
                </c:pt>
                <c:pt idx="2396">
                  <c:v>274.35399999999998</c:v>
                </c:pt>
                <c:pt idx="2397">
                  <c:v>274.12700000000001</c:v>
                </c:pt>
                <c:pt idx="2398">
                  <c:v>274.221</c:v>
                </c:pt>
                <c:pt idx="2399">
                  <c:v>274.35700000000003</c:v>
                </c:pt>
                <c:pt idx="2400">
                  <c:v>274.24799999999999</c:v>
                </c:pt>
                <c:pt idx="2401">
                  <c:v>274.11900000000003</c:v>
                </c:pt>
                <c:pt idx="2402">
                  <c:v>274.166</c:v>
                </c:pt>
                <c:pt idx="2403">
                  <c:v>274.15800000000002</c:v>
                </c:pt>
                <c:pt idx="2404">
                  <c:v>274.26799999999997</c:v>
                </c:pt>
                <c:pt idx="2405">
                  <c:v>274.16199999999998</c:v>
                </c:pt>
                <c:pt idx="2406">
                  <c:v>274.06799999999998</c:v>
                </c:pt>
                <c:pt idx="2407">
                  <c:v>274.15800000000002</c:v>
                </c:pt>
                <c:pt idx="2408">
                  <c:v>274.20499999999998</c:v>
                </c:pt>
                <c:pt idx="2409">
                  <c:v>274.17</c:v>
                </c:pt>
                <c:pt idx="2410">
                  <c:v>274.13499999999999</c:v>
                </c:pt>
                <c:pt idx="2411">
                  <c:v>274.084</c:v>
                </c:pt>
                <c:pt idx="2412">
                  <c:v>274.15800000000002</c:v>
                </c:pt>
                <c:pt idx="2413">
                  <c:v>274.072</c:v>
                </c:pt>
                <c:pt idx="2414">
                  <c:v>274.18599999999998</c:v>
                </c:pt>
                <c:pt idx="2415">
                  <c:v>274.24400000000003</c:v>
                </c:pt>
                <c:pt idx="2416">
                  <c:v>274.197</c:v>
                </c:pt>
                <c:pt idx="2417">
                  <c:v>274.709</c:v>
                </c:pt>
                <c:pt idx="2418">
                  <c:v>273.14800000000002</c:v>
                </c:pt>
                <c:pt idx="2419">
                  <c:v>273.39499999999998</c:v>
                </c:pt>
                <c:pt idx="2420">
                  <c:v>273.15199999999999</c:v>
                </c:pt>
                <c:pt idx="2421">
                  <c:v>273.07799999999997</c:v>
                </c:pt>
                <c:pt idx="2422">
                  <c:v>273.08199999999999</c:v>
                </c:pt>
                <c:pt idx="2423">
                  <c:v>273.43799999999999</c:v>
                </c:pt>
                <c:pt idx="2424">
                  <c:v>273.137</c:v>
                </c:pt>
                <c:pt idx="2425">
                  <c:v>273.08999999999997</c:v>
                </c:pt>
                <c:pt idx="2426">
                  <c:v>254.14500000000001</c:v>
                </c:pt>
                <c:pt idx="2427">
                  <c:v>254.078</c:v>
                </c:pt>
                <c:pt idx="2428">
                  <c:v>274</c:v>
                </c:pt>
                <c:pt idx="2429">
                  <c:v>275.19900000000001</c:v>
                </c:pt>
                <c:pt idx="2430">
                  <c:v>272.97899999999998</c:v>
                </c:pt>
                <c:pt idx="2431">
                  <c:v>273.096</c:v>
                </c:pt>
                <c:pt idx="2432">
                  <c:v>272.99799999999999</c:v>
                </c:pt>
                <c:pt idx="2433">
                  <c:v>273.17</c:v>
                </c:pt>
                <c:pt idx="2434">
                  <c:v>272.93200000000002</c:v>
                </c:pt>
                <c:pt idx="2435">
                  <c:v>272.98200000000003</c:v>
                </c:pt>
                <c:pt idx="2436">
                  <c:v>273.27100000000002</c:v>
                </c:pt>
                <c:pt idx="2437">
                  <c:v>272.959</c:v>
                </c:pt>
                <c:pt idx="2438">
                  <c:v>272.98200000000003</c:v>
                </c:pt>
                <c:pt idx="2439">
                  <c:v>272.99799999999999</c:v>
                </c:pt>
                <c:pt idx="2440">
                  <c:v>272.928</c:v>
                </c:pt>
                <c:pt idx="2441">
                  <c:v>272.95499999999998</c:v>
                </c:pt>
                <c:pt idx="2442">
                  <c:v>272.88499999999999</c:v>
                </c:pt>
                <c:pt idx="2443">
                  <c:v>272.916</c:v>
                </c:pt>
                <c:pt idx="2444">
                  <c:v>272.928</c:v>
                </c:pt>
                <c:pt idx="2445">
                  <c:v>273.25200000000001</c:v>
                </c:pt>
                <c:pt idx="2446">
                  <c:v>272.96699999999998</c:v>
                </c:pt>
                <c:pt idx="2447">
                  <c:v>272.89600000000002</c:v>
                </c:pt>
                <c:pt idx="2448">
                  <c:v>272.928</c:v>
                </c:pt>
                <c:pt idx="2449">
                  <c:v>273.22899999999998</c:v>
                </c:pt>
                <c:pt idx="2450">
                  <c:v>273.01799999999997</c:v>
                </c:pt>
                <c:pt idx="2451">
                  <c:v>272.947</c:v>
                </c:pt>
                <c:pt idx="2452">
                  <c:v>272.971</c:v>
                </c:pt>
                <c:pt idx="2453">
                  <c:v>273.02100000000002</c:v>
                </c:pt>
                <c:pt idx="2454">
                  <c:v>272.93200000000002</c:v>
                </c:pt>
                <c:pt idx="2455">
                  <c:v>272.93599999999998</c:v>
                </c:pt>
                <c:pt idx="2456">
                  <c:v>273.05700000000002</c:v>
                </c:pt>
                <c:pt idx="2457">
                  <c:v>272.90800000000002</c:v>
                </c:pt>
                <c:pt idx="2458">
                  <c:v>272.928</c:v>
                </c:pt>
                <c:pt idx="2459">
                  <c:v>273.00200000000001</c:v>
                </c:pt>
                <c:pt idx="2460">
                  <c:v>272.947</c:v>
                </c:pt>
                <c:pt idx="2461">
                  <c:v>273.01</c:v>
                </c:pt>
                <c:pt idx="2462">
                  <c:v>272.93599999999998</c:v>
                </c:pt>
                <c:pt idx="2463">
                  <c:v>272.91199999999998</c:v>
                </c:pt>
                <c:pt idx="2464">
                  <c:v>272.99799999999999</c:v>
                </c:pt>
                <c:pt idx="2465">
                  <c:v>272.928</c:v>
                </c:pt>
                <c:pt idx="2466">
                  <c:v>272.91199999999998</c:v>
                </c:pt>
                <c:pt idx="2467">
                  <c:v>272.99799999999999</c:v>
                </c:pt>
                <c:pt idx="2468">
                  <c:v>272.916</c:v>
                </c:pt>
                <c:pt idx="2469">
                  <c:v>272.93900000000002</c:v>
                </c:pt>
                <c:pt idx="2470">
                  <c:v>273.24799999999999</c:v>
                </c:pt>
                <c:pt idx="2471">
                  <c:v>273.11099999999999</c:v>
                </c:pt>
                <c:pt idx="2472">
                  <c:v>272.99799999999999</c:v>
                </c:pt>
                <c:pt idx="2473">
                  <c:v>272.928</c:v>
                </c:pt>
                <c:pt idx="2474">
                  <c:v>273.03300000000002</c:v>
                </c:pt>
                <c:pt idx="2475">
                  <c:v>272.928</c:v>
                </c:pt>
                <c:pt idx="2476">
                  <c:v>272.90800000000002</c:v>
                </c:pt>
                <c:pt idx="2477">
                  <c:v>273.04500000000002</c:v>
                </c:pt>
                <c:pt idx="2478">
                  <c:v>272.916</c:v>
                </c:pt>
                <c:pt idx="2479">
                  <c:v>272.99799999999999</c:v>
                </c:pt>
                <c:pt idx="2480">
                  <c:v>272.92</c:v>
                </c:pt>
                <c:pt idx="2481">
                  <c:v>272.99</c:v>
                </c:pt>
                <c:pt idx="2482">
                  <c:v>272.93200000000002</c:v>
                </c:pt>
                <c:pt idx="2483">
                  <c:v>272.93900000000002</c:v>
                </c:pt>
                <c:pt idx="2484">
                  <c:v>272.97899999999998</c:v>
                </c:pt>
                <c:pt idx="2485">
                  <c:v>273.00200000000001</c:v>
                </c:pt>
                <c:pt idx="2486">
                  <c:v>272.916</c:v>
                </c:pt>
                <c:pt idx="2487">
                  <c:v>272.92399999999998</c:v>
                </c:pt>
                <c:pt idx="2488">
                  <c:v>273.00599999999997</c:v>
                </c:pt>
                <c:pt idx="2489">
                  <c:v>272.93200000000002</c:v>
                </c:pt>
                <c:pt idx="2490">
                  <c:v>272.97500000000002</c:v>
                </c:pt>
                <c:pt idx="2491">
                  <c:v>272.89299999999997</c:v>
                </c:pt>
                <c:pt idx="2492">
                  <c:v>272.98200000000003</c:v>
                </c:pt>
                <c:pt idx="2493">
                  <c:v>272.98200000000003</c:v>
                </c:pt>
                <c:pt idx="2494">
                  <c:v>272.99799999999999</c:v>
                </c:pt>
                <c:pt idx="2495">
                  <c:v>272.916</c:v>
                </c:pt>
                <c:pt idx="2496">
                  <c:v>273.01</c:v>
                </c:pt>
                <c:pt idx="2497">
                  <c:v>272.92399999999998</c:v>
                </c:pt>
                <c:pt idx="2498">
                  <c:v>272.93200000000002</c:v>
                </c:pt>
                <c:pt idx="2499">
                  <c:v>273.03300000000002</c:v>
                </c:pt>
                <c:pt idx="2500">
                  <c:v>272.916</c:v>
                </c:pt>
                <c:pt idx="2501">
                  <c:v>272.96699999999998</c:v>
                </c:pt>
                <c:pt idx="2502">
                  <c:v>272.93200000000002</c:v>
                </c:pt>
                <c:pt idx="2503">
                  <c:v>272.98200000000003</c:v>
                </c:pt>
                <c:pt idx="2504">
                  <c:v>272.96300000000002</c:v>
                </c:pt>
                <c:pt idx="2505">
                  <c:v>272.96300000000002</c:v>
                </c:pt>
                <c:pt idx="2506">
                  <c:v>272.92</c:v>
                </c:pt>
                <c:pt idx="2507">
                  <c:v>272.99400000000003</c:v>
                </c:pt>
                <c:pt idx="2508">
                  <c:v>272.94299999999998</c:v>
                </c:pt>
                <c:pt idx="2509">
                  <c:v>272.92399999999998</c:v>
                </c:pt>
                <c:pt idx="2510">
                  <c:v>273.01</c:v>
                </c:pt>
                <c:pt idx="2511">
                  <c:v>272.947</c:v>
                </c:pt>
                <c:pt idx="2512">
                  <c:v>272.92399999999998</c:v>
                </c:pt>
                <c:pt idx="2513">
                  <c:v>272.88900000000001</c:v>
                </c:pt>
                <c:pt idx="2514">
                  <c:v>272.959</c:v>
                </c:pt>
                <c:pt idx="2515">
                  <c:v>272.916</c:v>
                </c:pt>
                <c:pt idx="2516">
                  <c:v>272.92</c:v>
                </c:pt>
                <c:pt idx="2517">
                  <c:v>272.88099999999997</c:v>
                </c:pt>
                <c:pt idx="2518">
                  <c:v>272.95499999999998</c:v>
                </c:pt>
                <c:pt idx="2519">
                  <c:v>272.904</c:v>
                </c:pt>
                <c:pt idx="2520">
                  <c:v>272.85700000000003</c:v>
                </c:pt>
                <c:pt idx="2521">
                  <c:v>273.06099999999998</c:v>
                </c:pt>
                <c:pt idx="2522">
                  <c:v>272.85399999999998</c:v>
                </c:pt>
                <c:pt idx="2523">
                  <c:v>272.928</c:v>
                </c:pt>
                <c:pt idx="2524">
                  <c:v>272.94299999999998</c:v>
                </c:pt>
                <c:pt idx="2525">
                  <c:v>272.916</c:v>
                </c:pt>
                <c:pt idx="2526">
                  <c:v>273.166</c:v>
                </c:pt>
                <c:pt idx="2527">
                  <c:v>272.91199999999998</c:v>
                </c:pt>
                <c:pt idx="2528">
                  <c:v>272.89600000000002</c:v>
                </c:pt>
                <c:pt idx="2529">
                  <c:v>272.928</c:v>
                </c:pt>
                <c:pt idx="2530">
                  <c:v>272.93200000000002</c:v>
                </c:pt>
                <c:pt idx="2531">
                  <c:v>272.85000000000002</c:v>
                </c:pt>
                <c:pt idx="2532">
                  <c:v>273.00599999999997</c:v>
                </c:pt>
                <c:pt idx="2533">
                  <c:v>272.87299999999999</c:v>
                </c:pt>
                <c:pt idx="2534">
                  <c:v>272.92399999999998</c:v>
                </c:pt>
                <c:pt idx="2535">
                  <c:v>272.86099999999999</c:v>
                </c:pt>
                <c:pt idx="2536">
                  <c:v>272.791</c:v>
                </c:pt>
                <c:pt idx="2537">
                  <c:v>272.79899999999998</c:v>
                </c:pt>
                <c:pt idx="2538">
                  <c:v>272.846</c:v>
                </c:pt>
                <c:pt idx="2539">
                  <c:v>272.83800000000002</c:v>
                </c:pt>
                <c:pt idx="2540">
                  <c:v>272.92399999999998</c:v>
                </c:pt>
                <c:pt idx="2541">
                  <c:v>272.834</c:v>
                </c:pt>
                <c:pt idx="2542">
                  <c:v>272.80700000000002</c:v>
                </c:pt>
                <c:pt idx="2543">
                  <c:v>272.93900000000002</c:v>
                </c:pt>
                <c:pt idx="2544">
                  <c:v>272.78300000000002</c:v>
                </c:pt>
                <c:pt idx="2545">
                  <c:v>272.88499999999999</c:v>
                </c:pt>
                <c:pt idx="2546">
                  <c:v>272.89299999999997</c:v>
                </c:pt>
                <c:pt idx="2547">
                  <c:v>272.82600000000002</c:v>
                </c:pt>
                <c:pt idx="2548">
                  <c:v>272.81799999999998</c:v>
                </c:pt>
                <c:pt idx="2549">
                  <c:v>272.79899999999998</c:v>
                </c:pt>
                <c:pt idx="2550">
                  <c:v>272.81799999999998</c:v>
                </c:pt>
                <c:pt idx="2551">
                  <c:v>272.86500000000001</c:v>
                </c:pt>
                <c:pt idx="2552">
                  <c:v>272.81400000000002</c:v>
                </c:pt>
                <c:pt idx="2553">
                  <c:v>272.846</c:v>
                </c:pt>
                <c:pt idx="2554">
                  <c:v>272.916</c:v>
                </c:pt>
                <c:pt idx="2555">
                  <c:v>272.79500000000002</c:v>
                </c:pt>
                <c:pt idx="2556">
                  <c:v>272.85700000000003</c:v>
                </c:pt>
                <c:pt idx="2557">
                  <c:v>272.846</c:v>
                </c:pt>
                <c:pt idx="2558">
                  <c:v>272.82600000000002</c:v>
                </c:pt>
                <c:pt idx="2559">
                  <c:v>272.78300000000002</c:v>
                </c:pt>
                <c:pt idx="2560">
                  <c:v>272.78300000000002</c:v>
                </c:pt>
                <c:pt idx="2561">
                  <c:v>272.83</c:v>
                </c:pt>
                <c:pt idx="2562">
                  <c:v>272.87299999999999</c:v>
                </c:pt>
                <c:pt idx="2563">
                  <c:v>272.81400000000002</c:v>
                </c:pt>
                <c:pt idx="2564">
                  <c:v>272.79500000000002</c:v>
                </c:pt>
                <c:pt idx="2565">
                  <c:v>272.88900000000001</c:v>
                </c:pt>
                <c:pt idx="2566">
                  <c:v>272.791</c:v>
                </c:pt>
                <c:pt idx="2567">
                  <c:v>272.86500000000001</c:v>
                </c:pt>
                <c:pt idx="2568">
                  <c:v>272.83800000000002</c:v>
                </c:pt>
                <c:pt idx="2569">
                  <c:v>272.81799999999998</c:v>
                </c:pt>
                <c:pt idx="2570">
                  <c:v>272.78699999999998</c:v>
                </c:pt>
                <c:pt idx="2571">
                  <c:v>272.82600000000002</c:v>
                </c:pt>
                <c:pt idx="2572">
                  <c:v>272.834</c:v>
                </c:pt>
                <c:pt idx="2573">
                  <c:v>272.85700000000003</c:v>
                </c:pt>
                <c:pt idx="2574">
                  <c:v>272.822</c:v>
                </c:pt>
                <c:pt idx="2575">
                  <c:v>272.791</c:v>
                </c:pt>
                <c:pt idx="2576">
                  <c:v>272.904</c:v>
                </c:pt>
                <c:pt idx="2577">
                  <c:v>272.81099999999998</c:v>
                </c:pt>
                <c:pt idx="2578">
                  <c:v>272.85700000000003</c:v>
                </c:pt>
                <c:pt idx="2579">
                  <c:v>272.86099999999999</c:v>
                </c:pt>
                <c:pt idx="2580">
                  <c:v>272.81099999999998</c:v>
                </c:pt>
                <c:pt idx="2581">
                  <c:v>272.77499999999998</c:v>
                </c:pt>
                <c:pt idx="2582">
                  <c:v>272.78699999999998</c:v>
                </c:pt>
                <c:pt idx="2583">
                  <c:v>272.81799999999998</c:v>
                </c:pt>
                <c:pt idx="2584">
                  <c:v>272.822</c:v>
                </c:pt>
                <c:pt idx="2585">
                  <c:v>272.85399999999998</c:v>
                </c:pt>
                <c:pt idx="2586">
                  <c:v>272.76799999999997</c:v>
                </c:pt>
                <c:pt idx="2587">
                  <c:v>272.928</c:v>
                </c:pt>
                <c:pt idx="2588">
                  <c:v>272.791</c:v>
                </c:pt>
                <c:pt idx="2589">
                  <c:v>272.822</c:v>
                </c:pt>
                <c:pt idx="2590">
                  <c:v>272.85700000000003</c:v>
                </c:pt>
                <c:pt idx="2591">
                  <c:v>272.79500000000002</c:v>
                </c:pt>
                <c:pt idx="2592">
                  <c:v>272.81099999999998</c:v>
                </c:pt>
                <c:pt idx="2593">
                  <c:v>272.85700000000003</c:v>
                </c:pt>
                <c:pt idx="2594">
                  <c:v>272.83</c:v>
                </c:pt>
                <c:pt idx="2595">
                  <c:v>272.88099999999997</c:v>
                </c:pt>
                <c:pt idx="2596">
                  <c:v>272.87700000000001</c:v>
                </c:pt>
                <c:pt idx="2597">
                  <c:v>272.77499999999998</c:v>
                </c:pt>
                <c:pt idx="2598">
                  <c:v>272.93200000000002</c:v>
                </c:pt>
                <c:pt idx="2599">
                  <c:v>272.791</c:v>
                </c:pt>
                <c:pt idx="2600">
                  <c:v>272.846</c:v>
                </c:pt>
                <c:pt idx="2601">
                  <c:v>272.85700000000003</c:v>
                </c:pt>
                <c:pt idx="2602">
                  <c:v>272.80700000000002</c:v>
                </c:pt>
                <c:pt idx="2603">
                  <c:v>272.83</c:v>
                </c:pt>
                <c:pt idx="2604">
                  <c:v>272.79500000000002</c:v>
                </c:pt>
                <c:pt idx="2605">
                  <c:v>272.81400000000002</c:v>
                </c:pt>
                <c:pt idx="2606">
                  <c:v>272.86099999999999</c:v>
                </c:pt>
                <c:pt idx="2607">
                  <c:v>272.87299999999999</c:v>
                </c:pt>
                <c:pt idx="2608">
                  <c:v>272.85700000000003</c:v>
                </c:pt>
                <c:pt idx="2609">
                  <c:v>272.95100000000002</c:v>
                </c:pt>
                <c:pt idx="2610">
                  <c:v>272.79899999999998</c:v>
                </c:pt>
                <c:pt idx="2611">
                  <c:v>272.84199999999998</c:v>
                </c:pt>
                <c:pt idx="2612">
                  <c:v>272.85700000000003</c:v>
                </c:pt>
                <c:pt idx="2613">
                  <c:v>272.78300000000002</c:v>
                </c:pt>
                <c:pt idx="2614">
                  <c:v>272.834</c:v>
                </c:pt>
                <c:pt idx="2615">
                  <c:v>272.87299999999999</c:v>
                </c:pt>
                <c:pt idx="2616">
                  <c:v>272.86500000000001</c:v>
                </c:pt>
                <c:pt idx="2617">
                  <c:v>272.81099999999998</c:v>
                </c:pt>
                <c:pt idx="2618">
                  <c:v>272.85399999999998</c:v>
                </c:pt>
                <c:pt idx="2619">
                  <c:v>272.78699999999998</c:v>
                </c:pt>
                <c:pt idx="2620">
                  <c:v>272.92</c:v>
                </c:pt>
                <c:pt idx="2621">
                  <c:v>272.78699999999998</c:v>
                </c:pt>
                <c:pt idx="2622">
                  <c:v>272.85700000000003</c:v>
                </c:pt>
                <c:pt idx="2623">
                  <c:v>272.85700000000003</c:v>
                </c:pt>
                <c:pt idx="2624">
                  <c:v>272.81099999999998</c:v>
                </c:pt>
                <c:pt idx="2625">
                  <c:v>272.80700000000002</c:v>
                </c:pt>
                <c:pt idx="2626">
                  <c:v>272.85700000000003</c:v>
                </c:pt>
                <c:pt idx="2627">
                  <c:v>272.85700000000003</c:v>
                </c:pt>
                <c:pt idx="2628">
                  <c:v>272.86500000000001</c:v>
                </c:pt>
                <c:pt idx="2629">
                  <c:v>273.02499999999998</c:v>
                </c:pt>
                <c:pt idx="2630">
                  <c:v>272.79500000000002</c:v>
                </c:pt>
                <c:pt idx="2631">
                  <c:v>272.85000000000002</c:v>
                </c:pt>
                <c:pt idx="2632">
                  <c:v>272.89600000000002</c:v>
                </c:pt>
                <c:pt idx="2633">
                  <c:v>272.79899999999998</c:v>
                </c:pt>
                <c:pt idx="2634">
                  <c:v>272.81400000000002</c:v>
                </c:pt>
                <c:pt idx="2635">
                  <c:v>272.86500000000001</c:v>
                </c:pt>
                <c:pt idx="2636">
                  <c:v>272.85399999999998</c:v>
                </c:pt>
                <c:pt idx="2637">
                  <c:v>272.78300000000002</c:v>
                </c:pt>
                <c:pt idx="2638">
                  <c:v>272.79500000000002</c:v>
                </c:pt>
                <c:pt idx="2639">
                  <c:v>272.89600000000002</c:v>
                </c:pt>
                <c:pt idx="2640">
                  <c:v>272.78300000000002</c:v>
                </c:pt>
                <c:pt idx="2641">
                  <c:v>272.70100000000002</c:v>
                </c:pt>
                <c:pt idx="2642">
                  <c:v>272.76400000000001</c:v>
                </c:pt>
                <c:pt idx="2643">
                  <c:v>272.721</c:v>
                </c:pt>
                <c:pt idx="2644">
                  <c:v>272.68900000000002</c:v>
                </c:pt>
                <c:pt idx="2645">
                  <c:v>273.15800000000002</c:v>
                </c:pt>
                <c:pt idx="2646">
                  <c:v>272.78699999999998</c:v>
                </c:pt>
                <c:pt idx="2647">
                  <c:v>272.85700000000003</c:v>
                </c:pt>
                <c:pt idx="2648">
                  <c:v>272.822</c:v>
                </c:pt>
                <c:pt idx="2649">
                  <c:v>273.01400000000001</c:v>
                </c:pt>
                <c:pt idx="2650">
                  <c:v>274.59300000000002</c:v>
                </c:pt>
                <c:pt idx="2651">
                  <c:v>274.05200000000002</c:v>
                </c:pt>
                <c:pt idx="2652">
                  <c:v>273.46199999999999</c:v>
                </c:pt>
                <c:pt idx="2653">
                  <c:v>272.96600000000001</c:v>
                </c:pt>
                <c:pt idx="2654">
                  <c:v>272.86399999999998</c:v>
                </c:pt>
                <c:pt idx="2655">
                  <c:v>272.82100000000003</c:v>
                </c:pt>
                <c:pt idx="2656">
                  <c:v>273.255</c:v>
                </c:pt>
                <c:pt idx="2657">
                  <c:v>273.40300000000002</c:v>
                </c:pt>
                <c:pt idx="2658">
                  <c:v>273.37200000000001</c:v>
                </c:pt>
                <c:pt idx="2659">
                  <c:v>273.56299999999999</c:v>
                </c:pt>
                <c:pt idx="2660">
                  <c:v>273.255</c:v>
                </c:pt>
                <c:pt idx="2661">
                  <c:v>279.81700000000001</c:v>
                </c:pt>
                <c:pt idx="2662">
                  <c:v>275.017</c:v>
                </c:pt>
                <c:pt idx="2663">
                  <c:v>274.45800000000003</c:v>
                </c:pt>
                <c:pt idx="2664">
                  <c:v>283.59899999999999</c:v>
                </c:pt>
                <c:pt idx="2665">
                  <c:v>279.39600000000002</c:v>
                </c:pt>
                <c:pt idx="2666">
                  <c:v>274.01299999999998</c:v>
                </c:pt>
                <c:pt idx="2667">
                  <c:v>273.98099999999999</c:v>
                </c:pt>
                <c:pt idx="2668">
                  <c:v>273.94200000000001</c:v>
                </c:pt>
                <c:pt idx="2669">
                  <c:v>274.06700000000001</c:v>
                </c:pt>
                <c:pt idx="2670">
                  <c:v>273.93799999999999</c:v>
                </c:pt>
                <c:pt idx="2671">
                  <c:v>273.95400000000001</c:v>
                </c:pt>
                <c:pt idx="2672">
                  <c:v>273.84899999999999</c:v>
                </c:pt>
                <c:pt idx="2673">
                  <c:v>274.23899999999998</c:v>
                </c:pt>
                <c:pt idx="2674">
                  <c:v>273.84899999999999</c:v>
                </c:pt>
                <c:pt idx="2675">
                  <c:v>273.72000000000003</c:v>
                </c:pt>
                <c:pt idx="2676">
                  <c:v>273.36</c:v>
                </c:pt>
                <c:pt idx="2677">
                  <c:v>273.25099999999998</c:v>
                </c:pt>
                <c:pt idx="2678">
                  <c:v>273.24299999999999</c:v>
                </c:pt>
                <c:pt idx="2679">
                  <c:v>273.22000000000003</c:v>
                </c:pt>
                <c:pt idx="2680">
                  <c:v>273.173</c:v>
                </c:pt>
                <c:pt idx="2681">
                  <c:v>273.35300000000001</c:v>
                </c:pt>
                <c:pt idx="2682">
                  <c:v>273.21600000000001</c:v>
                </c:pt>
                <c:pt idx="2683">
                  <c:v>273.28199999999998</c:v>
                </c:pt>
                <c:pt idx="2684">
                  <c:v>273.12599999999998</c:v>
                </c:pt>
                <c:pt idx="2685">
                  <c:v>273.13</c:v>
                </c:pt>
                <c:pt idx="2686">
                  <c:v>273.66699999999997</c:v>
                </c:pt>
                <c:pt idx="2687">
                  <c:v>272.97199999999998</c:v>
                </c:pt>
                <c:pt idx="2688">
                  <c:v>272.90100000000001</c:v>
                </c:pt>
                <c:pt idx="2689">
                  <c:v>273.27600000000001</c:v>
                </c:pt>
                <c:pt idx="2690">
                  <c:v>272.93700000000001</c:v>
                </c:pt>
                <c:pt idx="2691">
                  <c:v>272.89</c:v>
                </c:pt>
                <c:pt idx="2692">
                  <c:v>272.95999999999998</c:v>
                </c:pt>
                <c:pt idx="2693">
                  <c:v>273.226</c:v>
                </c:pt>
                <c:pt idx="2694">
                  <c:v>276.35300000000001</c:v>
                </c:pt>
                <c:pt idx="2695">
                  <c:v>275.839</c:v>
                </c:pt>
                <c:pt idx="2696">
                  <c:v>272.86399999999998</c:v>
                </c:pt>
                <c:pt idx="2697">
                  <c:v>273.017</c:v>
                </c:pt>
                <c:pt idx="2698">
                  <c:v>273.02100000000002</c:v>
                </c:pt>
                <c:pt idx="2699">
                  <c:v>273.54399999999998</c:v>
                </c:pt>
                <c:pt idx="2700">
                  <c:v>272.97800000000001</c:v>
                </c:pt>
                <c:pt idx="2701">
                  <c:v>272.94600000000003</c:v>
                </c:pt>
                <c:pt idx="2702">
                  <c:v>272.92700000000002</c:v>
                </c:pt>
                <c:pt idx="2703">
                  <c:v>273.024</c:v>
                </c:pt>
                <c:pt idx="2704">
                  <c:v>273.22399999999999</c:v>
                </c:pt>
                <c:pt idx="2705">
                  <c:v>272.89600000000002</c:v>
                </c:pt>
                <c:pt idx="2706">
                  <c:v>272.89600000000002</c:v>
                </c:pt>
                <c:pt idx="2707">
                  <c:v>272.87599999999998</c:v>
                </c:pt>
                <c:pt idx="2708">
                  <c:v>272.94200000000001</c:v>
                </c:pt>
                <c:pt idx="2709">
                  <c:v>272.88799999999998</c:v>
                </c:pt>
                <c:pt idx="2710">
                  <c:v>272.87599999999998</c:v>
                </c:pt>
                <c:pt idx="2711">
                  <c:v>272.91899999999998</c:v>
                </c:pt>
                <c:pt idx="2712">
                  <c:v>272.86</c:v>
                </c:pt>
                <c:pt idx="2713">
                  <c:v>272.88400000000001</c:v>
                </c:pt>
                <c:pt idx="2714">
                  <c:v>272.95400000000001</c:v>
                </c:pt>
                <c:pt idx="2715">
                  <c:v>272.899</c:v>
                </c:pt>
                <c:pt idx="2716">
                  <c:v>273.46199999999999</c:v>
                </c:pt>
                <c:pt idx="2717">
                  <c:v>272.923</c:v>
                </c:pt>
                <c:pt idx="2718">
                  <c:v>272.89600000000002</c:v>
                </c:pt>
                <c:pt idx="2719">
                  <c:v>272.96199999999999</c:v>
                </c:pt>
                <c:pt idx="2720">
                  <c:v>272.90300000000002</c:v>
                </c:pt>
                <c:pt idx="2721">
                  <c:v>272.86799999999999</c:v>
                </c:pt>
                <c:pt idx="2722">
                  <c:v>272.98099999999999</c:v>
                </c:pt>
                <c:pt idx="2723">
                  <c:v>272.96199999999999</c:v>
                </c:pt>
                <c:pt idx="2724">
                  <c:v>272.88</c:v>
                </c:pt>
                <c:pt idx="2725">
                  <c:v>272.94600000000003</c:v>
                </c:pt>
                <c:pt idx="2726">
                  <c:v>272.96199999999999</c:v>
                </c:pt>
                <c:pt idx="2727">
                  <c:v>272.88799999999998</c:v>
                </c:pt>
                <c:pt idx="2728">
                  <c:v>273.29199999999997</c:v>
                </c:pt>
                <c:pt idx="2729">
                  <c:v>273.30700000000002</c:v>
                </c:pt>
                <c:pt idx="2730">
                  <c:v>273.39299999999997</c:v>
                </c:pt>
                <c:pt idx="2731">
                  <c:v>273.255</c:v>
                </c:pt>
                <c:pt idx="2732">
                  <c:v>273.22800000000001</c:v>
                </c:pt>
                <c:pt idx="2733">
                  <c:v>273.2</c:v>
                </c:pt>
                <c:pt idx="2734">
                  <c:v>273.25900000000001</c:v>
                </c:pt>
                <c:pt idx="2735">
                  <c:v>273.24299999999999</c:v>
                </c:pt>
                <c:pt idx="2736">
                  <c:v>273.31400000000002</c:v>
                </c:pt>
                <c:pt idx="2737">
                  <c:v>273.64600000000002</c:v>
                </c:pt>
                <c:pt idx="2738">
                  <c:v>274.00200000000001</c:v>
                </c:pt>
                <c:pt idx="2739">
                  <c:v>273.35700000000003</c:v>
                </c:pt>
                <c:pt idx="2740">
                  <c:v>274.20999999999998</c:v>
                </c:pt>
                <c:pt idx="2741">
                  <c:v>273.39699999999999</c:v>
                </c:pt>
                <c:pt idx="2742">
                  <c:v>273.36200000000002</c:v>
                </c:pt>
                <c:pt idx="2743">
                  <c:v>273.39400000000001</c:v>
                </c:pt>
                <c:pt idx="2744">
                  <c:v>273.31900000000002</c:v>
                </c:pt>
                <c:pt idx="2745">
                  <c:v>273.339</c:v>
                </c:pt>
                <c:pt idx="2746">
                  <c:v>273.39600000000002</c:v>
                </c:pt>
                <c:pt idx="2747">
                  <c:v>273.33800000000002</c:v>
                </c:pt>
                <c:pt idx="2748">
                  <c:v>273.35000000000002</c:v>
                </c:pt>
                <c:pt idx="2749">
                  <c:v>273.334</c:v>
                </c:pt>
                <c:pt idx="2750">
                  <c:v>273.35000000000002</c:v>
                </c:pt>
                <c:pt idx="2751">
                  <c:v>273.351</c:v>
                </c:pt>
                <c:pt idx="2752">
                  <c:v>273.35399999999998</c:v>
                </c:pt>
                <c:pt idx="2753">
                  <c:v>273.29199999999997</c:v>
                </c:pt>
                <c:pt idx="2754">
                  <c:v>273.38200000000001</c:v>
                </c:pt>
                <c:pt idx="2755">
                  <c:v>273.32299999999998</c:v>
                </c:pt>
                <c:pt idx="2756">
                  <c:v>273.40499999999997</c:v>
                </c:pt>
                <c:pt idx="2757">
                  <c:v>273.351</c:v>
                </c:pt>
                <c:pt idx="2758">
                  <c:v>273.351</c:v>
                </c:pt>
                <c:pt idx="2759">
                  <c:v>273.346</c:v>
                </c:pt>
                <c:pt idx="2760">
                  <c:v>273.346</c:v>
                </c:pt>
                <c:pt idx="2761">
                  <c:v>273.346</c:v>
                </c:pt>
                <c:pt idx="2762">
                  <c:v>273.26400000000001</c:v>
                </c:pt>
                <c:pt idx="2763">
                  <c:v>273.26</c:v>
                </c:pt>
                <c:pt idx="2764">
                  <c:v>273.34300000000002</c:v>
                </c:pt>
                <c:pt idx="2765">
                  <c:v>273.27600000000001</c:v>
                </c:pt>
                <c:pt idx="2766">
                  <c:v>273.33100000000002</c:v>
                </c:pt>
                <c:pt idx="2767">
                  <c:v>273.339</c:v>
                </c:pt>
                <c:pt idx="2768">
                  <c:v>273.327</c:v>
                </c:pt>
                <c:pt idx="2769">
                  <c:v>273.38200000000001</c:v>
                </c:pt>
                <c:pt idx="2770">
                  <c:v>273.26</c:v>
                </c:pt>
                <c:pt idx="2771">
                  <c:v>273.35700000000003</c:v>
                </c:pt>
                <c:pt idx="2772">
                  <c:v>273.279</c:v>
                </c:pt>
                <c:pt idx="2773">
                  <c:v>273.26799999999997</c:v>
                </c:pt>
                <c:pt idx="2774">
                  <c:v>273.346</c:v>
                </c:pt>
                <c:pt idx="2775">
                  <c:v>273.29599999999999</c:v>
                </c:pt>
                <c:pt idx="2776">
                  <c:v>273.32299999999998</c:v>
                </c:pt>
                <c:pt idx="2777">
                  <c:v>273.28399999999999</c:v>
                </c:pt>
                <c:pt idx="2778">
                  <c:v>273.27199999999999</c:v>
                </c:pt>
                <c:pt idx="2779">
                  <c:v>273.315</c:v>
                </c:pt>
                <c:pt idx="2780">
                  <c:v>273.28800000000001</c:v>
                </c:pt>
                <c:pt idx="2781">
                  <c:v>273.32299999999998</c:v>
                </c:pt>
                <c:pt idx="2782">
                  <c:v>273.26100000000002</c:v>
                </c:pt>
                <c:pt idx="2783">
                  <c:v>273.19400000000002</c:v>
                </c:pt>
                <c:pt idx="2784">
                  <c:v>273.346</c:v>
                </c:pt>
                <c:pt idx="2785">
                  <c:v>273.24400000000003</c:v>
                </c:pt>
                <c:pt idx="2786">
                  <c:v>273.31799999999998</c:v>
                </c:pt>
                <c:pt idx="2787">
                  <c:v>273.31799999999998</c:v>
                </c:pt>
                <c:pt idx="2788">
                  <c:v>273.31799999999998</c:v>
                </c:pt>
                <c:pt idx="2789">
                  <c:v>273.24</c:v>
                </c:pt>
                <c:pt idx="2790">
                  <c:v>273.35399999999998</c:v>
                </c:pt>
                <c:pt idx="2791">
                  <c:v>273.22899999999998</c:v>
                </c:pt>
                <c:pt idx="2792">
                  <c:v>273.24099999999999</c:v>
                </c:pt>
                <c:pt idx="2793">
                  <c:v>273.28399999999999</c:v>
                </c:pt>
                <c:pt idx="2794">
                  <c:v>273.24900000000002</c:v>
                </c:pt>
                <c:pt idx="2795">
                  <c:v>273.35399999999998</c:v>
                </c:pt>
                <c:pt idx="2796">
                  <c:v>273.245</c:v>
                </c:pt>
                <c:pt idx="2797">
                  <c:v>273.327</c:v>
                </c:pt>
                <c:pt idx="2798">
                  <c:v>273.33499999999998</c:v>
                </c:pt>
                <c:pt idx="2799">
                  <c:v>273.27999999999997</c:v>
                </c:pt>
                <c:pt idx="2800">
                  <c:v>273.27499999999998</c:v>
                </c:pt>
                <c:pt idx="2801">
                  <c:v>273.31799999999998</c:v>
                </c:pt>
                <c:pt idx="2802">
                  <c:v>273.26799999999997</c:v>
                </c:pt>
                <c:pt idx="2803">
                  <c:v>273.29500000000002</c:v>
                </c:pt>
                <c:pt idx="2804">
                  <c:v>273.24400000000003</c:v>
                </c:pt>
                <c:pt idx="2805">
                  <c:v>273.25700000000001</c:v>
                </c:pt>
                <c:pt idx="2806">
                  <c:v>273.34300000000002</c:v>
                </c:pt>
                <c:pt idx="2807">
                  <c:v>273.26900000000001</c:v>
                </c:pt>
                <c:pt idx="2808">
                  <c:v>273.30799999999999</c:v>
                </c:pt>
                <c:pt idx="2809">
                  <c:v>273.30799999999999</c:v>
                </c:pt>
                <c:pt idx="2810">
                  <c:v>273.32299999999998</c:v>
                </c:pt>
                <c:pt idx="2811">
                  <c:v>273.26900000000001</c:v>
                </c:pt>
                <c:pt idx="2812">
                  <c:v>273.31900000000002</c:v>
                </c:pt>
                <c:pt idx="2813">
                  <c:v>273.27199999999999</c:v>
                </c:pt>
                <c:pt idx="2814">
                  <c:v>273.339</c:v>
                </c:pt>
                <c:pt idx="2815">
                  <c:v>273.33499999999998</c:v>
                </c:pt>
                <c:pt idx="2816">
                  <c:v>273.25599999999997</c:v>
                </c:pt>
                <c:pt idx="2817">
                  <c:v>273.37700000000001</c:v>
                </c:pt>
                <c:pt idx="2818">
                  <c:v>273.32600000000002</c:v>
                </c:pt>
                <c:pt idx="2819">
                  <c:v>273.32600000000002</c:v>
                </c:pt>
                <c:pt idx="2820">
                  <c:v>273.27499999999998</c:v>
                </c:pt>
                <c:pt idx="2821">
                  <c:v>273.33499999999998</c:v>
                </c:pt>
                <c:pt idx="2822">
                  <c:v>273.24099999999999</c:v>
                </c:pt>
                <c:pt idx="2823">
                  <c:v>273.339</c:v>
                </c:pt>
                <c:pt idx="2824">
                  <c:v>273.26499999999999</c:v>
                </c:pt>
                <c:pt idx="2825">
                  <c:v>273.32299999999998</c:v>
                </c:pt>
                <c:pt idx="2826">
                  <c:v>273.26100000000002</c:v>
                </c:pt>
                <c:pt idx="2827">
                  <c:v>273.25700000000001</c:v>
                </c:pt>
                <c:pt idx="2828">
                  <c:v>273.358</c:v>
                </c:pt>
                <c:pt idx="2829">
                  <c:v>273.31200000000001</c:v>
                </c:pt>
                <c:pt idx="2830">
                  <c:v>273.31900000000002</c:v>
                </c:pt>
                <c:pt idx="2831">
                  <c:v>273.30700000000002</c:v>
                </c:pt>
                <c:pt idx="2832">
                  <c:v>273.31799999999998</c:v>
                </c:pt>
                <c:pt idx="2833">
                  <c:v>273.24400000000003</c:v>
                </c:pt>
                <c:pt idx="2834">
                  <c:v>273.33</c:v>
                </c:pt>
                <c:pt idx="2835">
                  <c:v>273.23599999999999</c:v>
                </c:pt>
                <c:pt idx="2836">
                  <c:v>273.358</c:v>
                </c:pt>
                <c:pt idx="2837">
                  <c:v>273.27600000000001</c:v>
                </c:pt>
                <c:pt idx="2838">
                  <c:v>273.24900000000002</c:v>
                </c:pt>
                <c:pt idx="2839">
                  <c:v>273.39699999999999</c:v>
                </c:pt>
                <c:pt idx="2840">
                  <c:v>273.24900000000002</c:v>
                </c:pt>
                <c:pt idx="2841">
                  <c:v>273.26499999999999</c:v>
                </c:pt>
                <c:pt idx="2842">
                  <c:v>273.315</c:v>
                </c:pt>
                <c:pt idx="2843">
                  <c:v>273.303</c:v>
                </c:pt>
                <c:pt idx="2844">
                  <c:v>273.596</c:v>
                </c:pt>
                <c:pt idx="2845">
                  <c:v>273.28300000000002</c:v>
                </c:pt>
                <c:pt idx="2846">
                  <c:v>273.166</c:v>
                </c:pt>
                <c:pt idx="2847">
                  <c:v>273.34199999999998</c:v>
                </c:pt>
                <c:pt idx="2848">
                  <c:v>273.18700000000001</c:v>
                </c:pt>
                <c:pt idx="2849">
                  <c:v>273.22899999999998</c:v>
                </c:pt>
                <c:pt idx="2850">
                  <c:v>273.27600000000001</c:v>
                </c:pt>
                <c:pt idx="2851">
                  <c:v>273.19</c:v>
                </c:pt>
                <c:pt idx="2852">
                  <c:v>274.33699999999999</c:v>
                </c:pt>
                <c:pt idx="2853">
                  <c:v>274.88499999999999</c:v>
                </c:pt>
                <c:pt idx="2854">
                  <c:v>273.55500000000001</c:v>
                </c:pt>
                <c:pt idx="2855">
                  <c:v>273.50400000000002</c:v>
                </c:pt>
                <c:pt idx="2856">
                  <c:v>273.43</c:v>
                </c:pt>
                <c:pt idx="2857">
                  <c:v>273.512</c:v>
                </c:pt>
                <c:pt idx="2858">
                  <c:v>273.51900000000001</c:v>
                </c:pt>
                <c:pt idx="2859">
                  <c:v>273.56200000000001</c:v>
                </c:pt>
                <c:pt idx="2860">
                  <c:v>273.54199999999997</c:v>
                </c:pt>
                <c:pt idx="2861">
                  <c:v>273.51900000000001</c:v>
                </c:pt>
                <c:pt idx="2862">
                  <c:v>273.56900000000002</c:v>
                </c:pt>
                <c:pt idx="2863">
                  <c:v>273.87400000000002</c:v>
                </c:pt>
                <c:pt idx="2864">
                  <c:v>273.51900000000001</c:v>
                </c:pt>
                <c:pt idx="2865">
                  <c:v>273.61099999999999</c:v>
                </c:pt>
                <c:pt idx="2866">
                  <c:v>273.786</c:v>
                </c:pt>
                <c:pt idx="2867">
                  <c:v>274.26299999999998</c:v>
                </c:pt>
                <c:pt idx="2868">
                  <c:v>275.62200000000001</c:v>
                </c:pt>
                <c:pt idx="2869">
                  <c:v>274.91899999999998</c:v>
                </c:pt>
                <c:pt idx="2870">
                  <c:v>274.02800000000002</c:v>
                </c:pt>
                <c:pt idx="2871">
                  <c:v>276.73399999999998</c:v>
                </c:pt>
                <c:pt idx="2872">
                  <c:v>272.67200000000003</c:v>
                </c:pt>
                <c:pt idx="2873">
                  <c:v>272.77100000000002</c:v>
                </c:pt>
                <c:pt idx="2874">
                  <c:v>272.303</c:v>
                </c:pt>
                <c:pt idx="2875">
                  <c:v>272.197</c:v>
                </c:pt>
                <c:pt idx="2876">
                  <c:v>272.14999999999998</c:v>
                </c:pt>
                <c:pt idx="2877">
                  <c:v>272.11900000000003</c:v>
                </c:pt>
                <c:pt idx="2878">
                  <c:v>272.17399999999998</c:v>
                </c:pt>
                <c:pt idx="2879">
                  <c:v>272.16199999999998</c:v>
                </c:pt>
                <c:pt idx="2880">
                  <c:v>272.18200000000002</c:v>
                </c:pt>
                <c:pt idx="2881">
                  <c:v>272.178</c:v>
                </c:pt>
                <c:pt idx="2882">
                  <c:v>272.15800000000002</c:v>
                </c:pt>
                <c:pt idx="2883">
                  <c:v>272.15800000000002</c:v>
                </c:pt>
                <c:pt idx="2884">
                  <c:v>272.08</c:v>
                </c:pt>
                <c:pt idx="2885">
                  <c:v>272.37299999999999</c:v>
                </c:pt>
                <c:pt idx="2886">
                  <c:v>272.14299999999997</c:v>
                </c:pt>
                <c:pt idx="2887">
                  <c:v>272.18700000000001</c:v>
                </c:pt>
                <c:pt idx="2888">
                  <c:v>272.01900000000001</c:v>
                </c:pt>
                <c:pt idx="2889">
                  <c:v>271.99900000000002</c:v>
                </c:pt>
                <c:pt idx="2890">
                  <c:v>272.041</c:v>
                </c:pt>
                <c:pt idx="2891">
                  <c:v>272.00200000000001</c:v>
                </c:pt>
                <c:pt idx="2892">
                  <c:v>272.053</c:v>
                </c:pt>
                <c:pt idx="2893">
                  <c:v>272.26799999999997</c:v>
                </c:pt>
                <c:pt idx="2894">
                  <c:v>272.10000000000002</c:v>
                </c:pt>
                <c:pt idx="2895">
                  <c:v>272.10399999999998</c:v>
                </c:pt>
                <c:pt idx="2896">
                  <c:v>272.01</c:v>
                </c:pt>
                <c:pt idx="2897">
                  <c:v>272.053</c:v>
                </c:pt>
                <c:pt idx="2898">
                  <c:v>272.06799999999998</c:v>
                </c:pt>
                <c:pt idx="2899">
                  <c:v>271.96300000000002</c:v>
                </c:pt>
                <c:pt idx="2900">
                  <c:v>272.10000000000002</c:v>
                </c:pt>
                <c:pt idx="2901">
                  <c:v>272.04500000000002</c:v>
                </c:pt>
                <c:pt idx="2902">
                  <c:v>271.928</c:v>
                </c:pt>
                <c:pt idx="2903">
                  <c:v>272.072</c:v>
                </c:pt>
                <c:pt idx="2904">
                  <c:v>272.01799999999997</c:v>
                </c:pt>
                <c:pt idx="2905">
                  <c:v>271.95100000000002</c:v>
                </c:pt>
                <c:pt idx="2906">
                  <c:v>271.93599999999998</c:v>
                </c:pt>
                <c:pt idx="2907">
                  <c:v>271.92</c:v>
                </c:pt>
                <c:pt idx="2908">
                  <c:v>272.44099999999997</c:v>
                </c:pt>
                <c:pt idx="2909">
                  <c:v>268.24200000000002</c:v>
                </c:pt>
                <c:pt idx="2910">
                  <c:v>268.14100000000002</c:v>
                </c:pt>
                <c:pt idx="2911">
                  <c:v>268.21899999999999</c:v>
                </c:pt>
                <c:pt idx="2912">
                  <c:v>268.18</c:v>
                </c:pt>
                <c:pt idx="2913">
                  <c:v>253.25399999999999</c:v>
                </c:pt>
                <c:pt idx="2914">
                  <c:v>253.32</c:v>
                </c:pt>
                <c:pt idx="2915">
                  <c:v>253.25399999999999</c:v>
                </c:pt>
                <c:pt idx="2916">
                  <c:v>253.535</c:v>
                </c:pt>
                <c:pt idx="2917">
                  <c:v>253.285</c:v>
                </c:pt>
                <c:pt idx="2918">
                  <c:v>253.238</c:v>
                </c:pt>
                <c:pt idx="2919">
                  <c:v>253.32400000000001</c:v>
                </c:pt>
                <c:pt idx="2920">
                  <c:v>274.57600000000002</c:v>
                </c:pt>
                <c:pt idx="2921">
                  <c:v>272.12900000000002</c:v>
                </c:pt>
                <c:pt idx="2922">
                  <c:v>272.18400000000003</c:v>
                </c:pt>
                <c:pt idx="2923">
                  <c:v>272.28300000000002</c:v>
                </c:pt>
                <c:pt idx="2924">
                  <c:v>272.30700000000002</c:v>
                </c:pt>
                <c:pt idx="2925">
                  <c:v>272.41199999999998</c:v>
                </c:pt>
                <c:pt idx="2926">
                  <c:v>272.13099999999997</c:v>
                </c:pt>
                <c:pt idx="2927">
                  <c:v>272.21699999999998</c:v>
                </c:pt>
                <c:pt idx="2928">
                  <c:v>272.25599999999997</c:v>
                </c:pt>
                <c:pt idx="2929">
                  <c:v>272.21300000000002</c:v>
                </c:pt>
                <c:pt idx="2930">
                  <c:v>272.14999999999998</c:v>
                </c:pt>
                <c:pt idx="2931">
                  <c:v>272.13499999999999</c:v>
                </c:pt>
                <c:pt idx="2932">
                  <c:v>272.13099999999997</c:v>
                </c:pt>
                <c:pt idx="2933">
                  <c:v>272.25200000000001</c:v>
                </c:pt>
                <c:pt idx="2934">
                  <c:v>272.51799999999997</c:v>
                </c:pt>
                <c:pt idx="2935">
                  <c:v>272.18900000000002</c:v>
                </c:pt>
                <c:pt idx="2936">
                  <c:v>272.13499999999999</c:v>
                </c:pt>
                <c:pt idx="2937">
                  <c:v>272.44299999999998</c:v>
                </c:pt>
                <c:pt idx="2938">
                  <c:v>272.22899999999998</c:v>
                </c:pt>
                <c:pt idx="2939">
                  <c:v>272.13900000000001</c:v>
                </c:pt>
                <c:pt idx="2940">
                  <c:v>272.55700000000002</c:v>
                </c:pt>
                <c:pt idx="2941">
                  <c:v>272.23200000000003</c:v>
                </c:pt>
                <c:pt idx="2942">
                  <c:v>272.12299999999999</c:v>
                </c:pt>
                <c:pt idx="2943">
                  <c:v>272.13900000000001</c:v>
                </c:pt>
                <c:pt idx="2944">
                  <c:v>272.197</c:v>
                </c:pt>
                <c:pt idx="2945">
                  <c:v>272.21300000000002</c:v>
                </c:pt>
                <c:pt idx="2946">
                  <c:v>272.12700000000001</c:v>
                </c:pt>
                <c:pt idx="2947">
                  <c:v>272.154</c:v>
                </c:pt>
                <c:pt idx="2948">
                  <c:v>272.23200000000003</c:v>
                </c:pt>
                <c:pt idx="2949">
                  <c:v>272.61700000000002</c:v>
                </c:pt>
                <c:pt idx="2950">
                  <c:v>272.584</c:v>
                </c:pt>
                <c:pt idx="2951">
                  <c:v>272.64400000000001</c:v>
                </c:pt>
                <c:pt idx="2952">
                  <c:v>272.60000000000002</c:v>
                </c:pt>
                <c:pt idx="2953">
                  <c:v>272.60700000000003</c:v>
                </c:pt>
                <c:pt idx="2954">
                  <c:v>272.64299999999997</c:v>
                </c:pt>
                <c:pt idx="2955">
                  <c:v>272.88900000000001</c:v>
                </c:pt>
                <c:pt idx="2956">
                  <c:v>272.60000000000002</c:v>
                </c:pt>
                <c:pt idx="2957">
                  <c:v>272.839</c:v>
                </c:pt>
                <c:pt idx="2958">
                  <c:v>273.03399999999999</c:v>
                </c:pt>
                <c:pt idx="2959">
                  <c:v>272.72199999999998</c:v>
                </c:pt>
                <c:pt idx="2960">
                  <c:v>272.858</c:v>
                </c:pt>
                <c:pt idx="2961">
                  <c:v>272.791</c:v>
                </c:pt>
                <c:pt idx="2962">
                  <c:v>273.096</c:v>
                </c:pt>
                <c:pt idx="2963">
                  <c:v>272.82900000000001</c:v>
                </c:pt>
                <c:pt idx="2964">
                  <c:v>272.767</c:v>
                </c:pt>
                <c:pt idx="2965">
                  <c:v>272.89600000000002</c:v>
                </c:pt>
                <c:pt idx="2966">
                  <c:v>272.81299999999999</c:v>
                </c:pt>
                <c:pt idx="2967">
                  <c:v>272.81299999999999</c:v>
                </c:pt>
                <c:pt idx="2968">
                  <c:v>272.79000000000002</c:v>
                </c:pt>
                <c:pt idx="2969">
                  <c:v>272.76</c:v>
                </c:pt>
                <c:pt idx="2970">
                  <c:v>272.86500000000001</c:v>
                </c:pt>
                <c:pt idx="2971">
                  <c:v>272.76</c:v>
                </c:pt>
                <c:pt idx="2972">
                  <c:v>272.75599999999997</c:v>
                </c:pt>
                <c:pt idx="2973">
                  <c:v>272.85000000000002</c:v>
                </c:pt>
                <c:pt idx="2974">
                  <c:v>272.81799999999998</c:v>
                </c:pt>
                <c:pt idx="2975">
                  <c:v>272.86500000000001</c:v>
                </c:pt>
                <c:pt idx="2976">
                  <c:v>273.40300000000002</c:v>
                </c:pt>
                <c:pt idx="2977">
                  <c:v>272.767</c:v>
                </c:pt>
                <c:pt idx="2978">
                  <c:v>272.911</c:v>
                </c:pt>
                <c:pt idx="2979">
                  <c:v>272.81299999999999</c:v>
                </c:pt>
                <c:pt idx="2980">
                  <c:v>272.88400000000001</c:v>
                </c:pt>
                <c:pt idx="2981">
                  <c:v>272.81400000000002</c:v>
                </c:pt>
                <c:pt idx="2982">
                  <c:v>272.709</c:v>
                </c:pt>
                <c:pt idx="2983">
                  <c:v>272.83800000000002</c:v>
                </c:pt>
                <c:pt idx="2984">
                  <c:v>272.78699999999998</c:v>
                </c:pt>
                <c:pt idx="2985">
                  <c:v>272.791</c:v>
                </c:pt>
                <c:pt idx="2986">
                  <c:v>272.80700000000002</c:v>
                </c:pt>
                <c:pt idx="2987">
                  <c:v>272.74799999999999</c:v>
                </c:pt>
                <c:pt idx="2988">
                  <c:v>272.82100000000003</c:v>
                </c:pt>
                <c:pt idx="2989">
                  <c:v>272.72399999999999</c:v>
                </c:pt>
                <c:pt idx="2990">
                  <c:v>272.80599999999998</c:v>
                </c:pt>
                <c:pt idx="2991">
                  <c:v>272.81</c:v>
                </c:pt>
                <c:pt idx="2992">
                  <c:v>272.79000000000002</c:v>
                </c:pt>
                <c:pt idx="2993">
                  <c:v>272.76</c:v>
                </c:pt>
                <c:pt idx="2994">
                  <c:v>272.94299999999998</c:v>
                </c:pt>
                <c:pt idx="2995">
                  <c:v>272.709</c:v>
                </c:pt>
                <c:pt idx="2996">
                  <c:v>272.78300000000002</c:v>
                </c:pt>
                <c:pt idx="2997">
                  <c:v>272.73200000000003</c:v>
                </c:pt>
                <c:pt idx="2998">
                  <c:v>272.74799999999999</c:v>
                </c:pt>
                <c:pt idx="2999">
                  <c:v>272.85399999999998</c:v>
                </c:pt>
                <c:pt idx="3000">
                  <c:v>272.69600000000003</c:v>
                </c:pt>
                <c:pt idx="3001">
                  <c:v>272.83300000000003</c:v>
                </c:pt>
                <c:pt idx="3002">
                  <c:v>272.73500000000001</c:v>
                </c:pt>
                <c:pt idx="3003">
                  <c:v>272.75900000000001</c:v>
                </c:pt>
                <c:pt idx="3004">
                  <c:v>272.81</c:v>
                </c:pt>
                <c:pt idx="3005">
                  <c:v>272.75599999999997</c:v>
                </c:pt>
                <c:pt idx="3006">
                  <c:v>272.73200000000003</c:v>
                </c:pt>
                <c:pt idx="3007">
                  <c:v>272.85000000000002</c:v>
                </c:pt>
                <c:pt idx="3008">
                  <c:v>272.74</c:v>
                </c:pt>
                <c:pt idx="3009">
                  <c:v>272.803</c:v>
                </c:pt>
                <c:pt idx="3010">
                  <c:v>272.79500000000002</c:v>
                </c:pt>
                <c:pt idx="3011">
                  <c:v>272.76400000000001</c:v>
                </c:pt>
                <c:pt idx="3012">
                  <c:v>272.72800000000001</c:v>
                </c:pt>
                <c:pt idx="3013">
                  <c:v>272.67700000000002</c:v>
                </c:pt>
                <c:pt idx="3014">
                  <c:v>272.75900000000001</c:v>
                </c:pt>
                <c:pt idx="3015">
                  <c:v>272.78199999999998</c:v>
                </c:pt>
                <c:pt idx="3016">
                  <c:v>272.80200000000002</c:v>
                </c:pt>
                <c:pt idx="3017">
                  <c:v>272.72800000000001</c:v>
                </c:pt>
                <c:pt idx="3018">
                  <c:v>272.81799999999998</c:v>
                </c:pt>
                <c:pt idx="3019">
                  <c:v>272.73599999999999</c:v>
                </c:pt>
                <c:pt idx="3020">
                  <c:v>272.80700000000002</c:v>
                </c:pt>
                <c:pt idx="3021">
                  <c:v>272.74</c:v>
                </c:pt>
                <c:pt idx="3022">
                  <c:v>272.77100000000002</c:v>
                </c:pt>
                <c:pt idx="3023">
                  <c:v>272.79500000000002</c:v>
                </c:pt>
                <c:pt idx="3024">
                  <c:v>272.73899999999998</c:v>
                </c:pt>
                <c:pt idx="3025">
                  <c:v>272.76299999999998</c:v>
                </c:pt>
                <c:pt idx="3026">
                  <c:v>272.75900000000001</c:v>
                </c:pt>
                <c:pt idx="3027">
                  <c:v>272.80200000000002</c:v>
                </c:pt>
                <c:pt idx="3028">
                  <c:v>272.73099999999999</c:v>
                </c:pt>
                <c:pt idx="3029">
                  <c:v>272.87200000000001</c:v>
                </c:pt>
                <c:pt idx="3030">
                  <c:v>272.73200000000003</c:v>
                </c:pt>
                <c:pt idx="3031">
                  <c:v>272.79899999999998</c:v>
                </c:pt>
                <c:pt idx="3032">
                  <c:v>272.79500000000002</c:v>
                </c:pt>
                <c:pt idx="3033">
                  <c:v>272.779</c:v>
                </c:pt>
                <c:pt idx="3034">
                  <c:v>272.75599999999997</c:v>
                </c:pt>
                <c:pt idx="3035">
                  <c:v>272.70100000000002</c:v>
                </c:pt>
                <c:pt idx="3036">
                  <c:v>272.72500000000002</c:v>
                </c:pt>
                <c:pt idx="3037">
                  <c:v>272.84500000000003</c:v>
                </c:pt>
                <c:pt idx="3038">
                  <c:v>272.786</c:v>
                </c:pt>
                <c:pt idx="3039">
                  <c:v>272.68099999999998</c:v>
                </c:pt>
                <c:pt idx="3040">
                  <c:v>272.87200000000001</c:v>
                </c:pt>
                <c:pt idx="3041">
                  <c:v>272.72000000000003</c:v>
                </c:pt>
                <c:pt idx="3042">
                  <c:v>272.76</c:v>
                </c:pt>
                <c:pt idx="3043">
                  <c:v>272.83600000000001</c:v>
                </c:pt>
                <c:pt idx="3044">
                  <c:v>272.79700000000003</c:v>
                </c:pt>
                <c:pt idx="3045">
                  <c:v>272.83999999999997</c:v>
                </c:pt>
                <c:pt idx="3046">
                  <c:v>272.83999999999997</c:v>
                </c:pt>
                <c:pt idx="3047">
                  <c:v>272.77699999999999</c:v>
                </c:pt>
                <c:pt idx="3048">
                  <c:v>272.86700000000002</c:v>
                </c:pt>
                <c:pt idx="3049">
                  <c:v>272.76499999999999</c:v>
                </c:pt>
                <c:pt idx="3050">
                  <c:v>272.815</c:v>
                </c:pt>
                <c:pt idx="3051">
                  <c:v>272.80399999999997</c:v>
                </c:pt>
                <c:pt idx="3052">
                  <c:v>272.71800000000002</c:v>
                </c:pt>
                <c:pt idx="3053">
                  <c:v>272.87400000000002</c:v>
                </c:pt>
                <c:pt idx="3054">
                  <c:v>272.77600000000001</c:v>
                </c:pt>
                <c:pt idx="3055">
                  <c:v>272.78100000000001</c:v>
                </c:pt>
                <c:pt idx="3056">
                  <c:v>272.82799999999997</c:v>
                </c:pt>
                <c:pt idx="3057">
                  <c:v>272.75400000000002</c:v>
                </c:pt>
                <c:pt idx="3058">
                  <c:v>272.77300000000002</c:v>
                </c:pt>
                <c:pt idx="3059">
                  <c:v>272.84399999999999</c:v>
                </c:pt>
                <c:pt idx="3060">
                  <c:v>272.74599999999998</c:v>
                </c:pt>
                <c:pt idx="3061">
                  <c:v>272.77199999999999</c:v>
                </c:pt>
                <c:pt idx="3062">
                  <c:v>272.87799999999999</c:v>
                </c:pt>
                <c:pt idx="3063">
                  <c:v>272.76100000000002</c:v>
                </c:pt>
                <c:pt idx="3064">
                  <c:v>272.82299999999998</c:v>
                </c:pt>
                <c:pt idx="3065">
                  <c:v>272.77199999999999</c:v>
                </c:pt>
                <c:pt idx="3066">
                  <c:v>272.827</c:v>
                </c:pt>
                <c:pt idx="3067">
                  <c:v>272.83600000000001</c:v>
                </c:pt>
                <c:pt idx="3068">
                  <c:v>272.82400000000001</c:v>
                </c:pt>
                <c:pt idx="3069">
                  <c:v>272.77699999999999</c:v>
                </c:pt>
                <c:pt idx="3070">
                  <c:v>272.78899999999999</c:v>
                </c:pt>
                <c:pt idx="3071">
                  <c:v>272.74200000000002</c:v>
                </c:pt>
                <c:pt idx="3072">
                  <c:v>272.84800000000001</c:v>
                </c:pt>
                <c:pt idx="3073">
                  <c:v>272.74599999999998</c:v>
                </c:pt>
                <c:pt idx="3074">
                  <c:v>272.77199999999999</c:v>
                </c:pt>
                <c:pt idx="3075">
                  <c:v>272.84300000000002</c:v>
                </c:pt>
                <c:pt idx="3076">
                  <c:v>272.76900000000001</c:v>
                </c:pt>
                <c:pt idx="3077">
                  <c:v>272.78399999999999</c:v>
                </c:pt>
                <c:pt idx="3078">
                  <c:v>272.78800000000001</c:v>
                </c:pt>
                <c:pt idx="3079">
                  <c:v>272.83199999999999</c:v>
                </c:pt>
                <c:pt idx="3080">
                  <c:v>272.81200000000001</c:v>
                </c:pt>
                <c:pt idx="3081">
                  <c:v>272.82400000000001</c:v>
                </c:pt>
                <c:pt idx="3082">
                  <c:v>272.77</c:v>
                </c:pt>
                <c:pt idx="3083">
                  <c:v>272.87900000000002</c:v>
                </c:pt>
                <c:pt idx="3084">
                  <c:v>272.75799999999998</c:v>
                </c:pt>
                <c:pt idx="3085">
                  <c:v>272.77300000000002</c:v>
                </c:pt>
                <c:pt idx="3086">
                  <c:v>272.77999999999997</c:v>
                </c:pt>
                <c:pt idx="3087">
                  <c:v>272.76499999999999</c:v>
                </c:pt>
                <c:pt idx="3088">
                  <c:v>272.78399999999999</c:v>
                </c:pt>
                <c:pt idx="3089">
                  <c:v>272.76100000000002</c:v>
                </c:pt>
                <c:pt idx="3090">
                  <c:v>272.77199999999999</c:v>
                </c:pt>
                <c:pt idx="3091">
                  <c:v>272.83999999999997</c:v>
                </c:pt>
                <c:pt idx="3092">
                  <c:v>272.81599999999997</c:v>
                </c:pt>
                <c:pt idx="3093">
                  <c:v>272.74599999999998</c:v>
                </c:pt>
                <c:pt idx="3094">
                  <c:v>272.887</c:v>
                </c:pt>
                <c:pt idx="3095">
                  <c:v>272.75</c:v>
                </c:pt>
                <c:pt idx="3096">
                  <c:v>272.78100000000001</c:v>
                </c:pt>
                <c:pt idx="3097">
                  <c:v>272.82</c:v>
                </c:pt>
                <c:pt idx="3098">
                  <c:v>272.76100000000002</c:v>
                </c:pt>
                <c:pt idx="3099">
                  <c:v>272.76100000000002</c:v>
                </c:pt>
                <c:pt idx="3100">
                  <c:v>272.71800000000002</c:v>
                </c:pt>
                <c:pt idx="3101">
                  <c:v>272.74099999999999</c:v>
                </c:pt>
                <c:pt idx="3102">
                  <c:v>272.77999999999997</c:v>
                </c:pt>
                <c:pt idx="3103">
                  <c:v>272.78800000000001</c:v>
                </c:pt>
                <c:pt idx="3104">
                  <c:v>272.72699999999998</c:v>
                </c:pt>
                <c:pt idx="3105">
                  <c:v>272.80900000000003</c:v>
                </c:pt>
                <c:pt idx="3106">
                  <c:v>272.66000000000003</c:v>
                </c:pt>
                <c:pt idx="3107">
                  <c:v>272.66800000000001</c:v>
                </c:pt>
                <c:pt idx="3108">
                  <c:v>272.738</c:v>
                </c:pt>
                <c:pt idx="3109">
                  <c:v>272.67200000000003</c:v>
                </c:pt>
                <c:pt idx="3110">
                  <c:v>272.71100000000001</c:v>
                </c:pt>
                <c:pt idx="3111">
                  <c:v>272.68299999999999</c:v>
                </c:pt>
                <c:pt idx="3112">
                  <c:v>272.73700000000002</c:v>
                </c:pt>
                <c:pt idx="3113">
                  <c:v>272.74099999999999</c:v>
                </c:pt>
                <c:pt idx="3114">
                  <c:v>272.726</c:v>
                </c:pt>
                <c:pt idx="3115">
                  <c:v>272.63600000000002</c:v>
                </c:pt>
                <c:pt idx="3116">
                  <c:v>272.82400000000001</c:v>
                </c:pt>
                <c:pt idx="3117">
                  <c:v>272.67599999999999</c:v>
                </c:pt>
                <c:pt idx="3118">
                  <c:v>272.73399999999998</c:v>
                </c:pt>
                <c:pt idx="3119">
                  <c:v>272.74200000000002</c:v>
                </c:pt>
                <c:pt idx="3120">
                  <c:v>272.63299999999998</c:v>
                </c:pt>
                <c:pt idx="3121">
                  <c:v>272.71499999999997</c:v>
                </c:pt>
                <c:pt idx="3122">
                  <c:v>272.62099999999998</c:v>
                </c:pt>
                <c:pt idx="3123">
                  <c:v>272.66300000000001</c:v>
                </c:pt>
                <c:pt idx="3124">
                  <c:v>272.69400000000002</c:v>
                </c:pt>
                <c:pt idx="3125">
                  <c:v>272.66699999999997</c:v>
                </c:pt>
                <c:pt idx="3126">
                  <c:v>272.63600000000002</c:v>
                </c:pt>
                <c:pt idx="3127">
                  <c:v>272.76900000000001</c:v>
                </c:pt>
                <c:pt idx="3128">
                  <c:v>272.63600000000002</c:v>
                </c:pt>
                <c:pt idx="3129">
                  <c:v>272.66000000000003</c:v>
                </c:pt>
                <c:pt idx="3130">
                  <c:v>272.67200000000003</c:v>
                </c:pt>
                <c:pt idx="3131">
                  <c:v>272.64100000000002</c:v>
                </c:pt>
                <c:pt idx="3132">
                  <c:v>272.72699999999998</c:v>
                </c:pt>
                <c:pt idx="3133">
                  <c:v>272.60899999999998</c:v>
                </c:pt>
                <c:pt idx="3134">
                  <c:v>272.67599999999999</c:v>
                </c:pt>
                <c:pt idx="3135">
                  <c:v>272.68299999999999</c:v>
                </c:pt>
                <c:pt idx="3136">
                  <c:v>272.71800000000002</c:v>
                </c:pt>
                <c:pt idx="3137">
                  <c:v>272.61200000000002</c:v>
                </c:pt>
                <c:pt idx="3138">
                  <c:v>272.76900000000001</c:v>
                </c:pt>
                <c:pt idx="3139">
                  <c:v>272.55799999999999</c:v>
                </c:pt>
                <c:pt idx="3140">
                  <c:v>272.577</c:v>
                </c:pt>
                <c:pt idx="3141">
                  <c:v>272.43799999999999</c:v>
                </c:pt>
                <c:pt idx="3142">
                  <c:v>272.48399999999998</c:v>
                </c:pt>
                <c:pt idx="3143">
                  <c:v>272.50799999999998</c:v>
                </c:pt>
                <c:pt idx="3144">
                  <c:v>272.43799999999999</c:v>
                </c:pt>
                <c:pt idx="3145">
                  <c:v>272.46899999999999</c:v>
                </c:pt>
                <c:pt idx="3146">
                  <c:v>272.53500000000003</c:v>
                </c:pt>
                <c:pt idx="3147">
                  <c:v>272.50400000000002</c:v>
                </c:pt>
                <c:pt idx="3148">
                  <c:v>272.41300000000001</c:v>
                </c:pt>
                <c:pt idx="3149">
                  <c:v>272.50299999999999</c:v>
                </c:pt>
                <c:pt idx="3150">
                  <c:v>272.42500000000001</c:v>
                </c:pt>
                <c:pt idx="3151">
                  <c:v>272.44</c:v>
                </c:pt>
                <c:pt idx="3152">
                  <c:v>272.44799999999998</c:v>
                </c:pt>
                <c:pt idx="3153">
                  <c:v>272.38600000000002</c:v>
                </c:pt>
                <c:pt idx="3154">
                  <c:v>272.44900000000001</c:v>
                </c:pt>
                <c:pt idx="3155">
                  <c:v>272.37900000000002</c:v>
                </c:pt>
                <c:pt idx="3156">
                  <c:v>272.39499999999998</c:v>
                </c:pt>
                <c:pt idx="3157">
                  <c:v>272.47699999999998</c:v>
                </c:pt>
                <c:pt idx="3158">
                  <c:v>272.40600000000001</c:v>
                </c:pt>
                <c:pt idx="3159">
                  <c:v>272.42200000000003</c:v>
                </c:pt>
                <c:pt idx="3160">
                  <c:v>272.39499999999998</c:v>
                </c:pt>
                <c:pt idx="3161">
                  <c:v>272.36700000000002</c:v>
                </c:pt>
                <c:pt idx="3162">
                  <c:v>272.53800000000001</c:v>
                </c:pt>
                <c:pt idx="3163">
                  <c:v>272.37</c:v>
                </c:pt>
                <c:pt idx="3164">
                  <c:v>272.43299999999999</c:v>
                </c:pt>
                <c:pt idx="3165">
                  <c:v>272.41699999999997</c:v>
                </c:pt>
                <c:pt idx="3166">
                  <c:v>272.40100000000001</c:v>
                </c:pt>
                <c:pt idx="3167">
                  <c:v>272.34800000000001</c:v>
                </c:pt>
                <c:pt idx="3168">
                  <c:v>272.43400000000003</c:v>
                </c:pt>
                <c:pt idx="3169">
                  <c:v>272.37900000000002</c:v>
                </c:pt>
                <c:pt idx="3170">
                  <c:v>272.43400000000003</c:v>
                </c:pt>
                <c:pt idx="3171">
                  <c:v>272.39800000000002</c:v>
                </c:pt>
                <c:pt idx="3172">
                  <c:v>272.36700000000002</c:v>
                </c:pt>
                <c:pt idx="3173">
                  <c:v>272.46100000000001</c:v>
                </c:pt>
                <c:pt idx="3174">
                  <c:v>272.36200000000002</c:v>
                </c:pt>
                <c:pt idx="3175">
                  <c:v>272.42899999999997</c:v>
                </c:pt>
                <c:pt idx="3176">
                  <c:v>272.43700000000001</c:v>
                </c:pt>
                <c:pt idx="3177">
                  <c:v>272.42500000000001</c:v>
                </c:pt>
                <c:pt idx="3178">
                  <c:v>272.37400000000002</c:v>
                </c:pt>
                <c:pt idx="3179">
                  <c:v>272.44900000000001</c:v>
                </c:pt>
                <c:pt idx="3180">
                  <c:v>272.33999999999997</c:v>
                </c:pt>
                <c:pt idx="3181">
                  <c:v>272.46100000000001</c:v>
                </c:pt>
                <c:pt idx="3182">
                  <c:v>272.38299999999998</c:v>
                </c:pt>
                <c:pt idx="3183">
                  <c:v>272.37099999999998</c:v>
                </c:pt>
                <c:pt idx="3184">
                  <c:v>272.46499999999997</c:v>
                </c:pt>
                <c:pt idx="3185">
                  <c:v>272.36700000000002</c:v>
                </c:pt>
                <c:pt idx="3186">
                  <c:v>272.452</c:v>
                </c:pt>
                <c:pt idx="3187">
                  <c:v>272.37</c:v>
                </c:pt>
                <c:pt idx="3188">
                  <c:v>272.42899999999997</c:v>
                </c:pt>
                <c:pt idx="3189">
                  <c:v>272.42500000000001</c:v>
                </c:pt>
                <c:pt idx="3190">
                  <c:v>272.42899999999997</c:v>
                </c:pt>
                <c:pt idx="3191">
                  <c:v>272.37</c:v>
                </c:pt>
                <c:pt idx="3192">
                  <c:v>272.47699999999998</c:v>
                </c:pt>
                <c:pt idx="3193">
                  <c:v>272.37099999999998</c:v>
                </c:pt>
                <c:pt idx="3194">
                  <c:v>272.41399999999999</c:v>
                </c:pt>
                <c:pt idx="3195">
                  <c:v>272.39499999999998</c:v>
                </c:pt>
                <c:pt idx="3196">
                  <c:v>272.39100000000002</c:v>
                </c:pt>
                <c:pt idx="3197">
                  <c:v>272.46499999999997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6-AC41-B0DA-4F92DAFDC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7220975"/>
        <c:axId val="98073887"/>
      </c:lineChart>
      <c:catAx>
        <c:axId val="527220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073887"/>
        <c:crosses val="autoZero"/>
        <c:auto val="1"/>
        <c:lblAlgn val="ctr"/>
        <c:lblOffset val="100"/>
        <c:noMultiLvlLbl val="0"/>
      </c:catAx>
      <c:valAx>
        <c:axId val="98073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7220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电影票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[3]内存泄漏!$A$1:$A$558</c:f>
              <c:numCache>
                <c:formatCode>General</c:formatCode>
                <c:ptCount val="558"/>
                <c:pt idx="0">
                  <c:v>200.762</c:v>
                </c:pt>
                <c:pt idx="1">
                  <c:v>198.87100000000001</c:v>
                </c:pt>
                <c:pt idx="2">
                  <c:v>198.898</c:v>
                </c:pt>
                <c:pt idx="3">
                  <c:v>198.898</c:v>
                </c:pt>
                <c:pt idx="4">
                  <c:v>198.89099999999999</c:v>
                </c:pt>
                <c:pt idx="5">
                  <c:v>198.89500000000001</c:v>
                </c:pt>
                <c:pt idx="6">
                  <c:v>198.90199999999999</c:v>
                </c:pt>
                <c:pt idx="7">
                  <c:v>198.89099999999999</c:v>
                </c:pt>
                <c:pt idx="8">
                  <c:v>198.88300000000001</c:v>
                </c:pt>
                <c:pt idx="9">
                  <c:v>198.91</c:v>
                </c:pt>
                <c:pt idx="10">
                  <c:v>198.875</c:v>
                </c:pt>
                <c:pt idx="11">
                  <c:v>198.90199999999999</c:v>
                </c:pt>
                <c:pt idx="12">
                  <c:v>198.90600000000001</c:v>
                </c:pt>
                <c:pt idx="13">
                  <c:v>198.898</c:v>
                </c:pt>
                <c:pt idx="14">
                  <c:v>198.898</c:v>
                </c:pt>
                <c:pt idx="15">
                  <c:v>198.898</c:v>
                </c:pt>
                <c:pt idx="16">
                  <c:v>198.91800000000001</c:v>
                </c:pt>
                <c:pt idx="17">
                  <c:v>198.91399999999999</c:v>
                </c:pt>
                <c:pt idx="18">
                  <c:v>198.89099999999999</c:v>
                </c:pt>
                <c:pt idx="19">
                  <c:v>198.81200000000001</c:v>
                </c:pt>
                <c:pt idx="20">
                  <c:v>198.82400000000001</c:v>
                </c:pt>
                <c:pt idx="21">
                  <c:v>198.83199999999999</c:v>
                </c:pt>
                <c:pt idx="22">
                  <c:v>198.80500000000001</c:v>
                </c:pt>
                <c:pt idx="23">
                  <c:v>198.82</c:v>
                </c:pt>
                <c:pt idx="24">
                  <c:v>198.82400000000001</c:v>
                </c:pt>
                <c:pt idx="25">
                  <c:v>198.816</c:v>
                </c:pt>
                <c:pt idx="26">
                  <c:v>198.816</c:v>
                </c:pt>
                <c:pt idx="27">
                  <c:v>198.83600000000001</c:v>
                </c:pt>
                <c:pt idx="28">
                  <c:v>198.82</c:v>
                </c:pt>
                <c:pt idx="29">
                  <c:v>198.82</c:v>
                </c:pt>
                <c:pt idx="30">
                  <c:v>198.809</c:v>
                </c:pt>
                <c:pt idx="31">
                  <c:v>198.82400000000001</c:v>
                </c:pt>
                <c:pt idx="32">
                  <c:v>198.816</c:v>
                </c:pt>
                <c:pt idx="33">
                  <c:v>198.816</c:v>
                </c:pt>
                <c:pt idx="34">
                  <c:v>198.852</c:v>
                </c:pt>
                <c:pt idx="35">
                  <c:v>198.828</c:v>
                </c:pt>
                <c:pt idx="36">
                  <c:v>198.82400000000001</c:v>
                </c:pt>
                <c:pt idx="37">
                  <c:v>198.84399999999999</c:v>
                </c:pt>
                <c:pt idx="38">
                  <c:v>198.80500000000001</c:v>
                </c:pt>
                <c:pt idx="39">
                  <c:v>198.816</c:v>
                </c:pt>
                <c:pt idx="40">
                  <c:v>198.816</c:v>
                </c:pt>
                <c:pt idx="41">
                  <c:v>198.83199999999999</c:v>
                </c:pt>
                <c:pt idx="42">
                  <c:v>198.82</c:v>
                </c:pt>
                <c:pt idx="43">
                  <c:v>198.816</c:v>
                </c:pt>
                <c:pt idx="44">
                  <c:v>198.83199999999999</c:v>
                </c:pt>
                <c:pt idx="45">
                  <c:v>198.84399999999999</c:v>
                </c:pt>
                <c:pt idx="46">
                  <c:v>198.82400000000001</c:v>
                </c:pt>
                <c:pt idx="47">
                  <c:v>198.80099999999999</c:v>
                </c:pt>
                <c:pt idx="48">
                  <c:v>198.82</c:v>
                </c:pt>
                <c:pt idx="49">
                  <c:v>198.81200000000001</c:v>
                </c:pt>
                <c:pt idx="50">
                  <c:v>198.84</c:v>
                </c:pt>
                <c:pt idx="51">
                  <c:v>198.828</c:v>
                </c:pt>
                <c:pt idx="52">
                  <c:v>198.81200000000001</c:v>
                </c:pt>
                <c:pt idx="53">
                  <c:v>198.82400000000001</c:v>
                </c:pt>
                <c:pt idx="54">
                  <c:v>198.82</c:v>
                </c:pt>
                <c:pt idx="55">
                  <c:v>198.83600000000001</c:v>
                </c:pt>
                <c:pt idx="56">
                  <c:v>198.82</c:v>
                </c:pt>
                <c:pt idx="57">
                  <c:v>198.828</c:v>
                </c:pt>
                <c:pt idx="58">
                  <c:v>198.88300000000001</c:v>
                </c:pt>
                <c:pt idx="59">
                  <c:v>198.83600000000001</c:v>
                </c:pt>
                <c:pt idx="60">
                  <c:v>198.80099999999999</c:v>
                </c:pt>
                <c:pt idx="61">
                  <c:v>198.83600000000001</c:v>
                </c:pt>
                <c:pt idx="62">
                  <c:v>198.816</c:v>
                </c:pt>
                <c:pt idx="63">
                  <c:v>198.84</c:v>
                </c:pt>
                <c:pt idx="64">
                  <c:v>198.797</c:v>
                </c:pt>
                <c:pt idx="65">
                  <c:v>198.828</c:v>
                </c:pt>
                <c:pt idx="66">
                  <c:v>198.80099999999999</c:v>
                </c:pt>
                <c:pt idx="67">
                  <c:v>198.83600000000001</c:v>
                </c:pt>
                <c:pt idx="68">
                  <c:v>198.80500000000001</c:v>
                </c:pt>
                <c:pt idx="69">
                  <c:v>198.82400000000001</c:v>
                </c:pt>
                <c:pt idx="70">
                  <c:v>198.81200000000001</c:v>
                </c:pt>
                <c:pt idx="71">
                  <c:v>198.80500000000001</c:v>
                </c:pt>
                <c:pt idx="72">
                  <c:v>198.809</c:v>
                </c:pt>
                <c:pt idx="73">
                  <c:v>198.83199999999999</c:v>
                </c:pt>
                <c:pt idx="74">
                  <c:v>198.82</c:v>
                </c:pt>
                <c:pt idx="75">
                  <c:v>198.82400000000001</c:v>
                </c:pt>
                <c:pt idx="76">
                  <c:v>198.81200000000001</c:v>
                </c:pt>
                <c:pt idx="77">
                  <c:v>198.83199999999999</c:v>
                </c:pt>
                <c:pt idx="78">
                  <c:v>198.80500000000001</c:v>
                </c:pt>
                <c:pt idx="79">
                  <c:v>198.809</c:v>
                </c:pt>
                <c:pt idx="80">
                  <c:v>198.816</c:v>
                </c:pt>
                <c:pt idx="81">
                  <c:v>198.80099999999999</c:v>
                </c:pt>
                <c:pt idx="82">
                  <c:v>198.816</c:v>
                </c:pt>
                <c:pt idx="83">
                  <c:v>198.82</c:v>
                </c:pt>
                <c:pt idx="84">
                  <c:v>198.816</c:v>
                </c:pt>
                <c:pt idx="85">
                  <c:v>198.816</c:v>
                </c:pt>
                <c:pt idx="86">
                  <c:v>198.82</c:v>
                </c:pt>
                <c:pt idx="87">
                  <c:v>198.82400000000001</c:v>
                </c:pt>
                <c:pt idx="88">
                  <c:v>198.79300000000001</c:v>
                </c:pt>
                <c:pt idx="89">
                  <c:v>198.83199999999999</c:v>
                </c:pt>
                <c:pt idx="90">
                  <c:v>198.80500000000001</c:v>
                </c:pt>
                <c:pt idx="91">
                  <c:v>198.82</c:v>
                </c:pt>
                <c:pt idx="92">
                  <c:v>198.797</c:v>
                </c:pt>
                <c:pt idx="93">
                  <c:v>198.816</c:v>
                </c:pt>
                <c:pt idx="94">
                  <c:v>196.50800000000001</c:v>
                </c:pt>
                <c:pt idx="95">
                  <c:v>200.988</c:v>
                </c:pt>
                <c:pt idx="96">
                  <c:v>188.09</c:v>
                </c:pt>
                <c:pt idx="97">
                  <c:v>206.36</c:v>
                </c:pt>
                <c:pt idx="98">
                  <c:v>199.38</c:v>
                </c:pt>
                <c:pt idx="99">
                  <c:v>199.53200000000001</c:v>
                </c:pt>
                <c:pt idx="100">
                  <c:v>213.048</c:v>
                </c:pt>
                <c:pt idx="101">
                  <c:v>206.22800000000001</c:v>
                </c:pt>
                <c:pt idx="102">
                  <c:v>208.22800000000001</c:v>
                </c:pt>
                <c:pt idx="103">
                  <c:v>213.185</c:v>
                </c:pt>
                <c:pt idx="104">
                  <c:v>217.88</c:v>
                </c:pt>
                <c:pt idx="105">
                  <c:v>221.13800000000001</c:v>
                </c:pt>
                <c:pt idx="106">
                  <c:v>220.98500000000001</c:v>
                </c:pt>
                <c:pt idx="107">
                  <c:v>221.50899999999999</c:v>
                </c:pt>
                <c:pt idx="108">
                  <c:v>221.173</c:v>
                </c:pt>
                <c:pt idx="109">
                  <c:v>221.892</c:v>
                </c:pt>
                <c:pt idx="110">
                  <c:v>222.18799999999999</c:v>
                </c:pt>
                <c:pt idx="111">
                  <c:v>220.95400000000001</c:v>
                </c:pt>
                <c:pt idx="112">
                  <c:v>234.73500000000001</c:v>
                </c:pt>
                <c:pt idx="113">
                  <c:v>258.12200000000001</c:v>
                </c:pt>
                <c:pt idx="114">
                  <c:v>253.12200000000001</c:v>
                </c:pt>
                <c:pt idx="115">
                  <c:v>278.62799999999999</c:v>
                </c:pt>
                <c:pt idx="116">
                  <c:v>238.52199999999999</c:v>
                </c:pt>
                <c:pt idx="117">
                  <c:v>245.64</c:v>
                </c:pt>
                <c:pt idx="118">
                  <c:v>246.14699999999999</c:v>
                </c:pt>
                <c:pt idx="119">
                  <c:v>245.95599999999999</c:v>
                </c:pt>
                <c:pt idx="120">
                  <c:v>247.41300000000001</c:v>
                </c:pt>
                <c:pt idx="121">
                  <c:v>251.39</c:v>
                </c:pt>
                <c:pt idx="122">
                  <c:v>248.042</c:v>
                </c:pt>
                <c:pt idx="123">
                  <c:v>247.589</c:v>
                </c:pt>
                <c:pt idx="124">
                  <c:v>248.565</c:v>
                </c:pt>
                <c:pt idx="125">
                  <c:v>248.011</c:v>
                </c:pt>
                <c:pt idx="126">
                  <c:v>248.054</c:v>
                </c:pt>
                <c:pt idx="127">
                  <c:v>251.36600000000001</c:v>
                </c:pt>
                <c:pt idx="128">
                  <c:v>254.85400000000001</c:v>
                </c:pt>
                <c:pt idx="129">
                  <c:v>252.66300000000001</c:v>
                </c:pt>
                <c:pt idx="130">
                  <c:v>205.01499999999999</c:v>
                </c:pt>
                <c:pt idx="131">
                  <c:v>198.10400000000001</c:v>
                </c:pt>
                <c:pt idx="132">
                  <c:v>198.08099999999999</c:v>
                </c:pt>
                <c:pt idx="133">
                  <c:v>200.11199999999999</c:v>
                </c:pt>
                <c:pt idx="134">
                  <c:v>216.327</c:v>
                </c:pt>
                <c:pt idx="135">
                  <c:v>241.10400000000001</c:v>
                </c:pt>
                <c:pt idx="136">
                  <c:v>216.339</c:v>
                </c:pt>
                <c:pt idx="137">
                  <c:v>207.24100000000001</c:v>
                </c:pt>
                <c:pt idx="138">
                  <c:v>207.02600000000001</c:v>
                </c:pt>
                <c:pt idx="139">
                  <c:v>207.03399999999999</c:v>
                </c:pt>
                <c:pt idx="140">
                  <c:v>203.09700000000001</c:v>
                </c:pt>
                <c:pt idx="141">
                  <c:v>201.17500000000001</c:v>
                </c:pt>
                <c:pt idx="142">
                  <c:v>200.42099999999999</c:v>
                </c:pt>
                <c:pt idx="143">
                  <c:v>200.374</c:v>
                </c:pt>
                <c:pt idx="144">
                  <c:v>200.38200000000001</c:v>
                </c:pt>
                <c:pt idx="145">
                  <c:v>200.39400000000001</c:v>
                </c:pt>
                <c:pt idx="146">
                  <c:v>200.374</c:v>
                </c:pt>
                <c:pt idx="147">
                  <c:v>200.31899999999999</c:v>
                </c:pt>
                <c:pt idx="148">
                  <c:v>200.31200000000001</c:v>
                </c:pt>
                <c:pt idx="149">
                  <c:v>200.292</c:v>
                </c:pt>
                <c:pt idx="150">
                  <c:v>200.31200000000001</c:v>
                </c:pt>
                <c:pt idx="151">
                  <c:v>200.315</c:v>
                </c:pt>
                <c:pt idx="152">
                  <c:v>200.28800000000001</c:v>
                </c:pt>
                <c:pt idx="153">
                  <c:v>200.31899999999999</c:v>
                </c:pt>
                <c:pt idx="154">
                  <c:v>200.31200000000001</c:v>
                </c:pt>
                <c:pt idx="155">
                  <c:v>200.28800000000001</c:v>
                </c:pt>
                <c:pt idx="156">
                  <c:v>200.315</c:v>
                </c:pt>
                <c:pt idx="157">
                  <c:v>200.292</c:v>
                </c:pt>
                <c:pt idx="158">
                  <c:v>200.26900000000001</c:v>
                </c:pt>
                <c:pt idx="159">
                  <c:v>200.28</c:v>
                </c:pt>
                <c:pt idx="160">
                  <c:v>200.29599999999999</c:v>
                </c:pt>
                <c:pt idx="161">
                  <c:v>200.28</c:v>
                </c:pt>
                <c:pt idx="162">
                  <c:v>200.28800000000001</c:v>
                </c:pt>
                <c:pt idx="163">
                  <c:v>200.28800000000001</c:v>
                </c:pt>
                <c:pt idx="164">
                  <c:v>200.26900000000001</c:v>
                </c:pt>
                <c:pt idx="165">
                  <c:v>200.28399999999999</c:v>
                </c:pt>
                <c:pt idx="166">
                  <c:v>200.28</c:v>
                </c:pt>
                <c:pt idx="167">
                  <c:v>200.28</c:v>
                </c:pt>
                <c:pt idx="168">
                  <c:v>200.27600000000001</c:v>
                </c:pt>
                <c:pt idx="169">
                  <c:v>200.29599999999999</c:v>
                </c:pt>
                <c:pt idx="170">
                  <c:v>200.27199999999999</c:v>
                </c:pt>
                <c:pt idx="171">
                  <c:v>200.3</c:v>
                </c:pt>
                <c:pt idx="172">
                  <c:v>200.28399999999999</c:v>
                </c:pt>
                <c:pt idx="173">
                  <c:v>200.27600000000001</c:v>
                </c:pt>
                <c:pt idx="174">
                  <c:v>200.27199999999999</c:v>
                </c:pt>
                <c:pt idx="175">
                  <c:v>200.28399999999999</c:v>
                </c:pt>
                <c:pt idx="176">
                  <c:v>200.261</c:v>
                </c:pt>
                <c:pt idx="177">
                  <c:v>200.28399999999999</c:v>
                </c:pt>
                <c:pt idx="178">
                  <c:v>200.28800000000001</c:v>
                </c:pt>
                <c:pt idx="179">
                  <c:v>200.27600000000001</c:v>
                </c:pt>
                <c:pt idx="180">
                  <c:v>200.27199999999999</c:v>
                </c:pt>
                <c:pt idx="181">
                  <c:v>200.29599999999999</c:v>
                </c:pt>
                <c:pt idx="182">
                  <c:v>200.26900000000001</c:v>
                </c:pt>
                <c:pt idx="183">
                  <c:v>200.30799999999999</c:v>
                </c:pt>
                <c:pt idx="184">
                  <c:v>200.292</c:v>
                </c:pt>
                <c:pt idx="185">
                  <c:v>200.28</c:v>
                </c:pt>
                <c:pt idx="186">
                  <c:v>200.3</c:v>
                </c:pt>
                <c:pt idx="187">
                  <c:v>200.292</c:v>
                </c:pt>
                <c:pt idx="188">
                  <c:v>200.28800000000001</c:v>
                </c:pt>
                <c:pt idx="189">
                  <c:v>200.27600000000001</c:v>
                </c:pt>
                <c:pt idx="190">
                  <c:v>200.292</c:v>
                </c:pt>
                <c:pt idx="191">
                  <c:v>200.26900000000001</c:v>
                </c:pt>
                <c:pt idx="192">
                  <c:v>200.27199999999999</c:v>
                </c:pt>
                <c:pt idx="193">
                  <c:v>200.28</c:v>
                </c:pt>
                <c:pt idx="194">
                  <c:v>200.26499999999999</c:v>
                </c:pt>
                <c:pt idx="195">
                  <c:v>200.261</c:v>
                </c:pt>
                <c:pt idx="196">
                  <c:v>200.28</c:v>
                </c:pt>
                <c:pt idx="197">
                  <c:v>200.26900000000001</c:v>
                </c:pt>
                <c:pt idx="198">
                  <c:v>200.25700000000001</c:v>
                </c:pt>
                <c:pt idx="199">
                  <c:v>200.27600000000001</c:v>
                </c:pt>
                <c:pt idx="200">
                  <c:v>200.261</c:v>
                </c:pt>
                <c:pt idx="201">
                  <c:v>200.28800000000001</c:v>
                </c:pt>
                <c:pt idx="202">
                  <c:v>200.28</c:v>
                </c:pt>
                <c:pt idx="203">
                  <c:v>200.29599999999999</c:v>
                </c:pt>
                <c:pt idx="204">
                  <c:v>200.26499999999999</c:v>
                </c:pt>
                <c:pt idx="205">
                  <c:v>200.292</c:v>
                </c:pt>
                <c:pt idx="206">
                  <c:v>200.26900000000001</c:v>
                </c:pt>
                <c:pt idx="207">
                  <c:v>200.26900000000001</c:v>
                </c:pt>
                <c:pt idx="208">
                  <c:v>200.28</c:v>
                </c:pt>
                <c:pt idx="209">
                  <c:v>200.27600000000001</c:v>
                </c:pt>
                <c:pt idx="210">
                  <c:v>200.25700000000001</c:v>
                </c:pt>
                <c:pt idx="211">
                  <c:v>200.28</c:v>
                </c:pt>
                <c:pt idx="212">
                  <c:v>200.27600000000001</c:v>
                </c:pt>
                <c:pt idx="213">
                  <c:v>200.27199999999999</c:v>
                </c:pt>
                <c:pt idx="214">
                  <c:v>200.26499999999999</c:v>
                </c:pt>
                <c:pt idx="215">
                  <c:v>200.28399999999999</c:v>
                </c:pt>
                <c:pt idx="216">
                  <c:v>200.26499999999999</c:v>
                </c:pt>
                <c:pt idx="217">
                  <c:v>200.292</c:v>
                </c:pt>
                <c:pt idx="218">
                  <c:v>200.28399999999999</c:v>
                </c:pt>
                <c:pt idx="219">
                  <c:v>200.27600000000001</c:v>
                </c:pt>
                <c:pt idx="220">
                  <c:v>200.28800000000001</c:v>
                </c:pt>
                <c:pt idx="221">
                  <c:v>200.27600000000001</c:v>
                </c:pt>
                <c:pt idx="222">
                  <c:v>200.261</c:v>
                </c:pt>
                <c:pt idx="223">
                  <c:v>200.28</c:v>
                </c:pt>
                <c:pt idx="224">
                  <c:v>200.26900000000001</c:v>
                </c:pt>
                <c:pt idx="225">
                  <c:v>200.24100000000001</c:v>
                </c:pt>
                <c:pt idx="226">
                  <c:v>200.26900000000001</c:v>
                </c:pt>
                <c:pt idx="227">
                  <c:v>200.245</c:v>
                </c:pt>
                <c:pt idx="228">
                  <c:v>200.27199999999999</c:v>
                </c:pt>
                <c:pt idx="229">
                  <c:v>200.27199999999999</c:v>
                </c:pt>
                <c:pt idx="230">
                  <c:v>200.19399999999999</c:v>
                </c:pt>
                <c:pt idx="231">
                  <c:v>200.179</c:v>
                </c:pt>
                <c:pt idx="232">
                  <c:v>200.19800000000001</c:v>
                </c:pt>
                <c:pt idx="233">
                  <c:v>200.202</c:v>
                </c:pt>
                <c:pt idx="234">
                  <c:v>200.18299999999999</c:v>
                </c:pt>
                <c:pt idx="235">
                  <c:v>200.214</c:v>
                </c:pt>
                <c:pt idx="236">
                  <c:v>200.19399999999999</c:v>
                </c:pt>
                <c:pt idx="237">
                  <c:v>200.179</c:v>
                </c:pt>
                <c:pt idx="238">
                  <c:v>200.19399999999999</c:v>
                </c:pt>
                <c:pt idx="239">
                  <c:v>200.17500000000001</c:v>
                </c:pt>
                <c:pt idx="240">
                  <c:v>195.89</c:v>
                </c:pt>
                <c:pt idx="241">
                  <c:v>201.44800000000001</c:v>
                </c:pt>
                <c:pt idx="242">
                  <c:v>199.476</c:v>
                </c:pt>
                <c:pt idx="243">
                  <c:v>195.542</c:v>
                </c:pt>
                <c:pt idx="244">
                  <c:v>207.083</c:v>
                </c:pt>
                <c:pt idx="245">
                  <c:v>201.78200000000001</c:v>
                </c:pt>
                <c:pt idx="246">
                  <c:v>201.87200000000001</c:v>
                </c:pt>
                <c:pt idx="247">
                  <c:v>208.35599999999999</c:v>
                </c:pt>
                <c:pt idx="248">
                  <c:v>212.48699999999999</c:v>
                </c:pt>
                <c:pt idx="249">
                  <c:v>209.14699999999999</c:v>
                </c:pt>
                <c:pt idx="250">
                  <c:v>208.874</c:v>
                </c:pt>
                <c:pt idx="251">
                  <c:v>213.73099999999999</c:v>
                </c:pt>
                <c:pt idx="252">
                  <c:v>217.739</c:v>
                </c:pt>
                <c:pt idx="253">
                  <c:v>222.57499999999999</c:v>
                </c:pt>
                <c:pt idx="254">
                  <c:v>224.04</c:v>
                </c:pt>
                <c:pt idx="255">
                  <c:v>223.29400000000001</c:v>
                </c:pt>
                <c:pt idx="256">
                  <c:v>223.755</c:v>
                </c:pt>
                <c:pt idx="257">
                  <c:v>226.33099999999999</c:v>
                </c:pt>
                <c:pt idx="258">
                  <c:v>224.62</c:v>
                </c:pt>
                <c:pt idx="259">
                  <c:v>225.72200000000001</c:v>
                </c:pt>
                <c:pt idx="260">
                  <c:v>225.52199999999999</c:v>
                </c:pt>
                <c:pt idx="261">
                  <c:v>226.46</c:v>
                </c:pt>
                <c:pt idx="262">
                  <c:v>226.43299999999999</c:v>
                </c:pt>
                <c:pt idx="263">
                  <c:v>227.39400000000001</c:v>
                </c:pt>
                <c:pt idx="264">
                  <c:v>229.07400000000001</c:v>
                </c:pt>
                <c:pt idx="265">
                  <c:v>243.53700000000001</c:v>
                </c:pt>
                <c:pt idx="266">
                  <c:v>223.346</c:v>
                </c:pt>
                <c:pt idx="267">
                  <c:v>223.268</c:v>
                </c:pt>
                <c:pt idx="268">
                  <c:v>246.494</c:v>
                </c:pt>
                <c:pt idx="269">
                  <c:v>247.57599999999999</c:v>
                </c:pt>
                <c:pt idx="270">
                  <c:v>253.28899999999999</c:v>
                </c:pt>
                <c:pt idx="271">
                  <c:v>238.102</c:v>
                </c:pt>
                <c:pt idx="272">
                  <c:v>244.33199999999999</c:v>
                </c:pt>
                <c:pt idx="273">
                  <c:v>243.82400000000001</c:v>
                </c:pt>
                <c:pt idx="274">
                  <c:v>244.297</c:v>
                </c:pt>
                <c:pt idx="275">
                  <c:v>242.84800000000001</c:v>
                </c:pt>
                <c:pt idx="276">
                  <c:v>244.68799999999999</c:v>
                </c:pt>
                <c:pt idx="277">
                  <c:v>243.77</c:v>
                </c:pt>
                <c:pt idx="278">
                  <c:v>244.965</c:v>
                </c:pt>
                <c:pt idx="279">
                  <c:v>245.37100000000001</c:v>
                </c:pt>
                <c:pt idx="280">
                  <c:v>245.50800000000001</c:v>
                </c:pt>
                <c:pt idx="281">
                  <c:v>244.78100000000001</c:v>
                </c:pt>
                <c:pt idx="282">
                  <c:v>244.69499999999999</c:v>
                </c:pt>
                <c:pt idx="283">
                  <c:v>241.23400000000001</c:v>
                </c:pt>
                <c:pt idx="284">
                  <c:v>244.48</c:v>
                </c:pt>
                <c:pt idx="285">
                  <c:v>202.33199999999999</c:v>
                </c:pt>
                <c:pt idx="286">
                  <c:v>198.10900000000001</c:v>
                </c:pt>
                <c:pt idx="287">
                  <c:v>198.059</c:v>
                </c:pt>
                <c:pt idx="288">
                  <c:v>199.64500000000001</c:v>
                </c:pt>
                <c:pt idx="289">
                  <c:v>247.566</c:v>
                </c:pt>
                <c:pt idx="290">
                  <c:v>237.69499999999999</c:v>
                </c:pt>
                <c:pt idx="291">
                  <c:v>210.215</c:v>
                </c:pt>
                <c:pt idx="292">
                  <c:v>201.23</c:v>
                </c:pt>
                <c:pt idx="293">
                  <c:v>200.73400000000001</c:v>
                </c:pt>
                <c:pt idx="294">
                  <c:v>204</c:v>
                </c:pt>
                <c:pt idx="295">
                  <c:v>201.82400000000001</c:v>
                </c:pt>
                <c:pt idx="296">
                  <c:v>201.613</c:v>
                </c:pt>
                <c:pt idx="297">
                  <c:v>201.52</c:v>
                </c:pt>
                <c:pt idx="298">
                  <c:v>201.44900000000001</c:v>
                </c:pt>
                <c:pt idx="299">
                  <c:v>201.441</c:v>
                </c:pt>
                <c:pt idx="300">
                  <c:v>201.434</c:v>
                </c:pt>
                <c:pt idx="301">
                  <c:v>200.89500000000001</c:v>
                </c:pt>
                <c:pt idx="302">
                  <c:v>200.91399999999999</c:v>
                </c:pt>
                <c:pt idx="303">
                  <c:v>200.98400000000001</c:v>
                </c:pt>
                <c:pt idx="304">
                  <c:v>200.965</c:v>
                </c:pt>
                <c:pt idx="305">
                  <c:v>200.977</c:v>
                </c:pt>
                <c:pt idx="306">
                  <c:v>200.98</c:v>
                </c:pt>
                <c:pt idx="307">
                  <c:v>200.97300000000001</c:v>
                </c:pt>
                <c:pt idx="308">
                  <c:v>200.94900000000001</c:v>
                </c:pt>
                <c:pt idx="309">
                  <c:v>200.965</c:v>
                </c:pt>
                <c:pt idx="310">
                  <c:v>200.95699999999999</c:v>
                </c:pt>
                <c:pt idx="311">
                  <c:v>200.934</c:v>
                </c:pt>
                <c:pt idx="312">
                  <c:v>200.95699999999999</c:v>
                </c:pt>
                <c:pt idx="313">
                  <c:v>200.953</c:v>
                </c:pt>
                <c:pt idx="314">
                  <c:v>200.96100000000001</c:v>
                </c:pt>
                <c:pt idx="315">
                  <c:v>200.941</c:v>
                </c:pt>
                <c:pt idx="316">
                  <c:v>200.941</c:v>
                </c:pt>
                <c:pt idx="317">
                  <c:v>200.96899999999999</c:v>
                </c:pt>
                <c:pt idx="318">
                  <c:v>200.941</c:v>
                </c:pt>
                <c:pt idx="319">
                  <c:v>200.941</c:v>
                </c:pt>
                <c:pt idx="320">
                  <c:v>200.953</c:v>
                </c:pt>
                <c:pt idx="321">
                  <c:v>200.94900000000001</c:v>
                </c:pt>
                <c:pt idx="322">
                  <c:v>200.934</c:v>
                </c:pt>
                <c:pt idx="323">
                  <c:v>200.93799999999999</c:v>
                </c:pt>
                <c:pt idx="324">
                  <c:v>200.922</c:v>
                </c:pt>
                <c:pt idx="325">
                  <c:v>200.934</c:v>
                </c:pt>
                <c:pt idx="326">
                  <c:v>200.93</c:v>
                </c:pt>
                <c:pt idx="327">
                  <c:v>200.934</c:v>
                </c:pt>
                <c:pt idx="328">
                  <c:v>200.93</c:v>
                </c:pt>
                <c:pt idx="329">
                  <c:v>200.94499999999999</c:v>
                </c:pt>
                <c:pt idx="330">
                  <c:v>200.91800000000001</c:v>
                </c:pt>
                <c:pt idx="331">
                  <c:v>200.93</c:v>
                </c:pt>
                <c:pt idx="332">
                  <c:v>200.922</c:v>
                </c:pt>
                <c:pt idx="333">
                  <c:v>200.93799999999999</c:v>
                </c:pt>
                <c:pt idx="334">
                  <c:v>200.91800000000001</c:v>
                </c:pt>
                <c:pt idx="335">
                  <c:v>200.953</c:v>
                </c:pt>
                <c:pt idx="336">
                  <c:v>200.92599999999999</c:v>
                </c:pt>
                <c:pt idx="337">
                  <c:v>200.922</c:v>
                </c:pt>
                <c:pt idx="338">
                  <c:v>200.953</c:v>
                </c:pt>
                <c:pt idx="339">
                  <c:v>200.94900000000001</c:v>
                </c:pt>
                <c:pt idx="340">
                  <c:v>200.92599999999999</c:v>
                </c:pt>
                <c:pt idx="341">
                  <c:v>200.95699999999999</c:v>
                </c:pt>
                <c:pt idx="342">
                  <c:v>200.94499999999999</c:v>
                </c:pt>
                <c:pt idx="343">
                  <c:v>200.93799999999999</c:v>
                </c:pt>
                <c:pt idx="344">
                  <c:v>200.93</c:v>
                </c:pt>
                <c:pt idx="345">
                  <c:v>200.953</c:v>
                </c:pt>
                <c:pt idx="346">
                  <c:v>200.94900000000001</c:v>
                </c:pt>
                <c:pt idx="347">
                  <c:v>200.92599999999999</c:v>
                </c:pt>
                <c:pt idx="348">
                  <c:v>200.93799999999999</c:v>
                </c:pt>
                <c:pt idx="349">
                  <c:v>200.941</c:v>
                </c:pt>
                <c:pt idx="350">
                  <c:v>200.941</c:v>
                </c:pt>
                <c:pt idx="351">
                  <c:v>200.94499999999999</c:v>
                </c:pt>
                <c:pt idx="352">
                  <c:v>200.941</c:v>
                </c:pt>
                <c:pt idx="353">
                  <c:v>200.93799999999999</c:v>
                </c:pt>
                <c:pt idx="354">
                  <c:v>200.94499999999999</c:v>
                </c:pt>
                <c:pt idx="355">
                  <c:v>200.941</c:v>
                </c:pt>
                <c:pt idx="356">
                  <c:v>200.91399999999999</c:v>
                </c:pt>
                <c:pt idx="357">
                  <c:v>200.96100000000001</c:v>
                </c:pt>
                <c:pt idx="358">
                  <c:v>200.941</c:v>
                </c:pt>
                <c:pt idx="359">
                  <c:v>200.93</c:v>
                </c:pt>
                <c:pt idx="360">
                  <c:v>200.92599999999999</c:v>
                </c:pt>
                <c:pt idx="361">
                  <c:v>200.934</c:v>
                </c:pt>
                <c:pt idx="362">
                  <c:v>200.922</c:v>
                </c:pt>
                <c:pt idx="363">
                  <c:v>200.95699999999999</c:v>
                </c:pt>
                <c:pt idx="364">
                  <c:v>200.93799999999999</c:v>
                </c:pt>
                <c:pt idx="365">
                  <c:v>200.92599999999999</c:v>
                </c:pt>
                <c:pt idx="366">
                  <c:v>200.922</c:v>
                </c:pt>
                <c:pt idx="367">
                  <c:v>200.93799999999999</c:v>
                </c:pt>
                <c:pt idx="368">
                  <c:v>200.922</c:v>
                </c:pt>
                <c:pt idx="369">
                  <c:v>200.93799999999999</c:v>
                </c:pt>
                <c:pt idx="370">
                  <c:v>200.934</c:v>
                </c:pt>
                <c:pt idx="371">
                  <c:v>200.934</c:v>
                </c:pt>
                <c:pt idx="372">
                  <c:v>200.91800000000001</c:v>
                </c:pt>
                <c:pt idx="373">
                  <c:v>200.94499999999999</c:v>
                </c:pt>
                <c:pt idx="374">
                  <c:v>200.93799999999999</c:v>
                </c:pt>
                <c:pt idx="375">
                  <c:v>200.91</c:v>
                </c:pt>
                <c:pt idx="376">
                  <c:v>200.91399999999999</c:v>
                </c:pt>
                <c:pt idx="377">
                  <c:v>200.91</c:v>
                </c:pt>
                <c:pt idx="378">
                  <c:v>200.89500000000001</c:v>
                </c:pt>
                <c:pt idx="379">
                  <c:v>200.91399999999999</c:v>
                </c:pt>
                <c:pt idx="380">
                  <c:v>200.92599999999999</c:v>
                </c:pt>
                <c:pt idx="381">
                  <c:v>200.90199999999999</c:v>
                </c:pt>
                <c:pt idx="382">
                  <c:v>200.863</c:v>
                </c:pt>
                <c:pt idx="383">
                  <c:v>200.84800000000001</c:v>
                </c:pt>
                <c:pt idx="384">
                  <c:v>214.94499999999999</c:v>
                </c:pt>
                <c:pt idx="385">
                  <c:v>204.113</c:v>
                </c:pt>
                <c:pt idx="386">
                  <c:v>202.19499999999999</c:v>
                </c:pt>
                <c:pt idx="387">
                  <c:v>197.16800000000001</c:v>
                </c:pt>
                <c:pt idx="388">
                  <c:v>195.82400000000001</c:v>
                </c:pt>
                <c:pt idx="389">
                  <c:v>195.81200000000001</c:v>
                </c:pt>
                <c:pt idx="390">
                  <c:v>195.828</c:v>
                </c:pt>
                <c:pt idx="391">
                  <c:v>196.08199999999999</c:v>
                </c:pt>
                <c:pt idx="392">
                  <c:v>205.57</c:v>
                </c:pt>
                <c:pt idx="393">
                  <c:v>207.875</c:v>
                </c:pt>
                <c:pt idx="394">
                  <c:v>202.32</c:v>
                </c:pt>
                <c:pt idx="395">
                  <c:v>201.977</c:v>
                </c:pt>
                <c:pt idx="396">
                  <c:v>201.92599999999999</c:v>
                </c:pt>
                <c:pt idx="397">
                  <c:v>209.78100000000001</c:v>
                </c:pt>
                <c:pt idx="398">
                  <c:v>212.96100000000001</c:v>
                </c:pt>
                <c:pt idx="399">
                  <c:v>208.58199999999999</c:v>
                </c:pt>
                <c:pt idx="400">
                  <c:v>210.078</c:v>
                </c:pt>
                <c:pt idx="401">
                  <c:v>209.20699999999999</c:v>
                </c:pt>
                <c:pt idx="402">
                  <c:v>209.93</c:v>
                </c:pt>
                <c:pt idx="403">
                  <c:v>209.97300000000001</c:v>
                </c:pt>
                <c:pt idx="404">
                  <c:v>209.91800000000001</c:v>
                </c:pt>
                <c:pt idx="405">
                  <c:v>209.922</c:v>
                </c:pt>
                <c:pt idx="406">
                  <c:v>213.066</c:v>
                </c:pt>
                <c:pt idx="407">
                  <c:v>217.16</c:v>
                </c:pt>
                <c:pt idx="408">
                  <c:v>217.60900000000001</c:v>
                </c:pt>
                <c:pt idx="409">
                  <c:v>221.65600000000001</c:v>
                </c:pt>
                <c:pt idx="410">
                  <c:v>223.828</c:v>
                </c:pt>
                <c:pt idx="411">
                  <c:v>223.85900000000001</c:v>
                </c:pt>
                <c:pt idx="412">
                  <c:v>223.92</c:v>
                </c:pt>
                <c:pt idx="413">
                  <c:v>224.10400000000001</c:v>
                </c:pt>
                <c:pt idx="414">
                  <c:v>224.34200000000001</c:v>
                </c:pt>
                <c:pt idx="415">
                  <c:v>224.40799999999999</c:v>
                </c:pt>
                <c:pt idx="416">
                  <c:v>224.113</c:v>
                </c:pt>
                <c:pt idx="417">
                  <c:v>224.48</c:v>
                </c:pt>
                <c:pt idx="418">
                  <c:v>224.49600000000001</c:v>
                </c:pt>
                <c:pt idx="419">
                  <c:v>224.297</c:v>
                </c:pt>
                <c:pt idx="420">
                  <c:v>224.24600000000001</c:v>
                </c:pt>
                <c:pt idx="421">
                  <c:v>224.191</c:v>
                </c:pt>
                <c:pt idx="422">
                  <c:v>224.17599999999999</c:v>
                </c:pt>
                <c:pt idx="423">
                  <c:v>224.23</c:v>
                </c:pt>
                <c:pt idx="424">
                  <c:v>224.18</c:v>
                </c:pt>
                <c:pt idx="425">
                  <c:v>224.43</c:v>
                </c:pt>
                <c:pt idx="426">
                  <c:v>224.184</c:v>
                </c:pt>
                <c:pt idx="427">
                  <c:v>224.16800000000001</c:v>
                </c:pt>
                <c:pt idx="428">
                  <c:v>224.328</c:v>
                </c:pt>
                <c:pt idx="429">
                  <c:v>224.191</c:v>
                </c:pt>
                <c:pt idx="430">
                  <c:v>224.16800000000001</c:v>
                </c:pt>
                <c:pt idx="431">
                  <c:v>224.773</c:v>
                </c:pt>
                <c:pt idx="432">
                  <c:v>224.32400000000001</c:v>
                </c:pt>
                <c:pt idx="433">
                  <c:v>224.613</c:v>
                </c:pt>
                <c:pt idx="434">
                  <c:v>225.06399999999999</c:v>
                </c:pt>
                <c:pt idx="435">
                  <c:v>225.01</c:v>
                </c:pt>
                <c:pt idx="436">
                  <c:v>224.96899999999999</c:v>
                </c:pt>
                <c:pt idx="437">
                  <c:v>225.30500000000001</c:v>
                </c:pt>
                <c:pt idx="438">
                  <c:v>224.89099999999999</c:v>
                </c:pt>
                <c:pt idx="439">
                  <c:v>224.85900000000001</c:v>
                </c:pt>
                <c:pt idx="440">
                  <c:v>224.85499999999999</c:v>
                </c:pt>
                <c:pt idx="441">
                  <c:v>225.15199999999999</c:v>
                </c:pt>
                <c:pt idx="442">
                  <c:v>222.82400000000001</c:v>
                </c:pt>
                <c:pt idx="443">
                  <c:v>243.977</c:v>
                </c:pt>
                <c:pt idx="444">
                  <c:v>253.22300000000001</c:v>
                </c:pt>
                <c:pt idx="445">
                  <c:v>240.29300000000001</c:v>
                </c:pt>
                <c:pt idx="446">
                  <c:v>239.22300000000001</c:v>
                </c:pt>
                <c:pt idx="447">
                  <c:v>243.28899999999999</c:v>
                </c:pt>
                <c:pt idx="448">
                  <c:v>245.06200000000001</c:v>
                </c:pt>
                <c:pt idx="449">
                  <c:v>244.922</c:v>
                </c:pt>
                <c:pt idx="450">
                  <c:v>243.72300000000001</c:v>
                </c:pt>
                <c:pt idx="451">
                  <c:v>245.26599999999999</c:v>
                </c:pt>
                <c:pt idx="452">
                  <c:v>244.24600000000001</c:v>
                </c:pt>
                <c:pt idx="453">
                  <c:v>245.023</c:v>
                </c:pt>
                <c:pt idx="454">
                  <c:v>245.73400000000001</c:v>
                </c:pt>
                <c:pt idx="455">
                  <c:v>245.863</c:v>
                </c:pt>
                <c:pt idx="456">
                  <c:v>245.41399999999999</c:v>
                </c:pt>
                <c:pt idx="457">
                  <c:v>245.184</c:v>
                </c:pt>
                <c:pt idx="458">
                  <c:v>245.184</c:v>
                </c:pt>
                <c:pt idx="459">
                  <c:v>252.10499999999999</c:v>
                </c:pt>
                <c:pt idx="460">
                  <c:v>248.16</c:v>
                </c:pt>
                <c:pt idx="461">
                  <c:v>204.53100000000001</c:v>
                </c:pt>
                <c:pt idx="462">
                  <c:v>198.809</c:v>
                </c:pt>
                <c:pt idx="463">
                  <c:v>198.78100000000001</c:v>
                </c:pt>
                <c:pt idx="464">
                  <c:v>198.797</c:v>
                </c:pt>
                <c:pt idx="465">
                  <c:v>198.773</c:v>
                </c:pt>
                <c:pt idx="466">
                  <c:v>198.91399999999999</c:v>
                </c:pt>
                <c:pt idx="467">
                  <c:v>199.41800000000001</c:v>
                </c:pt>
                <c:pt idx="468">
                  <c:v>223.80099999999999</c:v>
                </c:pt>
                <c:pt idx="469">
                  <c:v>246.488</c:v>
                </c:pt>
                <c:pt idx="470">
                  <c:v>213.66399999999999</c:v>
                </c:pt>
                <c:pt idx="471">
                  <c:v>213.684</c:v>
                </c:pt>
                <c:pt idx="472">
                  <c:v>201.715</c:v>
                </c:pt>
                <c:pt idx="473">
                  <c:v>201.727</c:v>
                </c:pt>
                <c:pt idx="474">
                  <c:v>201.71100000000001</c:v>
                </c:pt>
                <c:pt idx="475">
                  <c:v>201.703</c:v>
                </c:pt>
                <c:pt idx="476">
                  <c:v>202.25200000000001</c:v>
                </c:pt>
                <c:pt idx="477">
                  <c:v>205.16200000000001</c:v>
                </c:pt>
                <c:pt idx="478">
                  <c:v>202.65799999999999</c:v>
                </c:pt>
                <c:pt idx="479">
                  <c:v>202.51400000000001</c:v>
                </c:pt>
                <c:pt idx="480">
                  <c:v>202.494</c:v>
                </c:pt>
                <c:pt idx="481">
                  <c:v>202.18199999999999</c:v>
                </c:pt>
                <c:pt idx="482">
                  <c:v>202.17400000000001</c:v>
                </c:pt>
                <c:pt idx="483">
                  <c:v>202.178</c:v>
                </c:pt>
                <c:pt idx="484">
                  <c:v>202.178</c:v>
                </c:pt>
                <c:pt idx="485">
                  <c:v>202.18899999999999</c:v>
                </c:pt>
                <c:pt idx="486">
                  <c:v>202.18899999999999</c:v>
                </c:pt>
                <c:pt idx="487">
                  <c:v>202.19300000000001</c:v>
                </c:pt>
                <c:pt idx="488">
                  <c:v>202.19300000000001</c:v>
                </c:pt>
                <c:pt idx="489">
                  <c:v>202.178</c:v>
                </c:pt>
                <c:pt idx="490">
                  <c:v>202.178</c:v>
                </c:pt>
                <c:pt idx="491">
                  <c:v>202.197</c:v>
                </c:pt>
                <c:pt idx="492">
                  <c:v>202.17400000000001</c:v>
                </c:pt>
                <c:pt idx="493">
                  <c:v>202.17</c:v>
                </c:pt>
                <c:pt idx="494">
                  <c:v>202.18600000000001</c:v>
                </c:pt>
                <c:pt idx="495">
                  <c:v>202.17</c:v>
                </c:pt>
                <c:pt idx="496">
                  <c:v>202.18899999999999</c:v>
                </c:pt>
                <c:pt idx="497">
                  <c:v>202.197</c:v>
                </c:pt>
                <c:pt idx="498">
                  <c:v>202.178</c:v>
                </c:pt>
                <c:pt idx="499">
                  <c:v>202.197</c:v>
                </c:pt>
                <c:pt idx="500">
                  <c:v>202.13900000000001</c:v>
                </c:pt>
                <c:pt idx="501">
                  <c:v>202.16200000000001</c:v>
                </c:pt>
                <c:pt idx="502">
                  <c:v>202.18199999999999</c:v>
                </c:pt>
                <c:pt idx="503">
                  <c:v>202.15</c:v>
                </c:pt>
                <c:pt idx="504">
                  <c:v>202.154</c:v>
                </c:pt>
                <c:pt idx="505">
                  <c:v>202.15799999999999</c:v>
                </c:pt>
                <c:pt idx="506">
                  <c:v>202.16200000000001</c:v>
                </c:pt>
                <c:pt idx="507">
                  <c:v>202.13900000000001</c:v>
                </c:pt>
                <c:pt idx="508">
                  <c:v>202.15799999999999</c:v>
                </c:pt>
                <c:pt idx="509">
                  <c:v>202.15799999999999</c:v>
                </c:pt>
                <c:pt idx="510">
                  <c:v>202.16200000000001</c:v>
                </c:pt>
                <c:pt idx="511">
                  <c:v>202.14599999999999</c:v>
                </c:pt>
                <c:pt idx="512">
                  <c:v>202.166</c:v>
                </c:pt>
                <c:pt idx="513">
                  <c:v>202.15</c:v>
                </c:pt>
                <c:pt idx="514">
                  <c:v>202.154</c:v>
                </c:pt>
                <c:pt idx="515">
                  <c:v>202.16200000000001</c:v>
                </c:pt>
                <c:pt idx="516">
                  <c:v>202.12700000000001</c:v>
                </c:pt>
                <c:pt idx="517">
                  <c:v>202.154</c:v>
                </c:pt>
                <c:pt idx="518">
                  <c:v>202.17</c:v>
                </c:pt>
                <c:pt idx="519">
                  <c:v>202.143</c:v>
                </c:pt>
                <c:pt idx="520">
                  <c:v>202.17</c:v>
                </c:pt>
                <c:pt idx="521">
                  <c:v>202.16200000000001</c:v>
                </c:pt>
                <c:pt idx="522">
                  <c:v>202.16200000000001</c:v>
                </c:pt>
                <c:pt idx="523">
                  <c:v>202.16200000000001</c:v>
                </c:pt>
                <c:pt idx="524">
                  <c:v>202.154</c:v>
                </c:pt>
                <c:pt idx="525">
                  <c:v>202.131</c:v>
                </c:pt>
                <c:pt idx="526">
                  <c:v>202.154</c:v>
                </c:pt>
                <c:pt idx="527">
                  <c:v>202.143</c:v>
                </c:pt>
                <c:pt idx="528">
                  <c:v>202.15</c:v>
                </c:pt>
                <c:pt idx="529">
                  <c:v>202.15799999999999</c:v>
                </c:pt>
                <c:pt idx="530">
                  <c:v>202.12700000000001</c:v>
                </c:pt>
                <c:pt idx="531">
                  <c:v>202.17</c:v>
                </c:pt>
                <c:pt idx="532">
                  <c:v>202.15799999999999</c:v>
                </c:pt>
                <c:pt idx="533">
                  <c:v>202.15799999999999</c:v>
                </c:pt>
                <c:pt idx="534">
                  <c:v>202.14599999999999</c:v>
                </c:pt>
                <c:pt idx="535">
                  <c:v>202.17</c:v>
                </c:pt>
                <c:pt idx="536">
                  <c:v>202.16200000000001</c:v>
                </c:pt>
                <c:pt idx="537">
                  <c:v>202.15</c:v>
                </c:pt>
                <c:pt idx="538">
                  <c:v>202.166</c:v>
                </c:pt>
                <c:pt idx="539">
                  <c:v>202.15799999999999</c:v>
                </c:pt>
                <c:pt idx="540">
                  <c:v>202.154</c:v>
                </c:pt>
                <c:pt idx="541">
                  <c:v>202.16200000000001</c:v>
                </c:pt>
                <c:pt idx="542">
                  <c:v>202.13900000000001</c:v>
                </c:pt>
                <c:pt idx="543">
                  <c:v>202.15</c:v>
                </c:pt>
                <c:pt idx="544">
                  <c:v>202.17</c:v>
                </c:pt>
                <c:pt idx="545">
                  <c:v>202.143</c:v>
                </c:pt>
                <c:pt idx="546">
                  <c:v>202.17</c:v>
                </c:pt>
                <c:pt idx="547">
                  <c:v>202.17</c:v>
                </c:pt>
                <c:pt idx="548">
                  <c:v>202.16200000000001</c:v>
                </c:pt>
                <c:pt idx="549">
                  <c:v>202.14599999999999</c:v>
                </c:pt>
                <c:pt idx="550">
                  <c:v>202.166</c:v>
                </c:pt>
                <c:pt idx="551">
                  <c:v>202.13499999999999</c:v>
                </c:pt>
                <c:pt idx="552">
                  <c:v>202.143</c:v>
                </c:pt>
                <c:pt idx="553">
                  <c:v>202.178</c:v>
                </c:pt>
                <c:pt idx="554">
                  <c:v>202.13900000000001</c:v>
                </c:pt>
                <c:pt idx="555">
                  <c:v>202.178</c:v>
                </c:pt>
                <c:pt idx="556">
                  <c:v>202.13499999999999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5F-C84B-840D-86063CF2EC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436928"/>
        <c:axId val="41431776"/>
      </c:lineChart>
      <c:catAx>
        <c:axId val="178436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431776"/>
        <c:crosses val="autoZero"/>
        <c:auto val="1"/>
        <c:lblAlgn val="ctr"/>
        <c:lblOffset val="100"/>
        <c:noMultiLvlLbl val="0"/>
      </c:catAx>
      <c:valAx>
        <c:axId val="4143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436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酒店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[4]内存泄漏!$A$1:$A$676</c:f>
              <c:numCache>
                <c:formatCode>General</c:formatCode>
                <c:ptCount val="676"/>
                <c:pt idx="0">
                  <c:v>203.10300000000001</c:v>
                </c:pt>
                <c:pt idx="1">
                  <c:v>202.458</c:v>
                </c:pt>
                <c:pt idx="2">
                  <c:v>202.43799999999999</c:v>
                </c:pt>
                <c:pt idx="3">
                  <c:v>202.435</c:v>
                </c:pt>
                <c:pt idx="4">
                  <c:v>202.435</c:v>
                </c:pt>
                <c:pt idx="5">
                  <c:v>202.44200000000001</c:v>
                </c:pt>
                <c:pt idx="6">
                  <c:v>202.43100000000001</c:v>
                </c:pt>
                <c:pt idx="7">
                  <c:v>202.43799999999999</c:v>
                </c:pt>
                <c:pt idx="8">
                  <c:v>202.43799999999999</c:v>
                </c:pt>
                <c:pt idx="9">
                  <c:v>202.43100000000001</c:v>
                </c:pt>
                <c:pt idx="10">
                  <c:v>202.43100000000001</c:v>
                </c:pt>
                <c:pt idx="11">
                  <c:v>202.43799999999999</c:v>
                </c:pt>
                <c:pt idx="12">
                  <c:v>202.43100000000001</c:v>
                </c:pt>
                <c:pt idx="13">
                  <c:v>202.435</c:v>
                </c:pt>
                <c:pt idx="14">
                  <c:v>202.435</c:v>
                </c:pt>
                <c:pt idx="15">
                  <c:v>202.43100000000001</c:v>
                </c:pt>
                <c:pt idx="16">
                  <c:v>202.43100000000001</c:v>
                </c:pt>
                <c:pt idx="17">
                  <c:v>202.43100000000001</c:v>
                </c:pt>
                <c:pt idx="18">
                  <c:v>202.43100000000001</c:v>
                </c:pt>
                <c:pt idx="19">
                  <c:v>202.43799999999999</c:v>
                </c:pt>
                <c:pt idx="20">
                  <c:v>202.43100000000001</c:v>
                </c:pt>
                <c:pt idx="21">
                  <c:v>202.44200000000001</c:v>
                </c:pt>
                <c:pt idx="22">
                  <c:v>202.43799999999999</c:v>
                </c:pt>
                <c:pt idx="23">
                  <c:v>202.435</c:v>
                </c:pt>
                <c:pt idx="24">
                  <c:v>202.42699999999999</c:v>
                </c:pt>
                <c:pt idx="25">
                  <c:v>202.43799999999999</c:v>
                </c:pt>
                <c:pt idx="26">
                  <c:v>202.42699999999999</c:v>
                </c:pt>
                <c:pt idx="27">
                  <c:v>202.38399999999999</c:v>
                </c:pt>
                <c:pt idx="28">
                  <c:v>202.38</c:v>
                </c:pt>
                <c:pt idx="29">
                  <c:v>202.38</c:v>
                </c:pt>
                <c:pt idx="30">
                  <c:v>202.37200000000001</c:v>
                </c:pt>
                <c:pt idx="31">
                  <c:v>202.37200000000001</c:v>
                </c:pt>
                <c:pt idx="32">
                  <c:v>202.376</c:v>
                </c:pt>
                <c:pt idx="33">
                  <c:v>202.364</c:v>
                </c:pt>
                <c:pt idx="34">
                  <c:v>202.37200000000001</c:v>
                </c:pt>
                <c:pt idx="35">
                  <c:v>202.37200000000001</c:v>
                </c:pt>
                <c:pt idx="36">
                  <c:v>202.364</c:v>
                </c:pt>
                <c:pt idx="37">
                  <c:v>202.37200000000001</c:v>
                </c:pt>
                <c:pt idx="38">
                  <c:v>202.36799999999999</c:v>
                </c:pt>
                <c:pt idx="39">
                  <c:v>202.36799999999999</c:v>
                </c:pt>
                <c:pt idx="40">
                  <c:v>202.364</c:v>
                </c:pt>
                <c:pt idx="41">
                  <c:v>202.36799999999999</c:v>
                </c:pt>
                <c:pt idx="42">
                  <c:v>202.38</c:v>
                </c:pt>
                <c:pt idx="43">
                  <c:v>202.38</c:v>
                </c:pt>
                <c:pt idx="44">
                  <c:v>202.376</c:v>
                </c:pt>
                <c:pt idx="45">
                  <c:v>202.37200000000001</c:v>
                </c:pt>
                <c:pt idx="46">
                  <c:v>202.37200000000001</c:v>
                </c:pt>
                <c:pt idx="47">
                  <c:v>202.38</c:v>
                </c:pt>
                <c:pt idx="48">
                  <c:v>202.364</c:v>
                </c:pt>
                <c:pt idx="49">
                  <c:v>202.38399999999999</c:v>
                </c:pt>
                <c:pt idx="50">
                  <c:v>202.376</c:v>
                </c:pt>
                <c:pt idx="51">
                  <c:v>202.37200000000001</c:v>
                </c:pt>
                <c:pt idx="52">
                  <c:v>202.36799999999999</c:v>
                </c:pt>
                <c:pt idx="53">
                  <c:v>202.376</c:v>
                </c:pt>
                <c:pt idx="54">
                  <c:v>202.36799999999999</c:v>
                </c:pt>
                <c:pt idx="55">
                  <c:v>202.364</c:v>
                </c:pt>
                <c:pt idx="56">
                  <c:v>202.36799999999999</c:v>
                </c:pt>
                <c:pt idx="57">
                  <c:v>202.37200000000001</c:v>
                </c:pt>
                <c:pt idx="58">
                  <c:v>202.38</c:v>
                </c:pt>
                <c:pt idx="59">
                  <c:v>202.31700000000001</c:v>
                </c:pt>
                <c:pt idx="60">
                  <c:v>202.30600000000001</c:v>
                </c:pt>
                <c:pt idx="61">
                  <c:v>202.321</c:v>
                </c:pt>
                <c:pt idx="62">
                  <c:v>202.30600000000001</c:v>
                </c:pt>
                <c:pt idx="63">
                  <c:v>202.31</c:v>
                </c:pt>
                <c:pt idx="64">
                  <c:v>202.31</c:v>
                </c:pt>
                <c:pt idx="65">
                  <c:v>202.31</c:v>
                </c:pt>
                <c:pt idx="66">
                  <c:v>202.30600000000001</c:v>
                </c:pt>
                <c:pt idx="67">
                  <c:v>202.31299999999999</c:v>
                </c:pt>
                <c:pt idx="68">
                  <c:v>202.30199999999999</c:v>
                </c:pt>
                <c:pt idx="69">
                  <c:v>202.31700000000001</c:v>
                </c:pt>
                <c:pt idx="70">
                  <c:v>202.31700000000001</c:v>
                </c:pt>
                <c:pt idx="71">
                  <c:v>202.30600000000001</c:v>
                </c:pt>
                <c:pt idx="72">
                  <c:v>202.31</c:v>
                </c:pt>
                <c:pt idx="73">
                  <c:v>202.30600000000001</c:v>
                </c:pt>
                <c:pt idx="74">
                  <c:v>202.30199999999999</c:v>
                </c:pt>
                <c:pt idx="75">
                  <c:v>202.30600000000001</c:v>
                </c:pt>
                <c:pt idx="76">
                  <c:v>202.31299999999999</c:v>
                </c:pt>
                <c:pt idx="77">
                  <c:v>202.30199999999999</c:v>
                </c:pt>
                <c:pt idx="78">
                  <c:v>202.31700000000001</c:v>
                </c:pt>
                <c:pt idx="79">
                  <c:v>202.31299999999999</c:v>
                </c:pt>
                <c:pt idx="80">
                  <c:v>202.31299999999999</c:v>
                </c:pt>
                <c:pt idx="81">
                  <c:v>202.30199999999999</c:v>
                </c:pt>
                <c:pt idx="82">
                  <c:v>202.31700000000001</c:v>
                </c:pt>
                <c:pt idx="83">
                  <c:v>202.30199999999999</c:v>
                </c:pt>
                <c:pt idx="84">
                  <c:v>202.298</c:v>
                </c:pt>
                <c:pt idx="85">
                  <c:v>202.31</c:v>
                </c:pt>
                <c:pt idx="86">
                  <c:v>202.31</c:v>
                </c:pt>
                <c:pt idx="87">
                  <c:v>202.30199999999999</c:v>
                </c:pt>
                <c:pt idx="88">
                  <c:v>202.31</c:v>
                </c:pt>
                <c:pt idx="89">
                  <c:v>202.298</c:v>
                </c:pt>
                <c:pt idx="90">
                  <c:v>202.30199999999999</c:v>
                </c:pt>
                <c:pt idx="91">
                  <c:v>208.59899999999999</c:v>
                </c:pt>
                <c:pt idx="92">
                  <c:v>214.31299999999999</c:v>
                </c:pt>
                <c:pt idx="93">
                  <c:v>199.149</c:v>
                </c:pt>
                <c:pt idx="94">
                  <c:v>198.05199999999999</c:v>
                </c:pt>
                <c:pt idx="95">
                  <c:v>190.65700000000001</c:v>
                </c:pt>
                <c:pt idx="96">
                  <c:v>195.67699999999999</c:v>
                </c:pt>
                <c:pt idx="97">
                  <c:v>205.34100000000001</c:v>
                </c:pt>
                <c:pt idx="98">
                  <c:v>214.91900000000001</c:v>
                </c:pt>
                <c:pt idx="99">
                  <c:v>217.29</c:v>
                </c:pt>
                <c:pt idx="100">
                  <c:v>220.48500000000001</c:v>
                </c:pt>
                <c:pt idx="101">
                  <c:v>221.935</c:v>
                </c:pt>
                <c:pt idx="102">
                  <c:v>179.958</c:v>
                </c:pt>
                <c:pt idx="103">
                  <c:v>178.93799999999999</c:v>
                </c:pt>
                <c:pt idx="104">
                  <c:v>177.51300000000001</c:v>
                </c:pt>
                <c:pt idx="105">
                  <c:v>205.864</c:v>
                </c:pt>
                <c:pt idx="106">
                  <c:v>199.82499999999999</c:v>
                </c:pt>
                <c:pt idx="107">
                  <c:v>206.20400000000001</c:v>
                </c:pt>
                <c:pt idx="108">
                  <c:v>206.15299999999999</c:v>
                </c:pt>
                <c:pt idx="109">
                  <c:v>206.149</c:v>
                </c:pt>
                <c:pt idx="110">
                  <c:v>206.14599999999999</c:v>
                </c:pt>
                <c:pt idx="111">
                  <c:v>206.142</c:v>
                </c:pt>
                <c:pt idx="112">
                  <c:v>208.208</c:v>
                </c:pt>
                <c:pt idx="113">
                  <c:v>206.60300000000001</c:v>
                </c:pt>
                <c:pt idx="114">
                  <c:v>207.274</c:v>
                </c:pt>
                <c:pt idx="115">
                  <c:v>207.274</c:v>
                </c:pt>
                <c:pt idx="116">
                  <c:v>207.286</c:v>
                </c:pt>
                <c:pt idx="117">
                  <c:v>207.32900000000001</c:v>
                </c:pt>
                <c:pt idx="118">
                  <c:v>215.56700000000001</c:v>
                </c:pt>
                <c:pt idx="119">
                  <c:v>213.267</c:v>
                </c:pt>
                <c:pt idx="120">
                  <c:v>217.267</c:v>
                </c:pt>
                <c:pt idx="121">
                  <c:v>218.45400000000001</c:v>
                </c:pt>
                <c:pt idx="122">
                  <c:v>219.751</c:v>
                </c:pt>
                <c:pt idx="123">
                  <c:v>219.786</c:v>
                </c:pt>
                <c:pt idx="124">
                  <c:v>219.821</c:v>
                </c:pt>
                <c:pt idx="125">
                  <c:v>224.00899999999999</c:v>
                </c:pt>
                <c:pt idx="126">
                  <c:v>224.446</c:v>
                </c:pt>
                <c:pt idx="127">
                  <c:v>229.47399999999999</c:v>
                </c:pt>
                <c:pt idx="128">
                  <c:v>228.13800000000001</c:v>
                </c:pt>
                <c:pt idx="129">
                  <c:v>227.935</c:v>
                </c:pt>
                <c:pt idx="130">
                  <c:v>227.93100000000001</c:v>
                </c:pt>
                <c:pt idx="131">
                  <c:v>228.02799999999999</c:v>
                </c:pt>
                <c:pt idx="132">
                  <c:v>228.661</c:v>
                </c:pt>
                <c:pt idx="133">
                  <c:v>228.77099999999999</c:v>
                </c:pt>
                <c:pt idx="134">
                  <c:v>232.83699999999999</c:v>
                </c:pt>
                <c:pt idx="135">
                  <c:v>231.60300000000001</c:v>
                </c:pt>
                <c:pt idx="136">
                  <c:v>229.41499999999999</c:v>
                </c:pt>
                <c:pt idx="137">
                  <c:v>229.44200000000001</c:v>
                </c:pt>
                <c:pt idx="138">
                  <c:v>229.74700000000001</c:v>
                </c:pt>
                <c:pt idx="139">
                  <c:v>234.18100000000001</c:v>
                </c:pt>
                <c:pt idx="140">
                  <c:v>240.005</c:v>
                </c:pt>
                <c:pt idx="141">
                  <c:v>246.52099999999999</c:v>
                </c:pt>
                <c:pt idx="142">
                  <c:v>250.739</c:v>
                </c:pt>
                <c:pt idx="143">
                  <c:v>249.96600000000001</c:v>
                </c:pt>
                <c:pt idx="144">
                  <c:v>253.80600000000001</c:v>
                </c:pt>
                <c:pt idx="145">
                  <c:v>259.73099999999999</c:v>
                </c:pt>
                <c:pt idx="146">
                  <c:v>259.548</c:v>
                </c:pt>
                <c:pt idx="147">
                  <c:v>293.44200000000001</c:v>
                </c:pt>
                <c:pt idx="148">
                  <c:v>257.33300000000003</c:v>
                </c:pt>
                <c:pt idx="149">
                  <c:v>270.84500000000003</c:v>
                </c:pt>
                <c:pt idx="150">
                  <c:v>272.13</c:v>
                </c:pt>
                <c:pt idx="151">
                  <c:v>273.14499999999998</c:v>
                </c:pt>
                <c:pt idx="152">
                  <c:v>272.92500000000001</c:v>
                </c:pt>
                <c:pt idx="153">
                  <c:v>273.40499999999997</c:v>
                </c:pt>
                <c:pt idx="154">
                  <c:v>274.41699999999997</c:v>
                </c:pt>
                <c:pt idx="155">
                  <c:v>274.19400000000002</c:v>
                </c:pt>
                <c:pt idx="156">
                  <c:v>274.24900000000002</c:v>
                </c:pt>
                <c:pt idx="157">
                  <c:v>274.09699999999998</c:v>
                </c:pt>
                <c:pt idx="158">
                  <c:v>274.78399999999999</c:v>
                </c:pt>
                <c:pt idx="159">
                  <c:v>279.05399999999997</c:v>
                </c:pt>
                <c:pt idx="160">
                  <c:v>283.95600000000002</c:v>
                </c:pt>
                <c:pt idx="161">
                  <c:v>285.22899999999998</c:v>
                </c:pt>
                <c:pt idx="162">
                  <c:v>283.16300000000001</c:v>
                </c:pt>
                <c:pt idx="163">
                  <c:v>283.18700000000001</c:v>
                </c:pt>
                <c:pt idx="164">
                  <c:v>284.01100000000002</c:v>
                </c:pt>
                <c:pt idx="165">
                  <c:v>290.14699999999999</c:v>
                </c:pt>
                <c:pt idx="166">
                  <c:v>297.358</c:v>
                </c:pt>
                <c:pt idx="167">
                  <c:v>297.95600000000002</c:v>
                </c:pt>
                <c:pt idx="168">
                  <c:v>253.19</c:v>
                </c:pt>
                <c:pt idx="169">
                  <c:v>226.23699999999999</c:v>
                </c:pt>
                <c:pt idx="170">
                  <c:v>223.82499999999999</c:v>
                </c:pt>
                <c:pt idx="171">
                  <c:v>204.06</c:v>
                </c:pt>
                <c:pt idx="172">
                  <c:v>189.923</c:v>
                </c:pt>
                <c:pt idx="173">
                  <c:v>201.696</c:v>
                </c:pt>
                <c:pt idx="174">
                  <c:v>201.7</c:v>
                </c:pt>
                <c:pt idx="175">
                  <c:v>201.68799999999999</c:v>
                </c:pt>
                <c:pt idx="176">
                  <c:v>201.7</c:v>
                </c:pt>
                <c:pt idx="177">
                  <c:v>201.696</c:v>
                </c:pt>
                <c:pt idx="178">
                  <c:v>201.69200000000001</c:v>
                </c:pt>
                <c:pt idx="179">
                  <c:v>201.68100000000001</c:v>
                </c:pt>
                <c:pt idx="180">
                  <c:v>201.614</c:v>
                </c:pt>
                <c:pt idx="181">
                  <c:v>201.595</c:v>
                </c:pt>
                <c:pt idx="182">
                  <c:v>201.595</c:v>
                </c:pt>
                <c:pt idx="183">
                  <c:v>201.583</c:v>
                </c:pt>
                <c:pt idx="184">
                  <c:v>201.59100000000001</c:v>
                </c:pt>
                <c:pt idx="185">
                  <c:v>201.59100000000001</c:v>
                </c:pt>
                <c:pt idx="186">
                  <c:v>201.59100000000001</c:v>
                </c:pt>
                <c:pt idx="187">
                  <c:v>201.57900000000001</c:v>
                </c:pt>
                <c:pt idx="188">
                  <c:v>201.59100000000001</c:v>
                </c:pt>
                <c:pt idx="189">
                  <c:v>201.58699999999999</c:v>
                </c:pt>
                <c:pt idx="190">
                  <c:v>201.57499999999999</c:v>
                </c:pt>
                <c:pt idx="191">
                  <c:v>201.49299999999999</c:v>
                </c:pt>
                <c:pt idx="192">
                  <c:v>201.49299999999999</c:v>
                </c:pt>
                <c:pt idx="193">
                  <c:v>201.49700000000001</c:v>
                </c:pt>
                <c:pt idx="194">
                  <c:v>201.47800000000001</c:v>
                </c:pt>
                <c:pt idx="195">
                  <c:v>201.47</c:v>
                </c:pt>
                <c:pt idx="196">
                  <c:v>201.489</c:v>
                </c:pt>
                <c:pt idx="197">
                  <c:v>201.48500000000001</c:v>
                </c:pt>
                <c:pt idx="198">
                  <c:v>201.47800000000001</c:v>
                </c:pt>
                <c:pt idx="199">
                  <c:v>201.49299999999999</c:v>
                </c:pt>
                <c:pt idx="200">
                  <c:v>201.489</c:v>
                </c:pt>
                <c:pt idx="201">
                  <c:v>201.47800000000001</c:v>
                </c:pt>
                <c:pt idx="202">
                  <c:v>201.47399999999999</c:v>
                </c:pt>
                <c:pt idx="203">
                  <c:v>201.48099999999999</c:v>
                </c:pt>
                <c:pt idx="204">
                  <c:v>201.47800000000001</c:v>
                </c:pt>
                <c:pt idx="205">
                  <c:v>201.48500000000001</c:v>
                </c:pt>
                <c:pt idx="206">
                  <c:v>201.489</c:v>
                </c:pt>
                <c:pt idx="207">
                  <c:v>201.48099999999999</c:v>
                </c:pt>
                <c:pt idx="208">
                  <c:v>201.48500000000001</c:v>
                </c:pt>
                <c:pt idx="209">
                  <c:v>201.48099999999999</c:v>
                </c:pt>
                <c:pt idx="210">
                  <c:v>201.47</c:v>
                </c:pt>
                <c:pt idx="211">
                  <c:v>201.517</c:v>
                </c:pt>
                <c:pt idx="212">
                  <c:v>201.51300000000001</c:v>
                </c:pt>
                <c:pt idx="213">
                  <c:v>201.50899999999999</c:v>
                </c:pt>
                <c:pt idx="214">
                  <c:v>201.52099999999999</c:v>
                </c:pt>
                <c:pt idx="215">
                  <c:v>201.517</c:v>
                </c:pt>
                <c:pt idx="216">
                  <c:v>201.51300000000001</c:v>
                </c:pt>
                <c:pt idx="217">
                  <c:v>201.524</c:v>
                </c:pt>
                <c:pt idx="218">
                  <c:v>201.52099999999999</c:v>
                </c:pt>
                <c:pt idx="219">
                  <c:v>201.50899999999999</c:v>
                </c:pt>
                <c:pt idx="220">
                  <c:v>201.52799999999999</c:v>
                </c:pt>
                <c:pt idx="221">
                  <c:v>201.52099999999999</c:v>
                </c:pt>
                <c:pt idx="222">
                  <c:v>201.52799999999999</c:v>
                </c:pt>
                <c:pt idx="223">
                  <c:v>201.51300000000001</c:v>
                </c:pt>
                <c:pt idx="224">
                  <c:v>201.52099999999999</c:v>
                </c:pt>
                <c:pt idx="225">
                  <c:v>201.524</c:v>
                </c:pt>
                <c:pt idx="226">
                  <c:v>201.505</c:v>
                </c:pt>
                <c:pt idx="227">
                  <c:v>201.52099999999999</c:v>
                </c:pt>
                <c:pt idx="228">
                  <c:v>201.51300000000001</c:v>
                </c:pt>
                <c:pt idx="229">
                  <c:v>201.517</c:v>
                </c:pt>
                <c:pt idx="230">
                  <c:v>201.501</c:v>
                </c:pt>
                <c:pt idx="231">
                  <c:v>201.505</c:v>
                </c:pt>
                <c:pt idx="232">
                  <c:v>201.50899999999999</c:v>
                </c:pt>
                <c:pt idx="233">
                  <c:v>201.45400000000001</c:v>
                </c:pt>
                <c:pt idx="234">
                  <c:v>201.446</c:v>
                </c:pt>
                <c:pt idx="235">
                  <c:v>201.37200000000001</c:v>
                </c:pt>
                <c:pt idx="236">
                  <c:v>201.376</c:v>
                </c:pt>
                <c:pt idx="237">
                  <c:v>201.37200000000001</c:v>
                </c:pt>
                <c:pt idx="238">
                  <c:v>201.36799999999999</c:v>
                </c:pt>
                <c:pt idx="239">
                  <c:v>201.33699999999999</c:v>
                </c:pt>
                <c:pt idx="240">
                  <c:v>201.333</c:v>
                </c:pt>
                <c:pt idx="241">
                  <c:v>201.32900000000001</c:v>
                </c:pt>
                <c:pt idx="242">
                  <c:v>201.33699999999999</c:v>
                </c:pt>
                <c:pt idx="243">
                  <c:v>201.33699999999999</c:v>
                </c:pt>
                <c:pt idx="244">
                  <c:v>201.32900000000001</c:v>
                </c:pt>
                <c:pt idx="245">
                  <c:v>201.333</c:v>
                </c:pt>
                <c:pt idx="246">
                  <c:v>201.33699999999999</c:v>
                </c:pt>
                <c:pt idx="247">
                  <c:v>201.32499999999999</c:v>
                </c:pt>
                <c:pt idx="248">
                  <c:v>201.33699999999999</c:v>
                </c:pt>
                <c:pt idx="249">
                  <c:v>201.333</c:v>
                </c:pt>
                <c:pt idx="250">
                  <c:v>201.333</c:v>
                </c:pt>
                <c:pt idx="251">
                  <c:v>201.333</c:v>
                </c:pt>
                <c:pt idx="252">
                  <c:v>201.34100000000001</c:v>
                </c:pt>
                <c:pt idx="253">
                  <c:v>201.32900000000001</c:v>
                </c:pt>
                <c:pt idx="254">
                  <c:v>201.33699999999999</c:v>
                </c:pt>
                <c:pt idx="255">
                  <c:v>201.267</c:v>
                </c:pt>
                <c:pt idx="256">
                  <c:v>201.255</c:v>
                </c:pt>
                <c:pt idx="257">
                  <c:v>201.26300000000001</c:v>
                </c:pt>
                <c:pt idx="258">
                  <c:v>201.26300000000001</c:v>
                </c:pt>
                <c:pt idx="259">
                  <c:v>201.25899999999999</c:v>
                </c:pt>
                <c:pt idx="260">
                  <c:v>201.255</c:v>
                </c:pt>
                <c:pt idx="261">
                  <c:v>201.267</c:v>
                </c:pt>
                <c:pt idx="262">
                  <c:v>201.27099999999999</c:v>
                </c:pt>
                <c:pt idx="263">
                  <c:v>201.255</c:v>
                </c:pt>
                <c:pt idx="264">
                  <c:v>200.95</c:v>
                </c:pt>
                <c:pt idx="265">
                  <c:v>200.946</c:v>
                </c:pt>
                <c:pt idx="266">
                  <c:v>200.935</c:v>
                </c:pt>
                <c:pt idx="267">
                  <c:v>200.93799999999999</c:v>
                </c:pt>
                <c:pt idx="268">
                  <c:v>200.94200000000001</c:v>
                </c:pt>
                <c:pt idx="269">
                  <c:v>200.93100000000001</c:v>
                </c:pt>
                <c:pt idx="270">
                  <c:v>200.95</c:v>
                </c:pt>
                <c:pt idx="271">
                  <c:v>200.946</c:v>
                </c:pt>
                <c:pt idx="272">
                  <c:v>200.94200000000001</c:v>
                </c:pt>
                <c:pt idx="273">
                  <c:v>200.935</c:v>
                </c:pt>
                <c:pt idx="274">
                  <c:v>200.93799999999999</c:v>
                </c:pt>
                <c:pt idx="275">
                  <c:v>200.94200000000001</c:v>
                </c:pt>
                <c:pt idx="276">
                  <c:v>200.93100000000001</c:v>
                </c:pt>
                <c:pt idx="277">
                  <c:v>200.74299999999999</c:v>
                </c:pt>
                <c:pt idx="278">
                  <c:v>217.78200000000001</c:v>
                </c:pt>
                <c:pt idx="279">
                  <c:v>213.88</c:v>
                </c:pt>
                <c:pt idx="280">
                  <c:v>211.18799999999999</c:v>
                </c:pt>
                <c:pt idx="281">
                  <c:v>197.661</c:v>
                </c:pt>
                <c:pt idx="282">
                  <c:v>162.583</c:v>
                </c:pt>
                <c:pt idx="283">
                  <c:v>162.39599999999999</c:v>
                </c:pt>
                <c:pt idx="284">
                  <c:v>210.673</c:v>
                </c:pt>
                <c:pt idx="285">
                  <c:v>215.17699999999999</c:v>
                </c:pt>
                <c:pt idx="286">
                  <c:v>213.80199999999999</c:v>
                </c:pt>
                <c:pt idx="287">
                  <c:v>218.392</c:v>
                </c:pt>
                <c:pt idx="288">
                  <c:v>183.66900000000001</c:v>
                </c:pt>
                <c:pt idx="289">
                  <c:v>178.81</c:v>
                </c:pt>
                <c:pt idx="290">
                  <c:v>177.47</c:v>
                </c:pt>
                <c:pt idx="291">
                  <c:v>176.06299999999999</c:v>
                </c:pt>
                <c:pt idx="292">
                  <c:v>176.083</c:v>
                </c:pt>
                <c:pt idx="293">
                  <c:v>197.61799999999999</c:v>
                </c:pt>
                <c:pt idx="294">
                  <c:v>205.43799999999999</c:v>
                </c:pt>
                <c:pt idx="295">
                  <c:v>206.876</c:v>
                </c:pt>
                <c:pt idx="296">
                  <c:v>205.38399999999999</c:v>
                </c:pt>
                <c:pt idx="297">
                  <c:v>205.80600000000001</c:v>
                </c:pt>
                <c:pt idx="298">
                  <c:v>214.63200000000001</c:v>
                </c:pt>
                <c:pt idx="299">
                  <c:v>211.08500000000001</c:v>
                </c:pt>
                <c:pt idx="300">
                  <c:v>220.15100000000001</c:v>
                </c:pt>
                <c:pt idx="301">
                  <c:v>220.499</c:v>
                </c:pt>
                <c:pt idx="302">
                  <c:v>221.245</c:v>
                </c:pt>
                <c:pt idx="303">
                  <c:v>221.37</c:v>
                </c:pt>
                <c:pt idx="304">
                  <c:v>226.66900000000001</c:v>
                </c:pt>
                <c:pt idx="305">
                  <c:v>223.64599999999999</c:v>
                </c:pt>
                <c:pt idx="306">
                  <c:v>226.98099999999999</c:v>
                </c:pt>
                <c:pt idx="307">
                  <c:v>226.23500000000001</c:v>
                </c:pt>
                <c:pt idx="308">
                  <c:v>226.31700000000001</c:v>
                </c:pt>
                <c:pt idx="309">
                  <c:v>226.26300000000001</c:v>
                </c:pt>
                <c:pt idx="310">
                  <c:v>226.28200000000001</c:v>
                </c:pt>
                <c:pt idx="311">
                  <c:v>228.31299999999999</c:v>
                </c:pt>
                <c:pt idx="312">
                  <c:v>229.61799999999999</c:v>
                </c:pt>
                <c:pt idx="313">
                  <c:v>229.07900000000001</c:v>
                </c:pt>
                <c:pt idx="314">
                  <c:v>228.51300000000001</c:v>
                </c:pt>
                <c:pt idx="315">
                  <c:v>228.548</c:v>
                </c:pt>
                <c:pt idx="316">
                  <c:v>233.27099999999999</c:v>
                </c:pt>
                <c:pt idx="317">
                  <c:v>240.821</c:v>
                </c:pt>
                <c:pt idx="318">
                  <c:v>238.43100000000001</c:v>
                </c:pt>
                <c:pt idx="319">
                  <c:v>251.79</c:v>
                </c:pt>
                <c:pt idx="320">
                  <c:v>228.661</c:v>
                </c:pt>
                <c:pt idx="321">
                  <c:v>250.07300000000001</c:v>
                </c:pt>
                <c:pt idx="322">
                  <c:v>250.36199999999999</c:v>
                </c:pt>
                <c:pt idx="323">
                  <c:v>251.57300000000001</c:v>
                </c:pt>
                <c:pt idx="324">
                  <c:v>256.11599999999999</c:v>
                </c:pt>
                <c:pt idx="325">
                  <c:v>258.11200000000002</c:v>
                </c:pt>
                <c:pt idx="326">
                  <c:v>266.61200000000002</c:v>
                </c:pt>
                <c:pt idx="327">
                  <c:v>266.40499999999997</c:v>
                </c:pt>
                <c:pt idx="328">
                  <c:v>277.51900000000001</c:v>
                </c:pt>
                <c:pt idx="329">
                  <c:v>267.577</c:v>
                </c:pt>
                <c:pt idx="330">
                  <c:v>278.27600000000001</c:v>
                </c:pt>
                <c:pt idx="331">
                  <c:v>279.12799999999999</c:v>
                </c:pt>
                <c:pt idx="332">
                  <c:v>282.39400000000001</c:v>
                </c:pt>
                <c:pt idx="333">
                  <c:v>282.88900000000001</c:v>
                </c:pt>
                <c:pt idx="334">
                  <c:v>283.572</c:v>
                </c:pt>
                <c:pt idx="335">
                  <c:v>283.22800000000001</c:v>
                </c:pt>
                <c:pt idx="336">
                  <c:v>283.93099999999998</c:v>
                </c:pt>
                <c:pt idx="337">
                  <c:v>285.149</c:v>
                </c:pt>
                <c:pt idx="338">
                  <c:v>285.024</c:v>
                </c:pt>
                <c:pt idx="339">
                  <c:v>285.06</c:v>
                </c:pt>
                <c:pt idx="340">
                  <c:v>285.67700000000002</c:v>
                </c:pt>
                <c:pt idx="341">
                  <c:v>285.274</c:v>
                </c:pt>
                <c:pt idx="342">
                  <c:v>287.02100000000002</c:v>
                </c:pt>
                <c:pt idx="343">
                  <c:v>285.67700000000002</c:v>
                </c:pt>
                <c:pt idx="344">
                  <c:v>289.86</c:v>
                </c:pt>
                <c:pt idx="345">
                  <c:v>300.01299999999998</c:v>
                </c:pt>
                <c:pt idx="346">
                  <c:v>307.59500000000003</c:v>
                </c:pt>
                <c:pt idx="347">
                  <c:v>307.66899999999998</c:v>
                </c:pt>
                <c:pt idx="348">
                  <c:v>265.53300000000002</c:v>
                </c:pt>
                <c:pt idx="349">
                  <c:v>236.244</c:v>
                </c:pt>
                <c:pt idx="350">
                  <c:v>219.721</c:v>
                </c:pt>
                <c:pt idx="351">
                  <c:v>219.38900000000001</c:v>
                </c:pt>
                <c:pt idx="352">
                  <c:v>219.38499999999999</c:v>
                </c:pt>
                <c:pt idx="353">
                  <c:v>219.38900000000001</c:v>
                </c:pt>
                <c:pt idx="354">
                  <c:v>197.11099999999999</c:v>
                </c:pt>
                <c:pt idx="355">
                  <c:v>192.447</c:v>
                </c:pt>
                <c:pt idx="356">
                  <c:v>204.28700000000001</c:v>
                </c:pt>
                <c:pt idx="357">
                  <c:v>204.28700000000001</c:v>
                </c:pt>
                <c:pt idx="358">
                  <c:v>204.27500000000001</c:v>
                </c:pt>
                <c:pt idx="359">
                  <c:v>204.28700000000001</c:v>
                </c:pt>
                <c:pt idx="360">
                  <c:v>204.279</c:v>
                </c:pt>
                <c:pt idx="361">
                  <c:v>204.279</c:v>
                </c:pt>
                <c:pt idx="362">
                  <c:v>204.28700000000001</c:v>
                </c:pt>
                <c:pt idx="363">
                  <c:v>204.279</c:v>
                </c:pt>
                <c:pt idx="364">
                  <c:v>204.279</c:v>
                </c:pt>
                <c:pt idx="365">
                  <c:v>204.17400000000001</c:v>
                </c:pt>
                <c:pt idx="366">
                  <c:v>204.17</c:v>
                </c:pt>
                <c:pt idx="367">
                  <c:v>204.16200000000001</c:v>
                </c:pt>
                <c:pt idx="368">
                  <c:v>204.166</c:v>
                </c:pt>
                <c:pt idx="369">
                  <c:v>204.16200000000001</c:v>
                </c:pt>
                <c:pt idx="370">
                  <c:v>204.17400000000001</c:v>
                </c:pt>
                <c:pt idx="371">
                  <c:v>204.17</c:v>
                </c:pt>
                <c:pt idx="372">
                  <c:v>204.16200000000001</c:v>
                </c:pt>
                <c:pt idx="373">
                  <c:v>204.16200000000001</c:v>
                </c:pt>
                <c:pt idx="374">
                  <c:v>204.15799999999999</c:v>
                </c:pt>
                <c:pt idx="375">
                  <c:v>204.15799999999999</c:v>
                </c:pt>
                <c:pt idx="376">
                  <c:v>204.166</c:v>
                </c:pt>
                <c:pt idx="377">
                  <c:v>204.17</c:v>
                </c:pt>
                <c:pt idx="378">
                  <c:v>204.15799999999999</c:v>
                </c:pt>
                <c:pt idx="379">
                  <c:v>204.16200000000001</c:v>
                </c:pt>
                <c:pt idx="380">
                  <c:v>204.166</c:v>
                </c:pt>
                <c:pt idx="381">
                  <c:v>204.166</c:v>
                </c:pt>
                <c:pt idx="382">
                  <c:v>204.14599999999999</c:v>
                </c:pt>
                <c:pt idx="383">
                  <c:v>204.17</c:v>
                </c:pt>
                <c:pt idx="384">
                  <c:v>204.166</c:v>
                </c:pt>
                <c:pt idx="385">
                  <c:v>204.166</c:v>
                </c:pt>
                <c:pt idx="386">
                  <c:v>204.16200000000001</c:v>
                </c:pt>
                <c:pt idx="387">
                  <c:v>204.17</c:v>
                </c:pt>
                <c:pt idx="388">
                  <c:v>204.15799999999999</c:v>
                </c:pt>
                <c:pt idx="389">
                  <c:v>204.166</c:v>
                </c:pt>
                <c:pt idx="390">
                  <c:v>204.166</c:v>
                </c:pt>
                <c:pt idx="391">
                  <c:v>204.154</c:v>
                </c:pt>
                <c:pt idx="392">
                  <c:v>204.14599999999999</c:v>
                </c:pt>
                <c:pt idx="393">
                  <c:v>204.14599999999999</c:v>
                </c:pt>
                <c:pt idx="394">
                  <c:v>204.13499999999999</c:v>
                </c:pt>
                <c:pt idx="395">
                  <c:v>204.12299999999999</c:v>
                </c:pt>
                <c:pt idx="396">
                  <c:v>204.13900000000001</c:v>
                </c:pt>
                <c:pt idx="397">
                  <c:v>204.13900000000001</c:v>
                </c:pt>
                <c:pt idx="398">
                  <c:v>204.143</c:v>
                </c:pt>
                <c:pt idx="399">
                  <c:v>204.131</c:v>
                </c:pt>
                <c:pt idx="400">
                  <c:v>204.13900000000001</c:v>
                </c:pt>
                <c:pt idx="401">
                  <c:v>204.15</c:v>
                </c:pt>
                <c:pt idx="402">
                  <c:v>204.12700000000001</c:v>
                </c:pt>
                <c:pt idx="403">
                  <c:v>204.119</c:v>
                </c:pt>
                <c:pt idx="404">
                  <c:v>204.12700000000001</c:v>
                </c:pt>
                <c:pt idx="405">
                  <c:v>204.131</c:v>
                </c:pt>
                <c:pt idx="406">
                  <c:v>204.119</c:v>
                </c:pt>
                <c:pt idx="407">
                  <c:v>204.072</c:v>
                </c:pt>
                <c:pt idx="408">
                  <c:v>204.072</c:v>
                </c:pt>
                <c:pt idx="409">
                  <c:v>204.06100000000001</c:v>
                </c:pt>
                <c:pt idx="410">
                  <c:v>204.06800000000001</c:v>
                </c:pt>
                <c:pt idx="411">
                  <c:v>204.01</c:v>
                </c:pt>
                <c:pt idx="412">
                  <c:v>203.97900000000001</c:v>
                </c:pt>
                <c:pt idx="413">
                  <c:v>203.96700000000001</c:v>
                </c:pt>
                <c:pt idx="414">
                  <c:v>203.982</c:v>
                </c:pt>
                <c:pt idx="415">
                  <c:v>203.97900000000001</c:v>
                </c:pt>
                <c:pt idx="416">
                  <c:v>203.96700000000001</c:v>
                </c:pt>
                <c:pt idx="417">
                  <c:v>203.97900000000001</c:v>
                </c:pt>
                <c:pt idx="418">
                  <c:v>203.97499999999999</c:v>
                </c:pt>
                <c:pt idx="419">
                  <c:v>203.96700000000001</c:v>
                </c:pt>
                <c:pt idx="420">
                  <c:v>203.97499999999999</c:v>
                </c:pt>
                <c:pt idx="421">
                  <c:v>203.982</c:v>
                </c:pt>
                <c:pt idx="422">
                  <c:v>203.97900000000001</c:v>
                </c:pt>
                <c:pt idx="423">
                  <c:v>203.971</c:v>
                </c:pt>
                <c:pt idx="424">
                  <c:v>203.93899999999999</c:v>
                </c:pt>
                <c:pt idx="425">
                  <c:v>203.93199999999999</c:v>
                </c:pt>
                <c:pt idx="426">
                  <c:v>203.93600000000001</c:v>
                </c:pt>
                <c:pt idx="427">
                  <c:v>203.35</c:v>
                </c:pt>
                <c:pt idx="428">
                  <c:v>203.35400000000001</c:v>
                </c:pt>
                <c:pt idx="429">
                  <c:v>203.35</c:v>
                </c:pt>
                <c:pt idx="430">
                  <c:v>203.34200000000001</c:v>
                </c:pt>
                <c:pt idx="431">
                  <c:v>203.322</c:v>
                </c:pt>
                <c:pt idx="432">
                  <c:v>203.31100000000001</c:v>
                </c:pt>
                <c:pt idx="433">
                  <c:v>203.30699999999999</c:v>
                </c:pt>
                <c:pt idx="434">
                  <c:v>203.31800000000001</c:v>
                </c:pt>
                <c:pt idx="435">
                  <c:v>203.31800000000001</c:v>
                </c:pt>
                <c:pt idx="436">
                  <c:v>203.31100000000001</c:v>
                </c:pt>
                <c:pt idx="437">
                  <c:v>203.322</c:v>
                </c:pt>
                <c:pt idx="438">
                  <c:v>203.322</c:v>
                </c:pt>
                <c:pt idx="439">
                  <c:v>203.31399999999999</c:v>
                </c:pt>
                <c:pt idx="440">
                  <c:v>203.31800000000001</c:v>
                </c:pt>
                <c:pt idx="441">
                  <c:v>203.322</c:v>
                </c:pt>
                <c:pt idx="442">
                  <c:v>203.31100000000001</c:v>
                </c:pt>
                <c:pt idx="443">
                  <c:v>203.31800000000001</c:v>
                </c:pt>
                <c:pt idx="444">
                  <c:v>203.31800000000001</c:v>
                </c:pt>
                <c:pt idx="445">
                  <c:v>203.31100000000001</c:v>
                </c:pt>
                <c:pt idx="446">
                  <c:v>203.32599999999999</c:v>
                </c:pt>
                <c:pt idx="447">
                  <c:v>203.322</c:v>
                </c:pt>
                <c:pt idx="448">
                  <c:v>203.31100000000001</c:v>
                </c:pt>
                <c:pt idx="449">
                  <c:v>203.31399999999999</c:v>
                </c:pt>
                <c:pt idx="450">
                  <c:v>203.31399999999999</c:v>
                </c:pt>
                <c:pt idx="451">
                  <c:v>203.31100000000001</c:v>
                </c:pt>
                <c:pt idx="452">
                  <c:v>203.322</c:v>
                </c:pt>
                <c:pt idx="453">
                  <c:v>203.16200000000001</c:v>
                </c:pt>
                <c:pt idx="454">
                  <c:v>203.16200000000001</c:v>
                </c:pt>
                <c:pt idx="455">
                  <c:v>203.17</c:v>
                </c:pt>
                <c:pt idx="456">
                  <c:v>203.16200000000001</c:v>
                </c:pt>
                <c:pt idx="457">
                  <c:v>203.154</c:v>
                </c:pt>
                <c:pt idx="458">
                  <c:v>203.16200000000001</c:v>
                </c:pt>
                <c:pt idx="459">
                  <c:v>203.166</c:v>
                </c:pt>
                <c:pt idx="460">
                  <c:v>203.154</c:v>
                </c:pt>
                <c:pt idx="461">
                  <c:v>203.166</c:v>
                </c:pt>
                <c:pt idx="462">
                  <c:v>203.166</c:v>
                </c:pt>
                <c:pt idx="463">
                  <c:v>203.16200000000001</c:v>
                </c:pt>
                <c:pt idx="464">
                  <c:v>203.17</c:v>
                </c:pt>
                <c:pt idx="465">
                  <c:v>203.166</c:v>
                </c:pt>
                <c:pt idx="466">
                  <c:v>203.15799999999999</c:v>
                </c:pt>
                <c:pt idx="467">
                  <c:v>203.16200000000001</c:v>
                </c:pt>
                <c:pt idx="468">
                  <c:v>203.15799999999999</c:v>
                </c:pt>
                <c:pt idx="469">
                  <c:v>203.154</c:v>
                </c:pt>
                <c:pt idx="470">
                  <c:v>203.17</c:v>
                </c:pt>
                <c:pt idx="471">
                  <c:v>203.17</c:v>
                </c:pt>
                <c:pt idx="472">
                  <c:v>203.16200000000001</c:v>
                </c:pt>
                <c:pt idx="473">
                  <c:v>203.15799999999999</c:v>
                </c:pt>
                <c:pt idx="474">
                  <c:v>203.166</c:v>
                </c:pt>
                <c:pt idx="475">
                  <c:v>203.154</c:v>
                </c:pt>
                <c:pt idx="476">
                  <c:v>203.166</c:v>
                </c:pt>
                <c:pt idx="477">
                  <c:v>203.166</c:v>
                </c:pt>
                <c:pt idx="478">
                  <c:v>203.13900000000001</c:v>
                </c:pt>
                <c:pt idx="479">
                  <c:v>203.143</c:v>
                </c:pt>
                <c:pt idx="480">
                  <c:v>203.13499999999999</c:v>
                </c:pt>
                <c:pt idx="481">
                  <c:v>203.131</c:v>
                </c:pt>
                <c:pt idx="482">
                  <c:v>203.143</c:v>
                </c:pt>
                <c:pt idx="483">
                  <c:v>203.13499999999999</c:v>
                </c:pt>
                <c:pt idx="484">
                  <c:v>203.13499999999999</c:v>
                </c:pt>
                <c:pt idx="485">
                  <c:v>203.143</c:v>
                </c:pt>
                <c:pt idx="486">
                  <c:v>203.14599999999999</c:v>
                </c:pt>
                <c:pt idx="487">
                  <c:v>203.13499999999999</c:v>
                </c:pt>
                <c:pt idx="488">
                  <c:v>203.13900000000001</c:v>
                </c:pt>
                <c:pt idx="489">
                  <c:v>203.143</c:v>
                </c:pt>
                <c:pt idx="490">
                  <c:v>203.131</c:v>
                </c:pt>
                <c:pt idx="491">
                  <c:v>203.143</c:v>
                </c:pt>
                <c:pt idx="492">
                  <c:v>203.143</c:v>
                </c:pt>
                <c:pt idx="493">
                  <c:v>203.13499999999999</c:v>
                </c:pt>
                <c:pt idx="494">
                  <c:v>203.14599999999999</c:v>
                </c:pt>
                <c:pt idx="495">
                  <c:v>203.13499999999999</c:v>
                </c:pt>
                <c:pt idx="496">
                  <c:v>203.13900000000001</c:v>
                </c:pt>
                <c:pt idx="497">
                  <c:v>203.13900000000001</c:v>
                </c:pt>
                <c:pt idx="498">
                  <c:v>208.55699999999999</c:v>
                </c:pt>
                <c:pt idx="499">
                  <c:v>216.4</c:v>
                </c:pt>
                <c:pt idx="500">
                  <c:v>214.018</c:v>
                </c:pt>
                <c:pt idx="501">
                  <c:v>213.80699999999999</c:v>
                </c:pt>
                <c:pt idx="502">
                  <c:v>202.38900000000001</c:v>
                </c:pt>
                <c:pt idx="503">
                  <c:v>215.447</c:v>
                </c:pt>
                <c:pt idx="504">
                  <c:v>238.334</c:v>
                </c:pt>
                <c:pt idx="505">
                  <c:v>243.131</c:v>
                </c:pt>
                <c:pt idx="506">
                  <c:v>242.619</c:v>
                </c:pt>
                <c:pt idx="507">
                  <c:v>245.63499999999999</c:v>
                </c:pt>
                <c:pt idx="508">
                  <c:v>233.63900000000001</c:v>
                </c:pt>
                <c:pt idx="509">
                  <c:v>185.416</c:v>
                </c:pt>
                <c:pt idx="510">
                  <c:v>180.77099999999999</c:v>
                </c:pt>
                <c:pt idx="511">
                  <c:v>179.27500000000001</c:v>
                </c:pt>
                <c:pt idx="512">
                  <c:v>179.197</c:v>
                </c:pt>
                <c:pt idx="513">
                  <c:v>179.178</c:v>
                </c:pt>
                <c:pt idx="514">
                  <c:v>179.19300000000001</c:v>
                </c:pt>
                <c:pt idx="515">
                  <c:v>179.19300000000001</c:v>
                </c:pt>
                <c:pt idx="516">
                  <c:v>179.18600000000001</c:v>
                </c:pt>
                <c:pt idx="517">
                  <c:v>179.19300000000001</c:v>
                </c:pt>
                <c:pt idx="518">
                  <c:v>178.9</c:v>
                </c:pt>
                <c:pt idx="519">
                  <c:v>179.346</c:v>
                </c:pt>
                <c:pt idx="520">
                  <c:v>197.54900000000001</c:v>
                </c:pt>
                <c:pt idx="521">
                  <c:v>204.32599999999999</c:v>
                </c:pt>
                <c:pt idx="522">
                  <c:v>209.6</c:v>
                </c:pt>
                <c:pt idx="523">
                  <c:v>207.631</c:v>
                </c:pt>
                <c:pt idx="524">
                  <c:v>207.68899999999999</c:v>
                </c:pt>
                <c:pt idx="525">
                  <c:v>215.41200000000001</c:v>
                </c:pt>
                <c:pt idx="526">
                  <c:v>217.303</c:v>
                </c:pt>
                <c:pt idx="527">
                  <c:v>219.36099999999999</c:v>
                </c:pt>
                <c:pt idx="528">
                  <c:v>222.95099999999999</c:v>
                </c:pt>
                <c:pt idx="529">
                  <c:v>222.77099999999999</c:v>
                </c:pt>
                <c:pt idx="530">
                  <c:v>222.88499999999999</c:v>
                </c:pt>
                <c:pt idx="531">
                  <c:v>230.928</c:v>
                </c:pt>
                <c:pt idx="532">
                  <c:v>226.01400000000001</c:v>
                </c:pt>
                <c:pt idx="533">
                  <c:v>226.97900000000001</c:v>
                </c:pt>
                <c:pt idx="534">
                  <c:v>226.881</c:v>
                </c:pt>
                <c:pt idx="535">
                  <c:v>226.869</c:v>
                </c:pt>
                <c:pt idx="536">
                  <c:v>229.10900000000001</c:v>
                </c:pt>
                <c:pt idx="537">
                  <c:v>229.68600000000001</c:v>
                </c:pt>
                <c:pt idx="538">
                  <c:v>240.77500000000001</c:v>
                </c:pt>
                <c:pt idx="539">
                  <c:v>243.54900000000001</c:v>
                </c:pt>
                <c:pt idx="540">
                  <c:v>254.16200000000001</c:v>
                </c:pt>
                <c:pt idx="541">
                  <c:v>261.64999999999998</c:v>
                </c:pt>
                <c:pt idx="542">
                  <c:v>260.92</c:v>
                </c:pt>
                <c:pt idx="543">
                  <c:v>264.846</c:v>
                </c:pt>
                <c:pt idx="544">
                  <c:v>267.61500000000001</c:v>
                </c:pt>
                <c:pt idx="545">
                  <c:v>267.61700000000002</c:v>
                </c:pt>
                <c:pt idx="546">
                  <c:v>264.57799999999997</c:v>
                </c:pt>
                <c:pt idx="547">
                  <c:v>279.11700000000002</c:v>
                </c:pt>
                <c:pt idx="548">
                  <c:v>279.68400000000003</c:v>
                </c:pt>
                <c:pt idx="549">
                  <c:v>279.88299999999998</c:v>
                </c:pt>
                <c:pt idx="550">
                  <c:v>280.35199999999998</c:v>
                </c:pt>
                <c:pt idx="551">
                  <c:v>280.35899999999998</c:v>
                </c:pt>
                <c:pt idx="552">
                  <c:v>281.18799999999999</c:v>
                </c:pt>
                <c:pt idx="553">
                  <c:v>281.80500000000001</c:v>
                </c:pt>
                <c:pt idx="554">
                  <c:v>281.78500000000003</c:v>
                </c:pt>
                <c:pt idx="555">
                  <c:v>281.89100000000002</c:v>
                </c:pt>
                <c:pt idx="556">
                  <c:v>282.16000000000003</c:v>
                </c:pt>
                <c:pt idx="557">
                  <c:v>282.12099999999998</c:v>
                </c:pt>
                <c:pt idx="558">
                  <c:v>282.15600000000001</c:v>
                </c:pt>
                <c:pt idx="559">
                  <c:v>282.00799999999998</c:v>
                </c:pt>
                <c:pt idx="560">
                  <c:v>282.17599999999999</c:v>
                </c:pt>
                <c:pt idx="561">
                  <c:v>281.84800000000001</c:v>
                </c:pt>
                <c:pt idx="562">
                  <c:v>284.02300000000002</c:v>
                </c:pt>
                <c:pt idx="563">
                  <c:v>282.26600000000002</c:v>
                </c:pt>
                <c:pt idx="564">
                  <c:v>282.23399999999998</c:v>
                </c:pt>
                <c:pt idx="565">
                  <c:v>292.69099999999997</c:v>
                </c:pt>
                <c:pt idx="566">
                  <c:v>302.85500000000002</c:v>
                </c:pt>
                <c:pt idx="567">
                  <c:v>304.27</c:v>
                </c:pt>
                <c:pt idx="568">
                  <c:v>304.24200000000002</c:v>
                </c:pt>
                <c:pt idx="569">
                  <c:v>304.22699999999998</c:v>
                </c:pt>
                <c:pt idx="570">
                  <c:v>304.25</c:v>
                </c:pt>
                <c:pt idx="571">
                  <c:v>304.31200000000001</c:v>
                </c:pt>
                <c:pt idx="572">
                  <c:v>237.09399999999999</c:v>
                </c:pt>
                <c:pt idx="573">
                  <c:v>227.94499999999999</c:v>
                </c:pt>
                <c:pt idx="574">
                  <c:v>213.84800000000001</c:v>
                </c:pt>
                <c:pt idx="575">
                  <c:v>199.55500000000001</c:v>
                </c:pt>
                <c:pt idx="576">
                  <c:v>181.82</c:v>
                </c:pt>
                <c:pt idx="577">
                  <c:v>205.09800000000001</c:v>
                </c:pt>
                <c:pt idx="578">
                  <c:v>205.09800000000001</c:v>
                </c:pt>
                <c:pt idx="579">
                  <c:v>205.09800000000001</c:v>
                </c:pt>
                <c:pt idx="580">
                  <c:v>205.09399999999999</c:v>
                </c:pt>
                <c:pt idx="581">
                  <c:v>205.09</c:v>
                </c:pt>
                <c:pt idx="582">
                  <c:v>205.10499999999999</c:v>
                </c:pt>
                <c:pt idx="583">
                  <c:v>205.09399999999999</c:v>
                </c:pt>
                <c:pt idx="584">
                  <c:v>205.09</c:v>
                </c:pt>
                <c:pt idx="585">
                  <c:v>205.102</c:v>
                </c:pt>
                <c:pt idx="586">
                  <c:v>205.09399999999999</c:v>
                </c:pt>
                <c:pt idx="587">
                  <c:v>205.07400000000001</c:v>
                </c:pt>
                <c:pt idx="588">
                  <c:v>205.07400000000001</c:v>
                </c:pt>
                <c:pt idx="589">
                  <c:v>205.06200000000001</c:v>
                </c:pt>
                <c:pt idx="590">
                  <c:v>205.078</c:v>
                </c:pt>
                <c:pt idx="591">
                  <c:v>205.07400000000001</c:v>
                </c:pt>
                <c:pt idx="592">
                  <c:v>205.059</c:v>
                </c:pt>
                <c:pt idx="593">
                  <c:v>205.066</c:v>
                </c:pt>
                <c:pt idx="594">
                  <c:v>205.07</c:v>
                </c:pt>
                <c:pt idx="595">
                  <c:v>205.059</c:v>
                </c:pt>
                <c:pt idx="596">
                  <c:v>205.07</c:v>
                </c:pt>
                <c:pt idx="597">
                  <c:v>205.07400000000001</c:v>
                </c:pt>
                <c:pt idx="598">
                  <c:v>205.06200000000001</c:v>
                </c:pt>
                <c:pt idx="599">
                  <c:v>205.066</c:v>
                </c:pt>
                <c:pt idx="600">
                  <c:v>205.07</c:v>
                </c:pt>
                <c:pt idx="601">
                  <c:v>205.059</c:v>
                </c:pt>
                <c:pt idx="602">
                  <c:v>205.07</c:v>
                </c:pt>
                <c:pt idx="603">
                  <c:v>205.059</c:v>
                </c:pt>
                <c:pt idx="604">
                  <c:v>205.066</c:v>
                </c:pt>
                <c:pt idx="605">
                  <c:v>205.066</c:v>
                </c:pt>
                <c:pt idx="606">
                  <c:v>205.05500000000001</c:v>
                </c:pt>
                <c:pt idx="607">
                  <c:v>205.06200000000001</c:v>
                </c:pt>
                <c:pt idx="608">
                  <c:v>205.05500000000001</c:v>
                </c:pt>
                <c:pt idx="609">
                  <c:v>205.047</c:v>
                </c:pt>
                <c:pt idx="610">
                  <c:v>205.07400000000001</c:v>
                </c:pt>
                <c:pt idx="611">
                  <c:v>205.06200000000001</c:v>
                </c:pt>
                <c:pt idx="612">
                  <c:v>205.059</c:v>
                </c:pt>
                <c:pt idx="613">
                  <c:v>205.05500000000001</c:v>
                </c:pt>
                <c:pt idx="614">
                  <c:v>205.059</c:v>
                </c:pt>
                <c:pt idx="615">
                  <c:v>205.05500000000001</c:v>
                </c:pt>
                <c:pt idx="616">
                  <c:v>205.04300000000001</c:v>
                </c:pt>
                <c:pt idx="617">
                  <c:v>205.059</c:v>
                </c:pt>
                <c:pt idx="618">
                  <c:v>205.05099999999999</c:v>
                </c:pt>
                <c:pt idx="619">
                  <c:v>205.07</c:v>
                </c:pt>
                <c:pt idx="620">
                  <c:v>205.066</c:v>
                </c:pt>
                <c:pt idx="621">
                  <c:v>205.05500000000001</c:v>
                </c:pt>
                <c:pt idx="622">
                  <c:v>205.066</c:v>
                </c:pt>
                <c:pt idx="623">
                  <c:v>205.06200000000001</c:v>
                </c:pt>
                <c:pt idx="624">
                  <c:v>205.05099999999999</c:v>
                </c:pt>
                <c:pt idx="625">
                  <c:v>205.05099999999999</c:v>
                </c:pt>
                <c:pt idx="626">
                  <c:v>204.62899999999999</c:v>
                </c:pt>
                <c:pt idx="627">
                  <c:v>204.637</c:v>
                </c:pt>
                <c:pt idx="628">
                  <c:v>204.625</c:v>
                </c:pt>
                <c:pt idx="629">
                  <c:v>204.63300000000001</c:v>
                </c:pt>
                <c:pt idx="630">
                  <c:v>204.63300000000001</c:v>
                </c:pt>
                <c:pt idx="631">
                  <c:v>204.625</c:v>
                </c:pt>
                <c:pt idx="632">
                  <c:v>204.63300000000001</c:v>
                </c:pt>
                <c:pt idx="633">
                  <c:v>204.63300000000001</c:v>
                </c:pt>
                <c:pt idx="634">
                  <c:v>204.559</c:v>
                </c:pt>
                <c:pt idx="635">
                  <c:v>204.57400000000001</c:v>
                </c:pt>
                <c:pt idx="636">
                  <c:v>204.57</c:v>
                </c:pt>
                <c:pt idx="637">
                  <c:v>204.56200000000001</c:v>
                </c:pt>
                <c:pt idx="638">
                  <c:v>204.57400000000001</c:v>
                </c:pt>
                <c:pt idx="639">
                  <c:v>204.57400000000001</c:v>
                </c:pt>
                <c:pt idx="640">
                  <c:v>204.56200000000001</c:v>
                </c:pt>
                <c:pt idx="641">
                  <c:v>204.57</c:v>
                </c:pt>
                <c:pt idx="642">
                  <c:v>204.56200000000001</c:v>
                </c:pt>
                <c:pt idx="643">
                  <c:v>204.578</c:v>
                </c:pt>
                <c:pt idx="644">
                  <c:v>204.57</c:v>
                </c:pt>
                <c:pt idx="645">
                  <c:v>204.566</c:v>
                </c:pt>
                <c:pt idx="646">
                  <c:v>204.57</c:v>
                </c:pt>
                <c:pt idx="647">
                  <c:v>204.57400000000001</c:v>
                </c:pt>
                <c:pt idx="648">
                  <c:v>204.55500000000001</c:v>
                </c:pt>
                <c:pt idx="649">
                  <c:v>204.578</c:v>
                </c:pt>
                <c:pt idx="650">
                  <c:v>204.578</c:v>
                </c:pt>
                <c:pt idx="651">
                  <c:v>204.566</c:v>
                </c:pt>
                <c:pt idx="652">
                  <c:v>204.57400000000001</c:v>
                </c:pt>
                <c:pt idx="653">
                  <c:v>204.57400000000001</c:v>
                </c:pt>
                <c:pt idx="654">
                  <c:v>204.56200000000001</c:v>
                </c:pt>
                <c:pt idx="655">
                  <c:v>204.578</c:v>
                </c:pt>
                <c:pt idx="656">
                  <c:v>204.566</c:v>
                </c:pt>
                <c:pt idx="657">
                  <c:v>204.56200000000001</c:v>
                </c:pt>
                <c:pt idx="658">
                  <c:v>204.566</c:v>
                </c:pt>
                <c:pt idx="659">
                  <c:v>204.559</c:v>
                </c:pt>
                <c:pt idx="660">
                  <c:v>204.55099999999999</c:v>
                </c:pt>
                <c:pt idx="661">
                  <c:v>204.43799999999999</c:v>
                </c:pt>
                <c:pt idx="662">
                  <c:v>204.31200000000001</c:v>
                </c:pt>
                <c:pt idx="663">
                  <c:v>204.31200000000001</c:v>
                </c:pt>
                <c:pt idx="664">
                  <c:v>204.31200000000001</c:v>
                </c:pt>
                <c:pt idx="665">
                  <c:v>204.32</c:v>
                </c:pt>
                <c:pt idx="666">
                  <c:v>204.30500000000001</c:v>
                </c:pt>
                <c:pt idx="667">
                  <c:v>204.316</c:v>
                </c:pt>
                <c:pt idx="668">
                  <c:v>204.316</c:v>
                </c:pt>
                <c:pt idx="669">
                  <c:v>204.32400000000001</c:v>
                </c:pt>
                <c:pt idx="670">
                  <c:v>204.316</c:v>
                </c:pt>
                <c:pt idx="671">
                  <c:v>204.31200000000001</c:v>
                </c:pt>
                <c:pt idx="672">
                  <c:v>204.18799999999999</c:v>
                </c:pt>
                <c:pt idx="673">
                  <c:v>204.19499999999999</c:v>
                </c:pt>
                <c:pt idx="674">
                  <c:v>204.19900000000001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1E-2C4B-9EFF-CCF09367DF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2093567"/>
        <c:axId val="432522351"/>
      </c:lineChart>
      <c:catAx>
        <c:axId val="432093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2522351"/>
        <c:crosses val="autoZero"/>
        <c:auto val="1"/>
        <c:lblAlgn val="ctr"/>
        <c:lblOffset val="100"/>
        <c:noMultiLvlLbl val="0"/>
      </c:catAx>
      <c:valAx>
        <c:axId val="432522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20935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外卖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[5]内存泄漏!$A$1:$A$525</c:f>
              <c:numCache>
                <c:formatCode>General</c:formatCode>
                <c:ptCount val="525"/>
                <c:pt idx="0">
                  <c:v>268.96100000000001</c:v>
                </c:pt>
                <c:pt idx="1">
                  <c:v>268.81200000000001</c:v>
                </c:pt>
                <c:pt idx="2">
                  <c:v>268.81200000000001</c:v>
                </c:pt>
                <c:pt idx="3">
                  <c:v>268.74200000000002</c:v>
                </c:pt>
                <c:pt idx="4">
                  <c:v>267.74200000000002</c:v>
                </c:pt>
                <c:pt idx="5">
                  <c:v>267.64499999999998</c:v>
                </c:pt>
                <c:pt idx="6">
                  <c:v>267.68799999999999</c:v>
                </c:pt>
                <c:pt idx="7">
                  <c:v>267.73</c:v>
                </c:pt>
                <c:pt idx="8">
                  <c:v>266.22699999999998</c:v>
                </c:pt>
                <c:pt idx="9">
                  <c:v>266.16399999999999</c:v>
                </c:pt>
                <c:pt idx="10">
                  <c:v>266.18</c:v>
                </c:pt>
                <c:pt idx="11">
                  <c:v>266.19499999999999</c:v>
                </c:pt>
                <c:pt idx="12">
                  <c:v>266.18400000000003</c:v>
                </c:pt>
                <c:pt idx="13">
                  <c:v>266.18</c:v>
                </c:pt>
                <c:pt idx="14">
                  <c:v>266.10199999999998</c:v>
                </c:pt>
                <c:pt idx="15">
                  <c:v>266.17599999999999</c:v>
                </c:pt>
                <c:pt idx="16">
                  <c:v>266.14100000000002</c:v>
                </c:pt>
                <c:pt idx="17">
                  <c:v>266.13299999999998</c:v>
                </c:pt>
                <c:pt idx="18">
                  <c:v>266.21899999999999</c:v>
                </c:pt>
                <c:pt idx="19">
                  <c:v>266.20299999999997</c:v>
                </c:pt>
                <c:pt idx="20">
                  <c:v>266.14100000000002</c:v>
                </c:pt>
                <c:pt idx="21">
                  <c:v>266.15199999999999</c:v>
                </c:pt>
                <c:pt idx="22">
                  <c:v>266.14100000000002</c:v>
                </c:pt>
                <c:pt idx="23">
                  <c:v>266.12099999999998</c:v>
                </c:pt>
                <c:pt idx="24">
                  <c:v>266.16399999999999</c:v>
                </c:pt>
                <c:pt idx="25">
                  <c:v>266.14499999999998</c:v>
                </c:pt>
                <c:pt idx="26">
                  <c:v>266.14800000000002</c:v>
                </c:pt>
                <c:pt idx="27">
                  <c:v>266.137</c:v>
                </c:pt>
                <c:pt idx="28">
                  <c:v>266.19499999999999</c:v>
                </c:pt>
                <c:pt idx="29">
                  <c:v>266.113</c:v>
                </c:pt>
                <c:pt idx="30">
                  <c:v>266.16800000000001</c:v>
                </c:pt>
                <c:pt idx="31">
                  <c:v>266.09399999999999</c:v>
                </c:pt>
                <c:pt idx="32">
                  <c:v>266.15600000000001</c:v>
                </c:pt>
                <c:pt idx="33">
                  <c:v>266.125</c:v>
                </c:pt>
                <c:pt idx="34">
                  <c:v>266.16800000000001</c:v>
                </c:pt>
                <c:pt idx="35">
                  <c:v>266.14499999999998</c:v>
                </c:pt>
                <c:pt idx="36">
                  <c:v>266.14499999999998</c:v>
                </c:pt>
                <c:pt idx="37">
                  <c:v>266.16399999999999</c:v>
                </c:pt>
                <c:pt idx="38">
                  <c:v>266.15199999999999</c:v>
                </c:pt>
                <c:pt idx="39">
                  <c:v>266.16399999999999</c:v>
                </c:pt>
                <c:pt idx="40">
                  <c:v>266.10899999999998</c:v>
                </c:pt>
                <c:pt idx="41">
                  <c:v>266.18799999999999</c:v>
                </c:pt>
                <c:pt idx="42">
                  <c:v>266.17200000000003</c:v>
                </c:pt>
                <c:pt idx="43">
                  <c:v>266.12900000000002</c:v>
                </c:pt>
                <c:pt idx="44">
                  <c:v>266.18</c:v>
                </c:pt>
                <c:pt idx="45">
                  <c:v>266.12900000000002</c:v>
                </c:pt>
                <c:pt idx="46">
                  <c:v>266.14800000000002</c:v>
                </c:pt>
                <c:pt idx="47">
                  <c:v>266.17599999999999</c:v>
                </c:pt>
                <c:pt idx="48">
                  <c:v>266.125</c:v>
                </c:pt>
                <c:pt idx="49">
                  <c:v>266.15600000000001</c:v>
                </c:pt>
                <c:pt idx="50">
                  <c:v>266.07</c:v>
                </c:pt>
                <c:pt idx="51">
                  <c:v>266.12900000000002</c:v>
                </c:pt>
                <c:pt idx="52">
                  <c:v>266.10500000000002</c:v>
                </c:pt>
                <c:pt idx="53">
                  <c:v>266.09399999999999</c:v>
                </c:pt>
                <c:pt idx="54">
                  <c:v>266.10899999999998</c:v>
                </c:pt>
                <c:pt idx="55">
                  <c:v>266.09800000000001</c:v>
                </c:pt>
                <c:pt idx="56">
                  <c:v>266.15199999999999</c:v>
                </c:pt>
                <c:pt idx="57">
                  <c:v>266.17200000000003</c:v>
                </c:pt>
                <c:pt idx="58">
                  <c:v>266.08199999999999</c:v>
                </c:pt>
                <c:pt idx="59">
                  <c:v>266.21100000000001</c:v>
                </c:pt>
                <c:pt idx="60">
                  <c:v>266.125</c:v>
                </c:pt>
                <c:pt idx="61">
                  <c:v>266.15199999999999</c:v>
                </c:pt>
                <c:pt idx="62">
                  <c:v>266.08199999999999</c:v>
                </c:pt>
                <c:pt idx="63">
                  <c:v>266.16000000000003</c:v>
                </c:pt>
                <c:pt idx="64">
                  <c:v>266.09399999999999</c:v>
                </c:pt>
                <c:pt idx="65">
                  <c:v>266.10500000000002</c:v>
                </c:pt>
                <c:pt idx="66">
                  <c:v>266.11700000000002</c:v>
                </c:pt>
                <c:pt idx="67">
                  <c:v>266.10199999999998</c:v>
                </c:pt>
                <c:pt idx="68">
                  <c:v>266.15199999999999</c:v>
                </c:pt>
                <c:pt idx="69">
                  <c:v>266.125</c:v>
                </c:pt>
                <c:pt idx="70">
                  <c:v>266.14100000000002</c:v>
                </c:pt>
                <c:pt idx="71">
                  <c:v>266.09399999999999</c:v>
                </c:pt>
                <c:pt idx="72">
                  <c:v>266.10199999999998</c:v>
                </c:pt>
                <c:pt idx="73">
                  <c:v>266.18400000000003</c:v>
                </c:pt>
                <c:pt idx="74">
                  <c:v>266.17200000000003</c:v>
                </c:pt>
                <c:pt idx="75">
                  <c:v>266.20299999999997</c:v>
                </c:pt>
                <c:pt idx="76">
                  <c:v>266.10199999999998</c:v>
                </c:pt>
                <c:pt idx="77">
                  <c:v>266.07400000000001</c:v>
                </c:pt>
                <c:pt idx="78">
                  <c:v>266.15199999999999</c:v>
                </c:pt>
                <c:pt idx="79">
                  <c:v>266.16399999999999</c:v>
                </c:pt>
                <c:pt idx="80">
                  <c:v>266.10199999999998</c:v>
                </c:pt>
                <c:pt idx="81">
                  <c:v>266.13299999999998</c:v>
                </c:pt>
                <c:pt idx="82">
                  <c:v>266.16399999999999</c:v>
                </c:pt>
                <c:pt idx="83">
                  <c:v>266.113</c:v>
                </c:pt>
                <c:pt idx="84">
                  <c:v>266.09399999999999</c:v>
                </c:pt>
                <c:pt idx="85">
                  <c:v>266.16399999999999</c:v>
                </c:pt>
                <c:pt idx="86">
                  <c:v>266.08999999999997</c:v>
                </c:pt>
                <c:pt idx="87">
                  <c:v>266.18799999999999</c:v>
                </c:pt>
                <c:pt idx="88">
                  <c:v>266.15600000000001</c:v>
                </c:pt>
                <c:pt idx="89">
                  <c:v>266.10199999999998</c:v>
                </c:pt>
                <c:pt idx="90">
                  <c:v>266.12099999999998</c:v>
                </c:pt>
                <c:pt idx="91">
                  <c:v>266.19900000000001</c:v>
                </c:pt>
                <c:pt idx="92">
                  <c:v>266.11700000000002</c:v>
                </c:pt>
                <c:pt idx="93">
                  <c:v>266.10899999999998</c:v>
                </c:pt>
                <c:pt idx="94">
                  <c:v>266.17599999999999</c:v>
                </c:pt>
                <c:pt idx="95">
                  <c:v>266.10899999999998</c:v>
                </c:pt>
                <c:pt idx="96">
                  <c:v>266.17200000000003</c:v>
                </c:pt>
                <c:pt idx="97">
                  <c:v>266.19499999999999</c:v>
                </c:pt>
                <c:pt idx="98">
                  <c:v>266.20699999999999</c:v>
                </c:pt>
                <c:pt idx="99">
                  <c:v>266.16800000000001</c:v>
                </c:pt>
                <c:pt idx="100">
                  <c:v>266.15199999999999</c:v>
                </c:pt>
                <c:pt idx="101">
                  <c:v>266.19900000000001</c:v>
                </c:pt>
                <c:pt idx="102">
                  <c:v>266.13299999999998</c:v>
                </c:pt>
                <c:pt idx="103">
                  <c:v>262.79700000000003</c:v>
                </c:pt>
                <c:pt idx="104">
                  <c:v>263.68400000000003</c:v>
                </c:pt>
                <c:pt idx="105">
                  <c:v>265.54700000000003</c:v>
                </c:pt>
                <c:pt idx="106">
                  <c:v>264.06599999999997</c:v>
                </c:pt>
                <c:pt idx="107">
                  <c:v>264.06200000000001</c:v>
                </c:pt>
                <c:pt idx="108">
                  <c:v>264.91000000000003</c:v>
                </c:pt>
                <c:pt idx="109">
                  <c:v>287.80500000000001</c:v>
                </c:pt>
                <c:pt idx="110">
                  <c:v>280.56200000000001</c:v>
                </c:pt>
                <c:pt idx="111">
                  <c:v>260.49599999999998</c:v>
                </c:pt>
                <c:pt idx="112">
                  <c:v>254.63300000000001</c:v>
                </c:pt>
                <c:pt idx="113">
                  <c:v>256.69099999999997</c:v>
                </c:pt>
                <c:pt idx="114">
                  <c:v>254.58600000000001</c:v>
                </c:pt>
                <c:pt idx="115">
                  <c:v>255.375</c:v>
                </c:pt>
                <c:pt idx="116">
                  <c:v>256.96300000000002</c:v>
                </c:pt>
                <c:pt idx="117">
                  <c:v>262.89600000000002</c:v>
                </c:pt>
                <c:pt idx="118">
                  <c:v>266.74799999999999</c:v>
                </c:pt>
                <c:pt idx="119">
                  <c:v>266.60399999999998</c:v>
                </c:pt>
                <c:pt idx="120">
                  <c:v>264.24799999999999</c:v>
                </c:pt>
                <c:pt idx="121">
                  <c:v>271.43900000000002</c:v>
                </c:pt>
                <c:pt idx="122">
                  <c:v>275.54500000000002</c:v>
                </c:pt>
                <c:pt idx="123">
                  <c:v>274.07600000000002</c:v>
                </c:pt>
                <c:pt idx="124">
                  <c:v>276.89600000000002</c:v>
                </c:pt>
                <c:pt idx="125">
                  <c:v>288.822</c:v>
                </c:pt>
                <c:pt idx="126">
                  <c:v>292.029</c:v>
                </c:pt>
                <c:pt idx="127">
                  <c:v>301.911</c:v>
                </c:pt>
                <c:pt idx="128">
                  <c:v>286.98500000000001</c:v>
                </c:pt>
                <c:pt idx="129">
                  <c:v>294.23099999999999</c:v>
                </c:pt>
                <c:pt idx="130">
                  <c:v>284.61399999999998</c:v>
                </c:pt>
                <c:pt idx="131">
                  <c:v>283.49700000000001</c:v>
                </c:pt>
                <c:pt idx="132">
                  <c:v>277.57100000000003</c:v>
                </c:pt>
                <c:pt idx="133">
                  <c:v>277.58699999999999</c:v>
                </c:pt>
                <c:pt idx="134">
                  <c:v>277.60599999999999</c:v>
                </c:pt>
                <c:pt idx="135">
                  <c:v>277.63</c:v>
                </c:pt>
                <c:pt idx="136">
                  <c:v>277.56299999999999</c:v>
                </c:pt>
                <c:pt idx="137">
                  <c:v>284.56700000000001</c:v>
                </c:pt>
                <c:pt idx="138">
                  <c:v>283.548</c:v>
                </c:pt>
                <c:pt idx="139">
                  <c:v>276.58300000000003</c:v>
                </c:pt>
                <c:pt idx="140">
                  <c:v>279.267</c:v>
                </c:pt>
                <c:pt idx="141">
                  <c:v>278.98500000000001</c:v>
                </c:pt>
                <c:pt idx="142">
                  <c:v>278.911</c:v>
                </c:pt>
                <c:pt idx="143">
                  <c:v>278.892</c:v>
                </c:pt>
                <c:pt idx="144">
                  <c:v>278.86399999999998</c:v>
                </c:pt>
                <c:pt idx="145">
                  <c:v>280.60599999999999</c:v>
                </c:pt>
                <c:pt idx="146">
                  <c:v>284.13</c:v>
                </c:pt>
                <c:pt idx="147">
                  <c:v>283.38400000000001</c:v>
                </c:pt>
                <c:pt idx="148">
                  <c:v>282.46600000000001</c:v>
                </c:pt>
                <c:pt idx="149">
                  <c:v>282.35599999999999</c:v>
                </c:pt>
                <c:pt idx="150">
                  <c:v>257.97800000000001</c:v>
                </c:pt>
                <c:pt idx="151">
                  <c:v>271.10300000000001</c:v>
                </c:pt>
                <c:pt idx="152">
                  <c:v>268.16899999999998</c:v>
                </c:pt>
                <c:pt idx="153">
                  <c:v>259.60599999999999</c:v>
                </c:pt>
                <c:pt idx="154">
                  <c:v>271.286</c:v>
                </c:pt>
                <c:pt idx="155">
                  <c:v>268.72800000000001</c:v>
                </c:pt>
                <c:pt idx="156">
                  <c:v>268.32100000000003</c:v>
                </c:pt>
                <c:pt idx="157">
                  <c:v>268.22800000000001</c:v>
                </c:pt>
                <c:pt idx="158">
                  <c:v>268.24700000000001</c:v>
                </c:pt>
                <c:pt idx="159">
                  <c:v>268.27100000000002</c:v>
                </c:pt>
                <c:pt idx="160">
                  <c:v>265.86799999999999</c:v>
                </c:pt>
                <c:pt idx="161">
                  <c:v>265.87599999999998</c:v>
                </c:pt>
                <c:pt idx="162">
                  <c:v>265.80200000000002</c:v>
                </c:pt>
                <c:pt idx="163">
                  <c:v>265.77800000000002</c:v>
                </c:pt>
                <c:pt idx="164">
                  <c:v>265.81299999999999</c:v>
                </c:pt>
                <c:pt idx="165">
                  <c:v>265.774</c:v>
                </c:pt>
                <c:pt idx="166">
                  <c:v>265.75900000000001</c:v>
                </c:pt>
                <c:pt idx="167">
                  <c:v>265.786</c:v>
                </c:pt>
                <c:pt idx="168">
                  <c:v>265.77800000000002</c:v>
                </c:pt>
                <c:pt idx="169">
                  <c:v>265.755</c:v>
                </c:pt>
                <c:pt idx="170">
                  <c:v>265.77100000000002</c:v>
                </c:pt>
                <c:pt idx="171">
                  <c:v>265.72399999999999</c:v>
                </c:pt>
                <c:pt idx="172">
                  <c:v>265.767</c:v>
                </c:pt>
                <c:pt idx="173">
                  <c:v>265.74299999999999</c:v>
                </c:pt>
                <c:pt idx="174">
                  <c:v>265.80200000000002</c:v>
                </c:pt>
                <c:pt idx="175">
                  <c:v>265.774</c:v>
                </c:pt>
                <c:pt idx="176">
                  <c:v>265.57100000000003</c:v>
                </c:pt>
                <c:pt idx="177">
                  <c:v>265.59500000000003</c:v>
                </c:pt>
                <c:pt idx="178">
                  <c:v>265.57499999999999</c:v>
                </c:pt>
                <c:pt idx="179">
                  <c:v>265.56299999999999</c:v>
                </c:pt>
                <c:pt idx="180">
                  <c:v>265.56700000000001</c:v>
                </c:pt>
                <c:pt idx="181">
                  <c:v>265.548</c:v>
                </c:pt>
                <c:pt idx="182">
                  <c:v>265.57100000000003</c:v>
                </c:pt>
                <c:pt idx="183">
                  <c:v>265.56</c:v>
                </c:pt>
                <c:pt idx="184">
                  <c:v>265.56299999999999</c:v>
                </c:pt>
                <c:pt idx="185">
                  <c:v>265.45400000000001</c:v>
                </c:pt>
                <c:pt idx="186">
                  <c:v>265.40300000000002</c:v>
                </c:pt>
                <c:pt idx="187">
                  <c:v>265.36</c:v>
                </c:pt>
                <c:pt idx="188">
                  <c:v>265.39600000000002</c:v>
                </c:pt>
                <c:pt idx="189">
                  <c:v>265.36</c:v>
                </c:pt>
                <c:pt idx="190">
                  <c:v>265.32900000000001</c:v>
                </c:pt>
                <c:pt idx="191">
                  <c:v>265.35300000000001</c:v>
                </c:pt>
                <c:pt idx="192">
                  <c:v>265.423</c:v>
                </c:pt>
                <c:pt idx="193">
                  <c:v>265.37200000000001</c:v>
                </c:pt>
                <c:pt idx="194">
                  <c:v>265.38400000000001</c:v>
                </c:pt>
                <c:pt idx="195">
                  <c:v>265.38</c:v>
                </c:pt>
                <c:pt idx="196">
                  <c:v>265.33699999999999</c:v>
                </c:pt>
                <c:pt idx="197">
                  <c:v>265.37599999999998</c:v>
                </c:pt>
                <c:pt idx="198">
                  <c:v>265.38400000000001</c:v>
                </c:pt>
                <c:pt idx="199">
                  <c:v>265.38</c:v>
                </c:pt>
                <c:pt idx="200">
                  <c:v>265.38799999999998</c:v>
                </c:pt>
                <c:pt idx="201">
                  <c:v>265.39600000000002</c:v>
                </c:pt>
                <c:pt idx="202">
                  <c:v>265.423</c:v>
                </c:pt>
                <c:pt idx="203">
                  <c:v>265.38400000000001</c:v>
                </c:pt>
                <c:pt idx="204">
                  <c:v>265.40300000000002</c:v>
                </c:pt>
                <c:pt idx="205">
                  <c:v>265.44600000000003</c:v>
                </c:pt>
                <c:pt idx="206">
                  <c:v>265.36399999999998</c:v>
                </c:pt>
                <c:pt idx="207">
                  <c:v>265.38</c:v>
                </c:pt>
                <c:pt idx="208">
                  <c:v>265.24700000000001</c:v>
                </c:pt>
                <c:pt idx="209">
                  <c:v>265.23899999999998</c:v>
                </c:pt>
                <c:pt idx="210">
                  <c:v>265.26299999999998</c:v>
                </c:pt>
                <c:pt idx="211">
                  <c:v>265.34100000000001</c:v>
                </c:pt>
                <c:pt idx="212">
                  <c:v>265.274</c:v>
                </c:pt>
                <c:pt idx="213">
                  <c:v>265.29000000000002</c:v>
                </c:pt>
                <c:pt idx="214">
                  <c:v>265.29399999999998</c:v>
                </c:pt>
                <c:pt idx="215">
                  <c:v>265.24700000000001</c:v>
                </c:pt>
                <c:pt idx="216">
                  <c:v>265.267</c:v>
                </c:pt>
                <c:pt idx="217">
                  <c:v>265.26299999999998</c:v>
                </c:pt>
                <c:pt idx="218">
                  <c:v>265.26299999999998</c:v>
                </c:pt>
                <c:pt idx="219">
                  <c:v>265.26299999999998</c:v>
                </c:pt>
                <c:pt idx="220">
                  <c:v>265.29399999999998</c:v>
                </c:pt>
                <c:pt idx="221">
                  <c:v>265.26299999999998</c:v>
                </c:pt>
                <c:pt idx="222">
                  <c:v>265.25900000000001</c:v>
                </c:pt>
                <c:pt idx="223">
                  <c:v>265.286</c:v>
                </c:pt>
                <c:pt idx="224">
                  <c:v>265.267</c:v>
                </c:pt>
                <c:pt idx="225">
                  <c:v>265.30200000000002</c:v>
                </c:pt>
                <c:pt idx="226">
                  <c:v>265.21199999999999</c:v>
                </c:pt>
                <c:pt idx="227">
                  <c:v>265.08300000000003</c:v>
                </c:pt>
                <c:pt idx="228">
                  <c:v>265.149</c:v>
                </c:pt>
                <c:pt idx="229">
                  <c:v>265.14600000000002</c:v>
                </c:pt>
                <c:pt idx="230">
                  <c:v>265.13400000000001</c:v>
                </c:pt>
                <c:pt idx="231">
                  <c:v>265.06700000000001</c:v>
                </c:pt>
                <c:pt idx="232">
                  <c:v>265.12599999999998</c:v>
                </c:pt>
                <c:pt idx="233">
                  <c:v>265.15699999999998</c:v>
                </c:pt>
                <c:pt idx="234">
                  <c:v>265.16899999999998</c:v>
                </c:pt>
                <c:pt idx="235">
                  <c:v>265.09899999999999</c:v>
                </c:pt>
                <c:pt idx="236">
                  <c:v>265.142</c:v>
                </c:pt>
                <c:pt idx="237">
                  <c:v>264.65300000000002</c:v>
                </c:pt>
                <c:pt idx="238">
                  <c:v>264.7</c:v>
                </c:pt>
                <c:pt idx="239">
                  <c:v>264.71600000000001</c:v>
                </c:pt>
                <c:pt idx="240">
                  <c:v>264.66899999999998</c:v>
                </c:pt>
                <c:pt idx="241">
                  <c:v>264.69600000000003</c:v>
                </c:pt>
                <c:pt idx="242">
                  <c:v>264.63799999999998</c:v>
                </c:pt>
                <c:pt idx="243">
                  <c:v>264.673</c:v>
                </c:pt>
                <c:pt idx="244">
                  <c:v>261.892</c:v>
                </c:pt>
                <c:pt idx="245">
                  <c:v>261.18099999999998</c:v>
                </c:pt>
                <c:pt idx="246">
                  <c:v>264.44200000000001</c:v>
                </c:pt>
                <c:pt idx="247">
                  <c:v>264.024</c:v>
                </c:pt>
                <c:pt idx="248">
                  <c:v>264.71600000000001</c:v>
                </c:pt>
                <c:pt idx="249">
                  <c:v>264.57900000000001</c:v>
                </c:pt>
                <c:pt idx="250">
                  <c:v>264.536</c:v>
                </c:pt>
                <c:pt idx="251">
                  <c:v>264.48500000000001</c:v>
                </c:pt>
                <c:pt idx="252">
                  <c:v>264.70400000000001</c:v>
                </c:pt>
                <c:pt idx="253">
                  <c:v>289.07499999999999</c:v>
                </c:pt>
                <c:pt idx="254">
                  <c:v>299.45800000000003</c:v>
                </c:pt>
                <c:pt idx="255">
                  <c:v>282.81700000000001</c:v>
                </c:pt>
                <c:pt idx="256">
                  <c:v>277.57100000000003</c:v>
                </c:pt>
                <c:pt idx="257">
                  <c:v>277.55599999999998</c:v>
                </c:pt>
                <c:pt idx="258">
                  <c:v>277.34899999999999</c:v>
                </c:pt>
                <c:pt idx="259">
                  <c:v>277.142</c:v>
                </c:pt>
                <c:pt idx="260">
                  <c:v>273.28199999999998</c:v>
                </c:pt>
                <c:pt idx="261">
                  <c:v>282.94200000000001</c:v>
                </c:pt>
                <c:pt idx="262">
                  <c:v>279.88400000000001</c:v>
                </c:pt>
                <c:pt idx="263">
                  <c:v>281.34100000000001</c:v>
                </c:pt>
                <c:pt idx="264">
                  <c:v>279.99700000000001</c:v>
                </c:pt>
                <c:pt idx="265">
                  <c:v>288.36399999999998</c:v>
                </c:pt>
                <c:pt idx="266">
                  <c:v>292.68799999999999</c:v>
                </c:pt>
                <c:pt idx="267">
                  <c:v>289.18099999999998</c:v>
                </c:pt>
                <c:pt idx="268">
                  <c:v>289.048</c:v>
                </c:pt>
                <c:pt idx="269">
                  <c:v>289.09899999999999</c:v>
                </c:pt>
                <c:pt idx="270">
                  <c:v>289.09500000000003</c:v>
                </c:pt>
                <c:pt idx="271">
                  <c:v>289.048</c:v>
                </c:pt>
                <c:pt idx="272">
                  <c:v>289.06</c:v>
                </c:pt>
                <c:pt idx="273">
                  <c:v>289.10300000000001</c:v>
                </c:pt>
                <c:pt idx="274">
                  <c:v>292.00099999999998</c:v>
                </c:pt>
                <c:pt idx="275">
                  <c:v>298.34500000000003</c:v>
                </c:pt>
                <c:pt idx="276">
                  <c:v>302.51299999999998</c:v>
                </c:pt>
                <c:pt idx="277">
                  <c:v>303.34500000000003</c:v>
                </c:pt>
                <c:pt idx="278">
                  <c:v>299.29000000000002</c:v>
                </c:pt>
                <c:pt idx="279">
                  <c:v>290.44600000000003</c:v>
                </c:pt>
                <c:pt idx="280">
                  <c:v>288.99700000000001</c:v>
                </c:pt>
                <c:pt idx="281">
                  <c:v>291.18799999999999</c:v>
                </c:pt>
                <c:pt idx="282">
                  <c:v>290.06299999999999</c:v>
                </c:pt>
                <c:pt idx="283">
                  <c:v>290.06</c:v>
                </c:pt>
                <c:pt idx="284">
                  <c:v>290.04399999999998</c:v>
                </c:pt>
                <c:pt idx="285">
                  <c:v>290.03199999999998</c:v>
                </c:pt>
                <c:pt idx="286">
                  <c:v>296.798</c:v>
                </c:pt>
                <c:pt idx="287">
                  <c:v>296.548</c:v>
                </c:pt>
                <c:pt idx="288">
                  <c:v>300.42700000000002</c:v>
                </c:pt>
                <c:pt idx="289">
                  <c:v>290.75900000000001</c:v>
                </c:pt>
                <c:pt idx="290">
                  <c:v>290.56</c:v>
                </c:pt>
                <c:pt idx="291">
                  <c:v>290.24700000000001</c:v>
                </c:pt>
                <c:pt idx="292">
                  <c:v>291.45</c:v>
                </c:pt>
                <c:pt idx="293">
                  <c:v>293.24700000000001</c:v>
                </c:pt>
                <c:pt idx="294">
                  <c:v>295.86399999999998</c:v>
                </c:pt>
                <c:pt idx="295">
                  <c:v>296.55200000000002</c:v>
                </c:pt>
                <c:pt idx="296">
                  <c:v>295.37599999999998</c:v>
                </c:pt>
                <c:pt idx="297">
                  <c:v>295.29000000000002</c:v>
                </c:pt>
                <c:pt idx="298">
                  <c:v>270.59899999999999</c:v>
                </c:pt>
                <c:pt idx="299">
                  <c:v>282.45</c:v>
                </c:pt>
                <c:pt idx="300">
                  <c:v>280.649</c:v>
                </c:pt>
                <c:pt idx="301">
                  <c:v>274.56</c:v>
                </c:pt>
                <c:pt idx="302">
                  <c:v>283.09899999999999</c:v>
                </c:pt>
                <c:pt idx="303">
                  <c:v>280.94200000000001</c:v>
                </c:pt>
                <c:pt idx="304">
                  <c:v>280.47399999999999</c:v>
                </c:pt>
                <c:pt idx="305">
                  <c:v>278.91899999999998</c:v>
                </c:pt>
                <c:pt idx="306">
                  <c:v>278.95400000000001</c:v>
                </c:pt>
                <c:pt idx="307">
                  <c:v>278.94200000000001</c:v>
                </c:pt>
                <c:pt idx="308">
                  <c:v>278.84500000000003</c:v>
                </c:pt>
                <c:pt idx="309">
                  <c:v>278.86799999999999</c:v>
                </c:pt>
                <c:pt idx="310">
                  <c:v>278.88</c:v>
                </c:pt>
                <c:pt idx="311">
                  <c:v>278.87599999999998</c:v>
                </c:pt>
                <c:pt idx="312">
                  <c:v>278.91899999999998</c:v>
                </c:pt>
                <c:pt idx="313">
                  <c:v>278.88</c:v>
                </c:pt>
                <c:pt idx="314">
                  <c:v>278.85599999999999</c:v>
                </c:pt>
                <c:pt idx="315">
                  <c:v>278.91899999999998</c:v>
                </c:pt>
                <c:pt idx="316">
                  <c:v>278.85300000000001</c:v>
                </c:pt>
                <c:pt idx="317">
                  <c:v>278.87599999999998</c:v>
                </c:pt>
                <c:pt idx="318">
                  <c:v>278.82900000000001</c:v>
                </c:pt>
                <c:pt idx="319">
                  <c:v>278.83699999999999</c:v>
                </c:pt>
                <c:pt idx="320">
                  <c:v>278.67700000000002</c:v>
                </c:pt>
                <c:pt idx="321">
                  <c:v>278.673</c:v>
                </c:pt>
                <c:pt idx="322">
                  <c:v>278.66500000000002</c:v>
                </c:pt>
                <c:pt idx="323">
                  <c:v>278.63799999999998</c:v>
                </c:pt>
                <c:pt idx="324">
                  <c:v>278.64600000000002</c:v>
                </c:pt>
                <c:pt idx="325">
                  <c:v>278.661</c:v>
                </c:pt>
                <c:pt idx="326">
                  <c:v>278.63799999999998</c:v>
                </c:pt>
                <c:pt idx="327">
                  <c:v>278.59899999999999</c:v>
                </c:pt>
                <c:pt idx="328">
                  <c:v>278.61</c:v>
                </c:pt>
                <c:pt idx="329">
                  <c:v>278.60300000000001</c:v>
                </c:pt>
                <c:pt idx="330">
                  <c:v>278.649</c:v>
                </c:pt>
                <c:pt idx="331">
                  <c:v>278.47800000000001</c:v>
                </c:pt>
                <c:pt idx="332">
                  <c:v>278.27800000000002</c:v>
                </c:pt>
                <c:pt idx="333">
                  <c:v>278.286</c:v>
                </c:pt>
                <c:pt idx="334">
                  <c:v>278.274</c:v>
                </c:pt>
                <c:pt idx="335">
                  <c:v>278.274</c:v>
                </c:pt>
                <c:pt idx="336">
                  <c:v>278.29399999999998</c:v>
                </c:pt>
                <c:pt idx="337">
                  <c:v>278.27800000000002</c:v>
                </c:pt>
                <c:pt idx="338">
                  <c:v>278.274</c:v>
                </c:pt>
                <c:pt idx="339">
                  <c:v>278.274</c:v>
                </c:pt>
                <c:pt idx="340">
                  <c:v>278.23899999999998</c:v>
                </c:pt>
                <c:pt idx="341">
                  <c:v>278.27100000000002</c:v>
                </c:pt>
                <c:pt idx="342">
                  <c:v>278.29399999999998</c:v>
                </c:pt>
                <c:pt idx="343">
                  <c:v>278.26299999999998</c:v>
                </c:pt>
                <c:pt idx="344">
                  <c:v>278.25099999999998</c:v>
                </c:pt>
                <c:pt idx="345">
                  <c:v>278.298</c:v>
                </c:pt>
                <c:pt idx="346">
                  <c:v>278.30200000000002</c:v>
                </c:pt>
                <c:pt idx="347">
                  <c:v>278.31299999999999</c:v>
                </c:pt>
                <c:pt idx="348">
                  <c:v>278.26299999999998</c:v>
                </c:pt>
                <c:pt idx="349">
                  <c:v>278.142</c:v>
                </c:pt>
                <c:pt idx="350">
                  <c:v>278.16500000000002</c:v>
                </c:pt>
                <c:pt idx="351">
                  <c:v>278.18099999999998</c:v>
                </c:pt>
                <c:pt idx="352">
                  <c:v>278.10300000000001</c:v>
                </c:pt>
                <c:pt idx="353">
                  <c:v>278.04000000000002</c:v>
                </c:pt>
                <c:pt idx="354">
                  <c:v>278.09100000000001</c:v>
                </c:pt>
                <c:pt idx="355">
                  <c:v>278.06</c:v>
                </c:pt>
                <c:pt idx="356">
                  <c:v>278.048</c:v>
                </c:pt>
                <c:pt idx="357">
                  <c:v>278.07100000000003</c:v>
                </c:pt>
                <c:pt idx="358">
                  <c:v>278.21600000000001</c:v>
                </c:pt>
                <c:pt idx="359">
                  <c:v>278.185</c:v>
                </c:pt>
                <c:pt idx="360">
                  <c:v>278.07499999999999</c:v>
                </c:pt>
                <c:pt idx="361">
                  <c:v>278.01299999999998</c:v>
                </c:pt>
                <c:pt idx="362">
                  <c:v>278.11</c:v>
                </c:pt>
                <c:pt idx="363">
                  <c:v>278.09100000000001</c:v>
                </c:pt>
                <c:pt idx="364">
                  <c:v>278.08699999999999</c:v>
                </c:pt>
                <c:pt idx="365">
                  <c:v>278.00099999999998</c:v>
                </c:pt>
                <c:pt idx="366">
                  <c:v>278.06</c:v>
                </c:pt>
                <c:pt idx="367">
                  <c:v>278.017</c:v>
                </c:pt>
                <c:pt idx="368">
                  <c:v>278.02100000000002</c:v>
                </c:pt>
                <c:pt idx="369">
                  <c:v>278.03199999999998</c:v>
                </c:pt>
                <c:pt idx="370">
                  <c:v>278.06</c:v>
                </c:pt>
                <c:pt idx="371">
                  <c:v>278.02100000000002</c:v>
                </c:pt>
                <c:pt idx="372">
                  <c:v>278.05200000000002</c:v>
                </c:pt>
                <c:pt idx="373">
                  <c:v>278.00099999999998</c:v>
                </c:pt>
                <c:pt idx="374">
                  <c:v>277.83300000000003</c:v>
                </c:pt>
                <c:pt idx="375">
                  <c:v>277.74299999999999</c:v>
                </c:pt>
                <c:pt idx="376">
                  <c:v>277.786</c:v>
                </c:pt>
                <c:pt idx="377">
                  <c:v>277.71600000000001</c:v>
                </c:pt>
                <c:pt idx="378">
                  <c:v>277.77800000000002</c:v>
                </c:pt>
                <c:pt idx="379">
                  <c:v>277.79399999999998</c:v>
                </c:pt>
                <c:pt idx="380">
                  <c:v>277.77100000000002</c:v>
                </c:pt>
                <c:pt idx="381">
                  <c:v>277.76299999999998</c:v>
                </c:pt>
                <c:pt idx="382">
                  <c:v>277.755</c:v>
                </c:pt>
                <c:pt idx="383">
                  <c:v>277.786</c:v>
                </c:pt>
                <c:pt idx="384">
                  <c:v>277.74299999999999</c:v>
                </c:pt>
                <c:pt idx="385">
                  <c:v>277.72800000000001</c:v>
                </c:pt>
                <c:pt idx="386">
                  <c:v>274.23899999999998</c:v>
                </c:pt>
                <c:pt idx="387">
                  <c:v>274.82499999999999</c:v>
                </c:pt>
                <c:pt idx="388">
                  <c:v>276.505</c:v>
                </c:pt>
                <c:pt idx="389">
                  <c:v>276.88799999999998</c:v>
                </c:pt>
                <c:pt idx="390">
                  <c:v>277.02100000000002</c:v>
                </c:pt>
                <c:pt idx="391">
                  <c:v>294.61799999999999</c:v>
                </c:pt>
                <c:pt idx="392">
                  <c:v>300.59899999999999</c:v>
                </c:pt>
                <c:pt idx="393">
                  <c:v>282.755</c:v>
                </c:pt>
                <c:pt idx="394">
                  <c:v>281.91500000000002</c:v>
                </c:pt>
                <c:pt idx="395">
                  <c:v>280.88</c:v>
                </c:pt>
                <c:pt idx="396">
                  <c:v>280.85599999999999</c:v>
                </c:pt>
                <c:pt idx="397">
                  <c:v>282.32499999999999</c:v>
                </c:pt>
                <c:pt idx="398">
                  <c:v>283.28199999999998</c:v>
                </c:pt>
                <c:pt idx="399">
                  <c:v>282.95</c:v>
                </c:pt>
                <c:pt idx="400">
                  <c:v>286.67700000000002</c:v>
                </c:pt>
                <c:pt idx="401">
                  <c:v>295.173</c:v>
                </c:pt>
                <c:pt idx="402">
                  <c:v>304.93799999999999</c:v>
                </c:pt>
                <c:pt idx="403">
                  <c:v>298.88799999999998</c:v>
                </c:pt>
                <c:pt idx="404">
                  <c:v>304.31700000000001</c:v>
                </c:pt>
                <c:pt idx="405">
                  <c:v>294.63799999999998</c:v>
                </c:pt>
                <c:pt idx="406">
                  <c:v>295.95</c:v>
                </c:pt>
                <c:pt idx="407">
                  <c:v>299.23099999999999</c:v>
                </c:pt>
                <c:pt idx="408">
                  <c:v>293.32900000000001</c:v>
                </c:pt>
                <c:pt idx="409">
                  <c:v>294.50900000000001</c:v>
                </c:pt>
                <c:pt idx="410">
                  <c:v>294.7</c:v>
                </c:pt>
                <c:pt idx="411">
                  <c:v>297.505</c:v>
                </c:pt>
                <c:pt idx="412">
                  <c:v>298.274</c:v>
                </c:pt>
                <c:pt idx="413">
                  <c:v>298.13400000000001</c:v>
                </c:pt>
                <c:pt idx="414">
                  <c:v>298.18799999999999</c:v>
                </c:pt>
                <c:pt idx="415">
                  <c:v>272.93799999999999</c:v>
                </c:pt>
                <c:pt idx="416">
                  <c:v>284.74700000000001</c:v>
                </c:pt>
                <c:pt idx="417">
                  <c:v>283.27100000000002</c:v>
                </c:pt>
                <c:pt idx="418">
                  <c:v>273.83300000000003</c:v>
                </c:pt>
                <c:pt idx="419">
                  <c:v>286.423</c:v>
                </c:pt>
                <c:pt idx="420">
                  <c:v>285.36799999999999</c:v>
                </c:pt>
                <c:pt idx="421">
                  <c:v>282.13</c:v>
                </c:pt>
                <c:pt idx="422">
                  <c:v>282.09100000000001</c:v>
                </c:pt>
                <c:pt idx="423">
                  <c:v>282.06299999999999</c:v>
                </c:pt>
                <c:pt idx="424">
                  <c:v>282.11399999999998</c:v>
                </c:pt>
                <c:pt idx="425">
                  <c:v>281.97399999999999</c:v>
                </c:pt>
                <c:pt idx="426">
                  <c:v>282.00099999999998</c:v>
                </c:pt>
                <c:pt idx="427">
                  <c:v>282.05599999999998</c:v>
                </c:pt>
                <c:pt idx="428">
                  <c:v>282.06299999999999</c:v>
                </c:pt>
                <c:pt idx="429">
                  <c:v>282.048</c:v>
                </c:pt>
                <c:pt idx="430">
                  <c:v>282.017</c:v>
                </c:pt>
                <c:pt idx="431">
                  <c:v>282.01299999999998</c:v>
                </c:pt>
                <c:pt idx="432">
                  <c:v>282.02100000000002</c:v>
                </c:pt>
                <c:pt idx="433">
                  <c:v>282.02800000000002</c:v>
                </c:pt>
                <c:pt idx="434">
                  <c:v>282.00099999999998</c:v>
                </c:pt>
                <c:pt idx="435">
                  <c:v>282.005</c:v>
                </c:pt>
                <c:pt idx="436">
                  <c:v>281.97800000000001</c:v>
                </c:pt>
                <c:pt idx="437">
                  <c:v>282.017</c:v>
                </c:pt>
                <c:pt idx="438">
                  <c:v>281.96199999999999</c:v>
                </c:pt>
                <c:pt idx="439">
                  <c:v>281.73899999999998</c:v>
                </c:pt>
                <c:pt idx="440">
                  <c:v>281.77800000000002</c:v>
                </c:pt>
                <c:pt idx="441">
                  <c:v>281.78199999999998</c:v>
                </c:pt>
                <c:pt idx="442">
                  <c:v>281.79399999999998</c:v>
                </c:pt>
                <c:pt idx="443">
                  <c:v>281.786</c:v>
                </c:pt>
                <c:pt idx="444">
                  <c:v>281.74299999999999</c:v>
                </c:pt>
                <c:pt idx="445">
                  <c:v>281.79399999999998</c:v>
                </c:pt>
                <c:pt idx="446">
                  <c:v>281.774</c:v>
                </c:pt>
                <c:pt idx="447">
                  <c:v>281.798</c:v>
                </c:pt>
                <c:pt idx="448">
                  <c:v>281.755</c:v>
                </c:pt>
                <c:pt idx="449">
                  <c:v>281.82100000000003</c:v>
                </c:pt>
                <c:pt idx="450">
                  <c:v>281.75099999999998</c:v>
                </c:pt>
                <c:pt idx="451">
                  <c:v>281.79000000000002</c:v>
                </c:pt>
                <c:pt idx="452">
                  <c:v>281.73500000000001</c:v>
                </c:pt>
                <c:pt idx="453">
                  <c:v>281.75900000000001</c:v>
                </c:pt>
                <c:pt idx="454">
                  <c:v>281.72000000000003</c:v>
                </c:pt>
                <c:pt idx="455">
                  <c:v>281.79000000000002</c:v>
                </c:pt>
                <c:pt idx="456">
                  <c:v>281.77800000000002</c:v>
                </c:pt>
                <c:pt idx="457">
                  <c:v>281.77100000000002</c:v>
                </c:pt>
                <c:pt idx="458">
                  <c:v>281.74299999999999</c:v>
                </c:pt>
                <c:pt idx="459">
                  <c:v>281.774</c:v>
                </c:pt>
                <c:pt idx="460">
                  <c:v>281.79000000000002</c:v>
                </c:pt>
                <c:pt idx="461">
                  <c:v>281.77100000000002</c:v>
                </c:pt>
                <c:pt idx="462">
                  <c:v>281.774</c:v>
                </c:pt>
                <c:pt idx="463">
                  <c:v>281.798</c:v>
                </c:pt>
                <c:pt idx="464">
                  <c:v>281.755</c:v>
                </c:pt>
                <c:pt idx="465">
                  <c:v>281.79399999999998</c:v>
                </c:pt>
                <c:pt idx="466">
                  <c:v>281.767</c:v>
                </c:pt>
                <c:pt idx="467">
                  <c:v>281.73899999999998</c:v>
                </c:pt>
                <c:pt idx="468">
                  <c:v>281.81</c:v>
                </c:pt>
                <c:pt idx="469">
                  <c:v>281.73899999999998</c:v>
                </c:pt>
                <c:pt idx="470">
                  <c:v>281.47399999999999</c:v>
                </c:pt>
                <c:pt idx="471">
                  <c:v>281.38</c:v>
                </c:pt>
                <c:pt idx="472">
                  <c:v>281.39600000000002</c:v>
                </c:pt>
                <c:pt idx="473">
                  <c:v>281.392</c:v>
                </c:pt>
                <c:pt idx="474">
                  <c:v>281.36399999999998</c:v>
                </c:pt>
                <c:pt idx="475">
                  <c:v>281.33300000000003</c:v>
                </c:pt>
                <c:pt idx="476">
                  <c:v>281.37599999999998</c:v>
                </c:pt>
                <c:pt idx="477">
                  <c:v>281.36799999999999</c:v>
                </c:pt>
                <c:pt idx="478">
                  <c:v>281.38</c:v>
                </c:pt>
                <c:pt idx="479">
                  <c:v>281.38</c:v>
                </c:pt>
                <c:pt idx="480">
                  <c:v>281.36799999999999</c:v>
                </c:pt>
                <c:pt idx="481">
                  <c:v>281.38400000000001</c:v>
                </c:pt>
                <c:pt idx="482">
                  <c:v>281.34500000000003</c:v>
                </c:pt>
                <c:pt idx="483">
                  <c:v>281.40300000000002</c:v>
                </c:pt>
                <c:pt idx="484">
                  <c:v>281.24700000000001</c:v>
                </c:pt>
                <c:pt idx="485">
                  <c:v>281.25099999999998</c:v>
                </c:pt>
                <c:pt idx="486">
                  <c:v>281.255</c:v>
                </c:pt>
                <c:pt idx="487">
                  <c:v>281.29399999999998</c:v>
                </c:pt>
                <c:pt idx="488">
                  <c:v>281.29399999999998</c:v>
                </c:pt>
                <c:pt idx="489">
                  <c:v>281.25099999999998</c:v>
                </c:pt>
                <c:pt idx="490">
                  <c:v>281.27100000000002</c:v>
                </c:pt>
                <c:pt idx="491">
                  <c:v>281.26299999999998</c:v>
                </c:pt>
                <c:pt idx="492">
                  <c:v>281.22399999999999</c:v>
                </c:pt>
                <c:pt idx="493">
                  <c:v>281.005</c:v>
                </c:pt>
                <c:pt idx="494">
                  <c:v>280.98500000000001</c:v>
                </c:pt>
                <c:pt idx="495">
                  <c:v>281.00099999999998</c:v>
                </c:pt>
                <c:pt idx="496">
                  <c:v>281.00099999999998</c:v>
                </c:pt>
                <c:pt idx="497">
                  <c:v>281.005</c:v>
                </c:pt>
                <c:pt idx="498">
                  <c:v>280.96600000000001</c:v>
                </c:pt>
                <c:pt idx="499">
                  <c:v>281.02800000000002</c:v>
                </c:pt>
                <c:pt idx="500">
                  <c:v>280.94200000000001</c:v>
                </c:pt>
                <c:pt idx="501">
                  <c:v>280.98500000000001</c:v>
                </c:pt>
                <c:pt idx="502">
                  <c:v>280.97800000000001</c:v>
                </c:pt>
                <c:pt idx="503">
                  <c:v>280.96600000000001</c:v>
                </c:pt>
                <c:pt idx="504">
                  <c:v>281.005</c:v>
                </c:pt>
                <c:pt idx="505">
                  <c:v>280.98099999999999</c:v>
                </c:pt>
                <c:pt idx="506">
                  <c:v>280.99299999999999</c:v>
                </c:pt>
                <c:pt idx="507">
                  <c:v>281.017</c:v>
                </c:pt>
                <c:pt idx="508">
                  <c:v>281.00099999999998</c:v>
                </c:pt>
                <c:pt idx="509">
                  <c:v>280.97000000000003</c:v>
                </c:pt>
                <c:pt idx="510">
                  <c:v>280.98899999999998</c:v>
                </c:pt>
                <c:pt idx="511">
                  <c:v>280.92700000000002</c:v>
                </c:pt>
                <c:pt idx="512">
                  <c:v>280.97000000000003</c:v>
                </c:pt>
                <c:pt idx="513">
                  <c:v>280.98099999999999</c:v>
                </c:pt>
                <c:pt idx="514">
                  <c:v>281.005</c:v>
                </c:pt>
                <c:pt idx="515">
                  <c:v>281.00099999999998</c:v>
                </c:pt>
                <c:pt idx="516">
                  <c:v>280.96600000000001</c:v>
                </c:pt>
                <c:pt idx="517">
                  <c:v>280.95400000000001</c:v>
                </c:pt>
                <c:pt idx="518">
                  <c:v>280.98500000000001</c:v>
                </c:pt>
                <c:pt idx="519">
                  <c:v>280.97399999999999</c:v>
                </c:pt>
                <c:pt idx="520">
                  <c:v>280.94200000000001</c:v>
                </c:pt>
                <c:pt idx="521">
                  <c:v>280.96600000000001</c:v>
                </c:pt>
                <c:pt idx="522">
                  <c:v>280.97800000000001</c:v>
                </c:pt>
                <c:pt idx="523">
                  <c:v>280.98899999999998</c:v>
                </c:pt>
                <c:pt idx="524">
                  <c:v>281.005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25-E844-8EC3-1B8670071B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8440495"/>
        <c:axId val="243295855"/>
      </c:lineChart>
      <c:catAx>
        <c:axId val="568440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3295855"/>
        <c:crosses val="autoZero"/>
        <c:auto val="1"/>
        <c:lblAlgn val="ctr"/>
        <c:lblOffset val="100"/>
        <c:noMultiLvlLbl val="0"/>
      </c:catAx>
      <c:valAx>
        <c:axId val="243295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8440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智慧停车场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[6]内存泄漏!$A$1:$A$528</c:f>
              <c:numCache>
                <c:formatCode>General</c:formatCode>
                <c:ptCount val="528"/>
                <c:pt idx="0">
                  <c:v>172.33199999999999</c:v>
                </c:pt>
                <c:pt idx="1">
                  <c:v>167.75800000000001</c:v>
                </c:pt>
                <c:pt idx="2">
                  <c:v>167.74600000000001</c:v>
                </c:pt>
                <c:pt idx="3">
                  <c:v>167.75</c:v>
                </c:pt>
                <c:pt idx="4">
                  <c:v>167.75</c:v>
                </c:pt>
                <c:pt idx="5">
                  <c:v>167.773</c:v>
                </c:pt>
                <c:pt idx="6">
                  <c:v>167.75</c:v>
                </c:pt>
                <c:pt idx="7">
                  <c:v>167.72300000000001</c:v>
                </c:pt>
                <c:pt idx="8">
                  <c:v>167.74199999999999</c:v>
                </c:pt>
                <c:pt idx="9">
                  <c:v>167.738</c:v>
                </c:pt>
                <c:pt idx="10">
                  <c:v>167.72300000000001</c:v>
                </c:pt>
                <c:pt idx="11">
                  <c:v>167.76599999999999</c:v>
                </c:pt>
                <c:pt idx="12">
                  <c:v>167.74600000000001</c:v>
                </c:pt>
                <c:pt idx="13">
                  <c:v>167.73400000000001</c:v>
                </c:pt>
                <c:pt idx="14">
                  <c:v>167.77</c:v>
                </c:pt>
                <c:pt idx="15">
                  <c:v>167.75</c:v>
                </c:pt>
                <c:pt idx="16">
                  <c:v>167.74199999999999</c:v>
                </c:pt>
                <c:pt idx="17">
                  <c:v>167.73400000000001</c:v>
                </c:pt>
                <c:pt idx="18">
                  <c:v>167.75</c:v>
                </c:pt>
                <c:pt idx="19">
                  <c:v>167.72300000000001</c:v>
                </c:pt>
                <c:pt idx="20">
                  <c:v>167.762</c:v>
                </c:pt>
                <c:pt idx="21">
                  <c:v>167.76599999999999</c:v>
                </c:pt>
                <c:pt idx="22">
                  <c:v>167.762</c:v>
                </c:pt>
                <c:pt idx="23">
                  <c:v>167.75800000000001</c:v>
                </c:pt>
                <c:pt idx="24">
                  <c:v>167.73400000000001</c:v>
                </c:pt>
                <c:pt idx="25">
                  <c:v>167.738</c:v>
                </c:pt>
                <c:pt idx="26">
                  <c:v>167.75</c:v>
                </c:pt>
                <c:pt idx="27">
                  <c:v>167.76599999999999</c:v>
                </c:pt>
                <c:pt idx="28">
                  <c:v>167.75</c:v>
                </c:pt>
                <c:pt idx="29">
                  <c:v>167.74199999999999</c:v>
                </c:pt>
                <c:pt idx="30">
                  <c:v>167.73</c:v>
                </c:pt>
                <c:pt idx="31">
                  <c:v>167.738</c:v>
                </c:pt>
                <c:pt idx="32">
                  <c:v>167.73</c:v>
                </c:pt>
                <c:pt idx="33">
                  <c:v>167.75399999999999</c:v>
                </c:pt>
                <c:pt idx="34">
                  <c:v>167.738</c:v>
                </c:pt>
                <c:pt idx="35">
                  <c:v>167.74199999999999</c:v>
                </c:pt>
                <c:pt idx="36">
                  <c:v>167.738</c:v>
                </c:pt>
                <c:pt idx="37">
                  <c:v>167.738</c:v>
                </c:pt>
                <c:pt idx="38">
                  <c:v>167.75</c:v>
                </c:pt>
                <c:pt idx="39">
                  <c:v>167.73</c:v>
                </c:pt>
                <c:pt idx="40">
                  <c:v>167.72300000000001</c:v>
                </c:pt>
                <c:pt idx="41">
                  <c:v>167.75399999999999</c:v>
                </c:pt>
                <c:pt idx="42">
                  <c:v>167.75399999999999</c:v>
                </c:pt>
                <c:pt idx="43">
                  <c:v>167.73400000000001</c:v>
                </c:pt>
                <c:pt idx="44">
                  <c:v>167.75</c:v>
                </c:pt>
                <c:pt idx="45">
                  <c:v>167.72300000000001</c:v>
                </c:pt>
                <c:pt idx="46">
                  <c:v>167.70699999999999</c:v>
                </c:pt>
                <c:pt idx="47">
                  <c:v>167.74600000000001</c:v>
                </c:pt>
                <c:pt idx="48">
                  <c:v>167.73400000000001</c:v>
                </c:pt>
                <c:pt idx="49">
                  <c:v>167.73400000000001</c:v>
                </c:pt>
                <c:pt idx="50">
                  <c:v>167.73400000000001</c:v>
                </c:pt>
                <c:pt idx="51">
                  <c:v>167.738</c:v>
                </c:pt>
                <c:pt idx="52">
                  <c:v>167.74199999999999</c:v>
                </c:pt>
                <c:pt idx="53">
                  <c:v>167.73</c:v>
                </c:pt>
                <c:pt idx="54">
                  <c:v>167.73400000000001</c:v>
                </c:pt>
                <c:pt idx="55">
                  <c:v>167.75</c:v>
                </c:pt>
                <c:pt idx="56">
                  <c:v>167.73400000000001</c:v>
                </c:pt>
                <c:pt idx="57">
                  <c:v>167.75</c:v>
                </c:pt>
                <c:pt idx="58">
                  <c:v>167.738</c:v>
                </c:pt>
                <c:pt idx="59">
                  <c:v>167.738</c:v>
                </c:pt>
                <c:pt idx="60">
                  <c:v>167.73400000000001</c:v>
                </c:pt>
                <c:pt idx="61">
                  <c:v>167.75800000000001</c:v>
                </c:pt>
                <c:pt idx="62">
                  <c:v>167.738</c:v>
                </c:pt>
                <c:pt idx="63">
                  <c:v>167.73</c:v>
                </c:pt>
                <c:pt idx="64">
                  <c:v>167.72300000000001</c:v>
                </c:pt>
                <c:pt idx="65">
                  <c:v>167.73400000000001</c:v>
                </c:pt>
                <c:pt idx="66">
                  <c:v>167.73</c:v>
                </c:pt>
                <c:pt idx="67">
                  <c:v>167.73</c:v>
                </c:pt>
                <c:pt idx="68">
                  <c:v>167.74600000000001</c:v>
                </c:pt>
                <c:pt idx="69">
                  <c:v>167.727</c:v>
                </c:pt>
                <c:pt idx="70">
                  <c:v>167.71899999999999</c:v>
                </c:pt>
                <c:pt idx="71">
                  <c:v>167.75</c:v>
                </c:pt>
                <c:pt idx="72">
                  <c:v>167.727</c:v>
                </c:pt>
                <c:pt idx="73">
                  <c:v>167.75399999999999</c:v>
                </c:pt>
                <c:pt idx="74">
                  <c:v>167.72300000000001</c:v>
                </c:pt>
                <c:pt idx="75">
                  <c:v>167.738</c:v>
                </c:pt>
                <c:pt idx="76">
                  <c:v>167.73</c:v>
                </c:pt>
                <c:pt idx="77">
                  <c:v>167.727</c:v>
                </c:pt>
                <c:pt idx="78">
                  <c:v>167.75</c:v>
                </c:pt>
                <c:pt idx="79">
                  <c:v>167.727</c:v>
                </c:pt>
                <c:pt idx="80">
                  <c:v>167.72300000000001</c:v>
                </c:pt>
                <c:pt idx="81">
                  <c:v>167.74199999999999</c:v>
                </c:pt>
                <c:pt idx="82">
                  <c:v>167.715</c:v>
                </c:pt>
                <c:pt idx="83">
                  <c:v>167.73400000000001</c:v>
                </c:pt>
                <c:pt idx="84">
                  <c:v>167.727</c:v>
                </c:pt>
                <c:pt idx="85">
                  <c:v>167.738</c:v>
                </c:pt>
                <c:pt idx="86">
                  <c:v>167.77</c:v>
                </c:pt>
                <c:pt idx="87">
                  <c:v>167.71899999999999</c:v>
                </c:pt>
                <c:pt idx="88">
                  <c:v>167.738</c:v>
                </c:pt>
                <c:pt idx="89">
                  <c:v>167.74199999999999</c:v>
                </c:pt>
                <c:pt idx="90">
                  <c:v>167.715</c:v>
                </c:pt>
                <c:pt idx="91">
                  <c:v>167.74600000000001</c:v>
                </c:pt>
                <c:pt idx="92">
                  <c:v>167.73</c:v>
                </c:pt>
                <c:pt idx="93">
                  <c:v>167.762</c:v>
                </c:pt>
                <c:pt idx="94">
                  <c:v>167.73</c:v>
                </c:pt>
                <c:pt idx="95">
                  <c:v>167.74199999999999</c:v>
                </c:pt>
                <c:pt idx="96">
                  <c:v>167.73400000000001</c:v>
                </c:pt>
                <c:pt idx="97">
                  <c:v>167.73400000000001</c:v>
                </c:pt>
                <c:pt idx="98">
                  <c:v>167.73</c:v>
                </c:pt>
                <c:pt idx="99">
                  <c:v>167.72300000000001</c:v>
                </c:pt>
                <c:pt idx="100">
                  <c:v>167.73</c:v>
                </c:pt>
                <c:pt idx="101">
                  <c:v>167.76599999999999</c:v>
                </c:pt>
                <c:pt idx="102">
                  <c:v>167.75</c:v>
                </c:pt>
                <c:pt idx="103">
                  <c:v>167.73400000000001</c:v>
                </c:pt>
                <c:pt idx="104">
                  <c:v>167.74199999999999</c:v>
                </c:pt>
                <c:pt idx="105">
                  <c:v>167.762</c:v>
                </c:pt>
                <c:pt idx="106">
                  <c:v>167.72300000000001</c:v>
                </c:pt>
                <c:pt idx="107">
                  <c:v>167.738</c:v>
                </c:pt>
                <c:pt idx="108">
                  <c:v>167.75</c:v>
                </c:pt>
                <c:pt idx="109">
                  <c:v>167.72300000000001</c:v>
                </c:pt>
                <c:pt idx="110">
                  <c:v>167.75399999999999</c:v>
                </c:pt>
                <c:pt idx="111">
                  <c:v>167.738</c:v>
                </c:pt>
                <c:pt idx="112">
                  <c:v>172.06700000000001</c:v>
                </c:pt>
                <c:pt idx="113">
                  <c:v>170.048</c:v>
                </c:pt>
                <c:pt idx="114">
                  <c:v>172.21600000000001</c:v>
                </c:pt>
                <c:pt idx="115">
                  <c:v>172.09899999999999</c:v>
                </c:pt>
                <c:pt idx="116">
                  <c:v>174.66900000000001</c:v>
                </c:pt>
                <c:pt idx="117">
                  <c:v>172.20400000000001</c:v>
                </c:pt>
                <c:pt idx="118">
                  <c:v>172.196</c:v>
                </c:pt>
                <c:pt idx="119">
                  <c:v>170.643</c:v>
                </c:pt>
                <c:pt idx="120">
                  <c:v>172.779</c:v>
                </c:pt>
                <c:pt idx="121">
                  <c:v>172.72900000000001</c:v>
                </c:pt>
                <c:pt idx="122">
                  <c:v>170.803</c:v>
                </c:pt>
                <c:pt idx="123">
                  <c:v>170.697</c:v>
                </c:pt>
                <c:pt idx="124">
                  <c:v>180.136</c:v>
                </c:pt>
                <c:pt idx="125">
                  <c:v>179.495</c:v>
                </c:pt>
                <c:pt idx="126">
                  <c:v>181.53100000000001</c:v>
                </c:pt>
                <c:pt idx="127">
                  <c:v>180.40600000000001</c:v>
                </c:pt>
                <c:pt idx="128">
                  <c:v>181.72300000000001</c:v>
                </c:pt>
                <c:pt idx="129">
                  <c:v>181.37899999999999</c:v>
                </c:pt>
                <c:pt idx="130">
                  <c:v>179.66399999999999</c:v>
                </c:pt>
                <c:pt idx="131">
                  <c:v>193.23</c:v>
                </c:pt>
                <c:pt idx="132">
                  <c:v>193.94499999999999</c:v>
                </c:pt>
                <c:pt idx="133">
                  <c:v>181.80500000000001</c:v>
                </c:pt>
                <c:pt idx="134">
                  <c:v>181.77</c:v>
                </c:pt>
                <c:pt idx="135">
                  <c:v>182.006</c:v>
                </c:pt>
                <c:pt idx="136">
                  <c:v>186.37799999999999</c:v>
                </c:pt>
                <c:pt idx="137">
                  <c:v>185.03</c:v>
                </c:pt>
                <c:pt idx="138">
                  <c:v>185.52600000000001</c:v>
                </c:pt>
                <c:pt idx="139">
                  <c:v>188.77199999999999</c:v>
                </c:pt>
                <c:pt idx="140">
                  <c:v>189.554</c:v>
                </c:pt>
                <c:pt idx="141">
                  <c:v>190.92500000000001</c:v>
                </c:pt>
                <c:pt idx="142">
                  <c:v>188.71</c:v>
                </c:pt>
                <c:pt idx="143">
                  <c:v>191.43299999999999</c:v>
                </c:pt>
                <c:pt idx="144">
                  <c:v>201.054</c:v>
                </c:pt>
                <c:pt idx="145">
                  <c:v>206.327</c:v>
                </c:pt>
                <c:pt idx="146">
                  <c:v>195.28800000000001</c:v>
                </c:pt>
                <c:pt idx="147">
                  <c:v>168.06899999999999</c:v>
                </c:pt>
                <c:pt idx="148">
                  <c:v>164.74100000000001</c:v>
                </c:pt>
                <c:pt idx="149">
                  <c:v>157.804</c:v>
                </c:pt>
                <c:pt idx="150">
                  <c:v>151.20400000000001</c:v>
                </c:pt>
                <c:pt idx="151">
                  <c:v>151.18100000000001</c:v>
                </c:pt>
                <c:pt idx="152">
                  <c:v>150.94999999999999</c:v>
                </c:pt>
                <c:pt idx="153">
                  <c:v>150.98500000000001</c:v>
                </c:pt>
                <c:pt idx="154">
                  <c:v>151.185</c:v>
                </c:pt>
                <c:pt idx="155">
                  <c:v>151.095</c:v>
                </c:pt>
                <c:pt idx="156">
                  <c:v>169.185</c:v>
                </c:pt>
                <c:pt idx="157">
                  <c:v>168.333</c:v>
                </c:pt>
                <c:pt idx="158">
                  <c:v>168.458</c:v>
                </c:pt>
                <c:pt idx="159">
                  <c:v>168.501</c:v>
                </c:pt>
                <c:pt idx="160">
                  <c:v>169.90299999999999</c:v>
                </c:pt>
                <c:pt idx="161">
                  <c:v>169.08699999999999</c:v>
                </c:pt>
                <c:pt idx="162">
                  <c:v>169.56100000000001</c:v>
                </c:pt>
                <c:pt idx="163">
                  <c:v>169.47900000000001</c:v>
                </c:pt>
                <c:pt idx="164">
                  <c:v>170.702</c:v>
                </c:pt>
                <c:pt idx="165">
                  <c:v>172.64400000000001</c:v>
                </c:pt>
                <c:pt idx="166">
                  <c:v>172.011</c:v>
                </c:pt>
                <c:pt idx="167">
                  <c:v>179.804</c:v>
                </c:pt>
                <c:pt idx="168">
                  <c:v>182.483</c:v>
                </c:pt>
                <c:pt idx="169">
                  <c:v>176.124</c:v>
                </c:pt>
                <c:pt idx="170">
                  <c:v>175.04599999999999</c:v>
                </c:pt>
                <c:pt idx="171">
                  <c:v>176.93299999999999</c:v>
                </c:pt>
                <c:pt idx="172">
                  <c:v>172.386</c:v>
                </c:pt>
                <c:pt idx="173">
                  <c:v>179.42500000000001</c:v>
                </c:pt>
                <c:pt idx="174">
                  <c:v>183.858</c:v>
                </c:pt>
                <c:pt idx="175">
                  <c:v>176.58099999999999</c:v>
                </c:pt>
                <c:pt idx="176">
                  <c:v>169</c:v>
                </c:pt>
                <c:pt idx="177">
                  <c:v>168.87100000000001</c:v>
                </c:pt>
                <c:pt idx="178">
                  <c:v>168.89099999999999</c:v>
                </c:pt>
                <c:pt idx="179">
                  <c:v>168.863</c:v>
                </c:pt>
                <c:pt idx="180">
                  <c:v>168.87100000000001</c:v>
                </c:pt>
                <c:pt idx="181">
                  <c:v>168.89099999999999</c:v>
                </c:pt>
                <c:pt idx="182">
                  <c:v>168.87100000000001</c:v>
                </c:pt>
                <c:pt idx="183">
                  <c:v>168.88300000000001</c:v>
                </c:pt>
                <c:pt idx="184">
                  <c:v>168.89500000000001</c:v>
                </c:pt>
                <c:pt idx="185">
                  <c:v>168.85499999999999</c:v>
                </c:pt>
                <c:pt idx="186">
                  <c:v>168.863</c:v>
                </c:pt>
                <c:pt idx="187">
                  <c:v>168.863</c:v>
                </c:pt>
                <c:pt idx="188">
                  <c:v>168.90199999999999</c:v>
                </c:pt>
                <c:pt idx="189">
                  <c:v>168.78899999999999</c:v>
                </c:pt>
                <c:pt idx="190">
                  <c:v>168.762</c:v>
                </c:pt>
                <c:pt idx="191">
                  <c:v>168.762</c:v>
                </c:pt>
                <c:pt idx="192">
                  <c:v>168.76599999999999</c:v>
                </c:pt>
                <c:pt idx="193">
                  <c:v>168.71899999999999</c:v>
                </c:pt>
                <c:pt idx="194">
                  <c:v>168.75800000000001</c:v>
                </c:pt>
                <c:pt idx="195">
                  <c:v>168.71899999999999</c:v>
                </c:pt>
                <c:pt idx="196">
                  <c:v>168.71899999999999</c:v>
                </c:pt>
                <c:pt idx="197">
                  <c:v>168.71899999999999</c:v>
                </c:pt>
                <c:pt idx="198">
                  <c:v>168.71899999999999</c:v>
                </c:pt>
                <c:pt idx="199">
                  <c:v>168.72300000000001</c:v>
                </c:pt>
                <c:pt idx="200">
                  <c:v>168.703</c:v>
                </c:pt>
                <c:pt idx="201">
                  <c:v>168.703</c:v>
                </c:pt>
                <c:pt idx="202">
                  <c:v>168.703</c:v>
                </c:pt>
                <c:pt idx="203">
                  <c:v>168.66800000000001</c:v>
                </c:pt>
                <c:pt idx="204">
                  <c:v>168.67599999999999</c:v>
                </c:pt>
                <c:pt idx="205">
                  <c:v>168.68</c:v>
                </c:pt>
                <c:pt idx="206">
                  <c:v>168.613</c:v>
                </c:pt>
                <c:pt idx="207">
                  <c:v>168.637</c:v>
                </c:pt>
                <c:pt idx="208">
                  <c:v>168.625</c:v>
                </c:pt>
                <c:pt idx="209">
                  <c:v>168.70699999999999</c:v>
                </c:pt>
                <c:pt idx="210">
                  <c:v>168.637</c:v>
                </c:pt>
                <c:pt idx="211">
                  <c:v>168.63300000000001</c:v>
                </c:pt>
                <c:pt idx="212">
                  <c:v>168.62899999999999</c:v>
                </c:pt>
                <c:pt idx="213">
                  <c:v>168.62899999999999</c:v>
                </c:pt>
                <c:pt idx="214">
                  <c:v>168.625</c:v>
                </c:pt>
                <c:pt idx="215">
                  <c:v>168.65199999999999</c:v>
                </c:pt>
                <c:pt idx="216">
                  <c:v>168.62899999999999</c:v>
                </c:pt>
                <c:pt idx="217">
                  <c:v>168.60900000000001</c:v>
                </c:pt>
                <c:pt idx="218">
                  <c:v>168.64099999999999</c:v>
                </c:pt>
                <c:pt idx="219">
                  <c:v>168.63300000000001</c:v>
                </c:pt>
                <c:pt idx="220">
                  <c:v>168.62899999999999</c:v>
                </c:pt>
                <c:pt idx="221">
                  <c:v>168.648</c:v>
                </c:pt>
                <c:pt idx="222">
                  <c:v>168.61699999999999</c:v>
                </c:pt>
                <c:pt idx="223">
                  <c:v>168.637</c:v>
                </c:pt>
                <c:pt idx="224">
                  <c:v>168.63300000000001</c:v>
                </c:pt>
                <c:pt idx="225">
                  <c:v>168.613</c:v>
                </c:pt>
                <c:pt idx="226">
                  <c:v>168.578</c:v>
                </c:pt>
                <c:pt idx="227">
                  <c:v>168.64099999999999</c:v>
                </c:pt>
                <c:pt idx="228">
                  <c:v>168.613</c:v>
                </c:pt>
                <c:pt idx="229">
                  <c:v>168.613</c:v>
                </c:pt>
                <c:pt idx="230">
                  <c:v>168.625</c:v>
                </c:pt>
                <c:pt idx="231">
                  <c:v>168.613</c:v>
                </c:pt>
                <c:pt idx="232">
                  <c:v>168.60499999999999</c:v>
                </c:pt>
                <c:pt idx="233">
                  <c:v>168.625</c:v>
                </c:pt>
                <c:pt idx="234">
                  <c:v>168.61699999999999</c:v>
                </c:pt>
                <c:pt idx="235">
                  <c:v>168.57400000000001</c:v>
                </c:pt>
                <c:pt idx="236">
                  <c:v>168.60900000000001</c:v>
                </c:pt>
                <c:pt idx="237">
                  <c:v>168.625</c:v>
                </c:pt>
                <c:pt idx="238">
                  <c:v>168.637</c:v>
                </c:pt>
                <c:pt idx="239">
                  <c:v>168.59800000000001</c:v>
                </c:pt>
                <c:pt idx="240">
                  <c:v>168.61699999999999</c:v>
                </c:pt>
                <c:pt idx="241">
                  <c:v>168.59399999999999</c:v>
                </c:pt>
                <c:pt idx="242">
                  <c:v>168.59399999999999</c:v>
                </c:pt>
                <c:pt idx="243">
                  <c:v>168.59800000000001</c:v>
                </c:pt>
                <c:pt idx="244">
                  <c:v>168.602</c:v>
                </c:pt>
                <c:pt idx="245">
                  <c:v>168.578</c:v>
                </c:pt>
                <c:pt idx="246">
                  <c:v>168.613</c:v>
                </c:pt>
                <c:pt idx="247">
                  <c:v>168.59399999999999</c:v>
                </c:pt>
                <c:pt idx="248">
                  <c:v>168.62100000000001</c:v>
                </c:pt>
                <c:pt idx="249">
                  <c:v>168.62100000000001</c:v>
                </c:pt>
                <c:pt idx="250">
                  <c:v>168.58199999999999</c:v>
                </c:pt>
                <c:pt idx="251">
                  <c:v>168.62899999999999</c:v>
                </c:pt>
                <c:pt idx="252">
                  <c:v>168.58600000000001</c:v>
                </c:pt>
                <c:pt idx="253">
                  <c:v>168.60499999999999</c:v>
                </c:pt>
                <c:pt idx="254">
                  <c:v>168.58199999999999</c:v>
                </c:pt>
                <c:pt idx="255">
                  <c:v>168.59399999999999</c:v>
                </c:pt>
                <c:pt idx="256">
                  <c:v>168.60499999999999</c:v>
                </c:pt>
                <c:pt idx="257">
                  <c:v>168.59</c:v>
                </c:pt>
                <c:pt idx="258">
                  <c:v>168.625</c:v>
                </c:pt>
                <c:pt idx="259">
                  <c:v>168.60900000000001</c:v>
                </c:pt>
                <c:pt idx="260">
                  <c:v>168.60499999999999</c:v>
                </c:pt>
                <c:pt idx="261">
                  <c:v>168.61699999999999</c:v>
                </c:pt>
                <c:pt idx="262">
                  <c:v>168.57400000000001</c:v>
                </c:pt>
                <c:pt idx="263">
                  <c:v>168.60499999999999</c:v>
                </c:pt>
                <c:pt idx="264">
                  <c:v>168.60499999999999</c:v>
                </c:pt>
                <c:pt idx="265">
                  <c:v>168.625</c:v>
                </c:pt>
                <c:pt idx="266">
                  <c:v>168.559</c:v>
                </c:pt>
                <c:pt idx="267">
                  <c:v>168.535</c:v>
                </c:pt>
                <c:pt idx="268">
                  <c:v>168.56200000000001</c:v>
                </c:pt>
                <c:pt idx="269">
                  <c:v>168.59399999999999</c:v>
                </c:pt>
                <c:pt idx="270">
                  <c:v>168.56200000000001</c:v>
                </c:pt>
                <c:pt idx="271">
                  <c:v>172.71100000000001</c:v>
                </c:pt>
                <c:pt idx="272">
                  <c:v>173.91399999999999</c:v>
                </c:pt>
                <c:pt idx="273">
                  <c:v>174.02699999999999</c:v>
                </c:pt>
                <c:pt idx="274">
                  <c:v>173.91399999999999</c:v>
                </c:pt>
                <c:pt idx="275">
                  <c:v>171.67599999999999</c:v>
                </c:pt>
                <c:pt idx="276">
                  <c:v>173.60900000000001</c:v>
                </c:pt>
                <c:pt idx="277">
                  <c:v>173.547</c:v>
                </c:pt>
                <c:pt idx="278">
                  <c:v>174.273</c:v>
                </c:pt>
                <c:pt idx="279">
                  <c:v>171.852</c:v>
                </c:pt>
                <c:pt idx="280">
                  <c:v>173.96100000000001</c:v>
                </c:pt>
                <c:pt idx="281">
                  <c:v>173.80500000000001</c:v>
                </c:pt>
                <c:pt idx="282">
                  <c:v>171.88300000000001</c:v>
                </c:pt>
                <c:pt idx="283">
                  <c:v>173.434</c:v>
                </c:pt>
                <c:pt idx="284">
                  <c:v>172.08600000000001</c:v>
                </c:pt>
                <c:pt idx="285">
                  <c:v>171.863</c:v>
                </c:pt>
                <c:pt idx="286">
                  <c:v>183.93799999999999</c:v>
                </c:pt>
                <c:pt idx="287">
                  <c:v>180.92099999999999</c:v>
                </c:pt>
                <c:pt idx="288">
                  <c:v>172.14</c:v>
                </c:pt>
                <c:pt idx="289">
                  <c:v>183.66300000000001</c:v>
                </c:pt>
                <c:pt idx="290">
                  <c:v>182.88200000000001</c:v>
                </c:pt>
                <c:pt idx="291">
                  <c:v>181.06200000000001</c:v>
                </c:pt>
                <c:pt idx="292">
                  <c:v>192.19800000000001</c:v>
                </c:pt>
                <c:pt idx="293">
                  <c:v>192.964</c:v>
                </c:pt>
                <c:pt idx="294">
                  <c:v>182.59299999999999</c:v>
                </c:pt>
                <c:pt idx="295">
                  <c:v>182.495</c:v>
                </c:pt>
                <c:pt idx="296">
                  <c:v>187.05</c:v>
                </c:pt>
                <c:pt idx="297">
                  <c:v>186.11199999999999</c:v>
                </c:pt>
                <c:pt idx="298">
                  <c:v>187.214</c:v>
                </c:pt>
                <c:pt idx="299">
                  <c:v>190.8</c:v>
                </c:pt>
                <c:pt idx="300">
                  <c:v>190.851</c:v>
                </c:pt>
                <c:pt idx="301">
                  <c:v>192.56700000000001</c:v>
                </c:pt>
                <c:pt idx="302">
                  <c:v>193.7</c:v>
                </c:pt>
                <c:pt idx="303">
                  <c:v>204.97800000000001</c:v>
                </c:pt>
                <c:pt idx="304">
                  <c:v>208.10300000000001</c:v>
                </c:pt>
                <c:pt idx="305">
                  <c:v>196.34899999999999</c:v>
                </c:pt>
                <c:pt idx="306">
                  <c:v>166.221</c:v>
                </c:pt>
                <c:pt idx="307">
                  <c:v>166.39</c:v>
                </c:pt>
                <c:pt idx="308">
                  <c:v>158.42099999999999</c:v>
                </c:pt>
                <c:pt idx="309">
                  <c:v>157.96</c:v>
                </c:pt>
                <c:pt idx="310">
                  <c:v>151.565</c:v>
                </c:pt>
                <c:pt idx="311">
                  <c:v>151.42500000000001</c:v>
                </c:pt>
                <c:pt idx="312">
                  <c:v>151.44800000000001</c:v>
                </c:pt>
                <c:pt idx="313">
                  <c:v>169.69800000000001</c:v>
                </c:pt>
                <c:pt idx="314">
                  <c:v>169.483</c:v>
                </c:pt>
                <c:pt idx="315">
                  <c:v>169.249</c:v>
                </c:pt>
                <c:pt idx="316">
                  <c:v>169.14400000000001</c:v>
                </c:pt>
                <c:pt idx="317">
                  <c:v>170.55799999999999</c:v>
                </c:pt>
                <c:pt idx="318">
                  <c:v>169.89400000000001</c:v>
                </c:pt>
                <c:pt idx="319">
                  <c:v>170.577</c:v>
                </c:pt>
                <c:pt idx="320">
                  <c:v>171.69</c:v>
                </c:pt>
                <c:pt idx="321">
                  <c:v>170.69</c:v>
                </c:pt>
                <c:pt idx="322">
                  <c:v>172.511</c:v>
                </c:pt>
                <c:pt idx="323">
                  <c:v>172.39</c:v>
                </c:pt>
                <c:pt idx="324">
                  <c:v>180.06899999999999</c:v>
                </c:pt>
                <c:pt idx="325">
                  <c:v>186.02199999999999</c:v>
                </c:pt>
                <c:pt idx="326">
                  <c:v>176.87</c:v>
                </c:pt>
                <c:pt idx="327">
                  <c:v>176.78</c:v>
                </c:pt>
                <c:pt idx="328">
                  <c:v>173.179</c:v>
                </c:pt>
                <c:pt idx="329">
                  <c:v>178.608</c:v>
                </c:pt>
                <c:pt idx="330">
                  <c:v>183.43299999999999</c:v>
                </c:pt>
                <c:pt idx="331">
                  <c:v>186.18700000000001</c:v>
                </c:pt>
                <c:pt idx="332">
                  <c:v>174.75299999999999</c:v>
                </c:pt>
                <c:pt idx="333">
                  <c:v>170.67500000000001</c:v>
                </c:pt>
                <c:pt idx="334">
                  <c:v>170.77199999999999</c:v>
                </c:pt>
                <c:pt idx="335">
                  <c:v>170.69399999999999</c:v>
                </c:pt>
                <c:pt idx="336">
                  <c:v>170.70599999999999</c:v>
                </c:pt>
                <c:pt idx="337">
                  <c:v>170.691</c:v>
                </c:pt>
                <c:pt idx="338">
                  <c:v>170.67599999999999</c:v>
                </c:pt>
                <c:pt idx="339">
                  <c:v>170.67599999999999</c:v>
                </c:pt>
                <c:pt idx="340">
                  <c:v>170.69499999999999</c:v>
                </c:pt>
                <c:pt idx="341">
                  <c:v>170.71899999999999</c:v>
                </c:pt>
                <c:pt idx="342">
                  <c:v>170.67599999999999</c:v>
                </c:pt>
                <c:pt idx="343">
                  <c:v>170.637</c:v>
                </c:pt>
                <c:pt idx="344">
                  <c:v>170.65199999999999</c:v>
                </c:pt>
                <c:pt idx="345">
                  <c:v>170.68</c:v>
                </c:pt>
                <c:pt idx="346">
                  <c:v>170.52699999999999</c:v>
                </c:pt>
                <c:pt idx="347">
                  <c:v>170.53899999999999</c:v>
                </c:pt>
                <c:pt idx="348">
                  <c:v>170.51599999999999</c:v>
                </c:pt>
                <c:pt idx="349">
                  <c:v>170.54300000000001</c:v>
                </c:pt>
                <c:pt idx="350">
                  <c:v>170.51599999999999</c:v>
                </c:pt>
                <c:pt idx="351">
                  <c:v>170.49600000000001</c:v>
                </c:pt>
                <c:pt idx="352">
                  <c:v>170.55500000000001</c:v>
                </c:pt>
                <c:pt idx="353">
                  <c:v>170.512</c:v>
                </c:pt>
                <c:pt idx="354">
                  <c:v>170.453</c:v>
                </c:pt>
                <c:pt idx="355">
                  <c:v>170.488</c:v>
                </c:pt>
                <c:pt idx="356">
                  <c:v>170.48400000000001</c:v>
                </c:pt>
                <c:pt idx="357">
                  <c:v>170.50800000000001</c:v>
                </c:pt>
                <c:pt idx="358">
                  <c:v>170.477</c:v>
                </c:pt>
                <c:pt idx="359">
                  <c:v>170.477</c:v>
                </c:pt>
                <c:pt idx="360">
                  <c:v>170.5</c:v>
                </c:pt>
                <c:pt idx="361">
                  <c:v>170.5</c:v>
                </c:pt>
                <c:pt idx="362">
                  <c:v>170.46899999999999</c:v>
                </c:pt>
                <c:pt idx="363">
                  <c:v>170.48</c:v>
                </c:pt>
                <c:pt idx="364">
                  <c:v>170.488</c:v>
                </c:pt>
                <c:pt idx="365">
                  <c:v>170.46899999999999</c:v>
                </c:pt>
                <c:pt idx="366">
                  <c:v>170.46100000000001</c:v>
                </c:pt>
                <c:pt idx="367">
                  <c:v>170.5</c:v>
                </c:pt>
                <c:pt idx="368">
                  <c:v>170.441</c:v>
                </c:pt>
                <c:pt idx="369">
                  <c:v>170.47300000000001</c:v>
                </c:pt>
                <c:pt idx="370">
                  <c:v>170.465</c:v>
                </c:pt>
                <c:pt idx="371">
                  <c:v>170.46100000000001</c:v>
                </c:pt>
                <c:pt idx="372">
                  <c:v>170.48</c:v>
                </c:pt>
                <c:pt idx="373">
                  <c:v>170.453</c:v>
                </c:pt>
                <c:pt idx="374">
                  <c:v>170.465</c:v>
                </c:pt>
                <c:pt idx="375">
                  <c:v>170.45699999999999</c:v>
                </c:pt>
                <c:pt idx="376">
                  <c:v>170.535</c:v>
                </c:pt>
                <c:pt idx="377">
                  <c:v>170.49199999999999</c:v>
                </c:pt>
                <c:pt idx="378">
                  <c:v>170.46100000000001</c:v>
                </c:pt>
                <c:pt idx="379">
                  <c:v>170.48</c:v>
                </c:pt>
                <c:pt idx="380">
                  <c:v>170.48400000000001</c:v>
                </c:pt>
                <c:pt idx="381">
                  <c:v>170.50399999999999</c:v>
                </c:pt>
                <c:pt idx="382">
                  <c:v>170.465</c:v>
                </c:pt>
                <c:pt idx="383">
                  <c:v>170.488</c:v>
                </c:pt>
                <c:pt idx="384">
                  <c:v>170.477</c:v>
                </c:pt>
                <c:pt idx="385">
                  <c:v>170.49199999999999</c:v>
                </c:pt>
                <c:pt idx="386">
                  <c:v>170.48400000000001</c:v>
                </c:pt>
                <c:pt idx="387">
                  <c:v>170.488</c:v>
                </c:pt>
                <c:pt idx="388">
                  <c:v>170.47300000000001</c:v>
                </c:pt>
                <c:pt idx="389">
                  <c:v>170.453</c:v>
                </c:pt>
                <c:pt idx="390">
                  <c:v>170.48</c:v>
                </c:pt>
                <c:pt idx="391">
                  <c:v>170.44900000000001</c:v>
                </c:pt>
                <c:pt idx="392">
                  <c:v>170.44499999999999</c:v>
                </c:pt>
                <c:pt idx="393">
                  <c:v>170.488</c:v>
                </c:pt>
                <c:pt idx="394">
                  <c:v>170.48</c:v>
                </c:pt>
                <c:pt idx="395">
                  <c:v>170.45699999999999</c:v>
                </c:pt>
                <c:pt idx="396">
                  <c:v>170.465</c:v>
                </c:pt>
                <c:pt idx="397">
                  <c:v>170.434</c:v>
                </c:pt>
                <c:pt idx="398">
                  <c:v>170.49600000000001</c:v>
                </c:pt>
                <c:pt idx="399">
                  <c:v>170.48</c:v>
                </c:pt>
                <c:pt idx="400">
                  <c:v>170.453</c:v>
                </c:pt>
                <c:pt idx="401">
                  <c:v>170.477</c:v>
                </c:pt>
                <c:pt idx="402">
                  <c:v>170.47300000000001</c:v>
                </c:pt>
                <c:pt idx="403">
                  <c:v>170.441</c:v>
                </c:pt>
                <c:pt idx="404">
                  <c:v>170.512</c:v>
                </c:pt>
                <c:pt idx="405">
                  <c:v>170.465</c:v>
                </c:pt>
                <c:pt idx="406">
                  <c:v>170.465</c:v>
                </c:pt>
                <c:pt idx="407">
                  <c:v>170.46899999999999</c:v>
                </c:pt>
                <c:pt idx="408">
                  <c:v>170.398</c:v>
                </c:pt>
                <c:pt idx="409">
                  <c:v>170.40600000000001</c:v>
                </c:pt>
                <c:pt idx="410">
                  <c:v>170.41399999999999</c:v>
                </c:pt>
                <c:pt idx="411">
                  <c:v>170.42599999999999</c:v>
                </c:pt>
                <c:pt idx="412">
                  <c:v>170.39099999999999</c:v>
                </c:pt>
                <c:pt idx="413">
                  <c:v>170.41399999999999</c:v>
                </c:pt>
                <c:pt idx="414">
                  <c:v>170.41800000000001</c:v>
                </c:pt>
                <c:pt idx="415">
                  <c:v>170.41</c:v>
                </c:pt>
                <c:pt idx="416">
                  <c:v>174.684</c:v>
                </c:pt>
                <c:pt idx="417">
                  <c:v>175.13800000000001</c:v>
                </c:pt>
                <c:pt idx="418">
                  <c:v>172.74299999999999</c:v>
                </c:pt>
                <c:pt idx="419">
                  <c:v>175.09899999999999</c:v>
                </c:pt>
                <c:pt idx="420">
                  <c:v>175.46199999999999</c:v>
                </c:pt>
                <c:pt idx="421">
                  <c:v>175.435</c:v>
                </c:pt>
                <c:pt idx="422">
                  <c:v>175.78200000000001</c:v>
                </c:pt>
                <c:pt idx="423">
                  <c:v>175.505</c:v>
                </c:pt>
                <c:pt idx="424">
                  <c:v>175.435</c:v>
                </c:pt>
                <c:pt idx="425">
                  <c:v>175.38800000000001</c:v>
                </c:pt>
                <c:pt idx="426">
                  <c:v>175.833</c:v>
                </c:pt>
                <c:pt idx="427">
                  <c:v>175.50899999999999</c:v>
                </c:pt>
                <c:pt idx="428">
                  <c:v>175.57499999999999</c:v>
                </c:pt>
                <c:pt idx="429">
                  <c:v>173.376</c:v>
                </c:pt>
                <c:pt idx="430">
                  <c:v>186.76300000000001</c:v>
                </c:pt>
                <c:pt idx="431">
                  <c:v>183.86799999999999</c:v>
                </c:pt>
                <c:pt idx="432">
                  <c:v>181.958</c:v>
                </c:pt>
                <c:pt idx="433">
                  <c:v>183.78</c:v>
                </c:pt>
                <c:pt idx="434">
                  <c:v>181.67500000000001</c:v>
                </c:pt>
                <c:pt idx="435">
                  <c:v>195.827</c:v>
                </c:pt>
                <c:pt idx="436">
                  <c:v>184.21799999999999</c:v>
                </c:pt>
                <c:pt idx="437">
                  <c:v>188.495</c:v>
                </c:pt>
                <c:pt idx="438">
                  <c:v>186.77199999999999</c:v>
                </c:pt>
                <c:pt idx="439">
                  <c:v>191.964</c:v>
                </c:pt>
                <c:pt idx="440">
                  <c:v>192.00299999999999</c:v>
                </c:pt>
                <c:pt idx="441">
                  <c:v>193.601</c:v>
                </c:pt>
                <c:pt idx="442">
                  <c:v>192.90100000000001</c:v>
                </c:pt>
                <c:pt idx="443">
                  <c:v>195.60400000000001</c:v>
                </c:pt>
                <c:pt idx="444">
                  <c:v>204.14400000000001</c:v>
                </c:pt>
                <c:pt idx="445">
                  <c:v>206.964</c:v>
                </c:pt>
                <c:pt idx="446">
                  <c:v>197.495</c:v>
                </c:pt>
                <c:pt idx="447">
                  <c:v>196.91300000000001</c:v>
                </c:pt>
                <c:pt idx="448">
                  <c:v>172.56899999999999</c:v>
                </c:pt>
                <c:pt idx="449">
                  <c:v>169.73699999999999</c:v>
                </c:pt>
                <c:pt idx="450">
                  <c:v>159.50800000000001</c:v>
                </c:pt>
                <c:pt idx="451">
                  <c:v>152.53899999999999</c:v>
                </c:pt>
                <c:pt idx="452">
                  <c:v>152.619</c:v>
                </c:pt>
                <c:pt idx="453">
                  <c:v>152.553</c:v>
                </c:pt>
                <c:pt idx="454">
                  <c:v>152.53299999999999</c:v>
                </c:pt>
                <c:pt idx="455">
                  <c:v>152.709</c:v>
                </c:pt>
                <c:pt idx="456">
                  <c:v>152.66200000000001</c:v>
                </c:pt>
                <c:pt idx="457">
                  <c:v>171.64400000000001</c:v>
                </c:pt>
                <c:pt idx="458">
                  <c:v>170.608</c:v>
                </c:pt>
                <c:pt idx="459">
                  <c:v>170.422</c:v>
                </c:pt>
                <c:pt idx="460">
                  <c:v>171.77799999999999</c:v>
                </c:pt>
                <c:pt idx="461">
                  <c:v>171.06700000000001</c:v>
                </c:pt>
                <c:pt idx="462">
                  <c:v>171.57900000000001</c:v>
                </c:pt>
                <c:pt idx="463">
                  <c:v>171.23099999999999</c:v>
                </c:pt>
                <c:pt idx="464">
                  <c:v>171.2</c:v>
                </c:pt>
                <c:pt idx="465">
                  <c:v>173.126</c:v>
                </c:pt>
                <c:pt idx="466">
                  <c:v>172.185</c:v>
                </c:pt>
                <c:pt idx="467">
                  <c:v>174.536</c:v>
                </c:pt>
                <c:pt idx="468">
                  <c:v>180.15700000000001</c:v>
                </c:pt>
                <c:pt idx="469">
                  <c:v>185.67699999999999</c:v>
                </c:pt>
                <c:pt idx="470">
                  <c:v>177.88399999999999</c:v>
                </c:pt>
                <c:pt idx="471">
                  <c:v>173.66499999999999</c:v>
                </c:pt>
                <c:pt idx="472">
                  <c:v>179.59899999999999</c:v>
                </c:pt>
                <c:pt idx="473">
                  <c:v>184.786</c:v>
                </c:pt>
                <c:pt idx="474">
                  <c:v>178.47800000000001</c:v>
                </c:pt>
                <c:pt idx="475">
                  <c:v>176.72800000000001</c:v>
                </c:pt>
                <c:pt idx="476">
                  <c:v>170.67400000000001</c:v>
                </c:pt>
                <c:pt idx="477">
                  <c:v>170.67</c:v>
                </c:pt>
                <c:pt idx="478">
                  <c:v>170.68600000000001</c:v>
                </c:pt>
                <c:pt idx="479">
                  <c:v>170.721</c:v>
                </c:pt>
                <c:pt idx="480">
                  <c:v>170.68600000000001</c:v>
                </c:pt>
                <c:pt idx="481">
                  <c:v>170.721</c:v>
                </c:pt>
                <c:pt idx="482">
                  <c:v>170.70099999999999</c:v>
                </c:pt>
                <c:pt idx="483">
                  <c:v>170.72900000000001</c:v>
                </c:pt>
                <c:pt idx="484">
                  <c:v>170.678</c:v>
                </c:pt>
                <c:pt idx="485">
                  <c:v>170.66200000000001</c:v>
                </c:pt>
                <c:pt idx="486">
                  <c:v>170.70099999999999</c:v>
                </c:pt>
                <c:pt idx="487">
                  <c:v>170.697</c:v>
                </c:pt>
                <c:pt idx="488">
                  <c:v>170.63900000000001</c:v>
                </c:pt>
                <c:pt idx="489">
                  <c:v>170.65799999999999</c:v>
                </c:pt>
                <c:pt idx="490">
                  <c:v>170.63499999999999</c:v>
                </c:pt>
                <c:pt idx="491">
                  <c:v>170.643</c:v>
                </c:pt>
                <c:pt idx="492">
                  <c:v>170.697</c:v>
                </c:pt>
                <c:pt idx="493">
                  <c:v>170.678</c:v>
                </c:pt>
                <c:pt idx="494">
                  <c:v>170.62299999999999</c:v>
                </c:pt>
                <c:pt idx="495">
                  <c:v>170.62299999999999</c:v>
                </c:pt>
                <c:pt idx="496">
                  <c:v>170.61500000000001</c:v>
                </c:pt>
                <c:pt idx="497">
                  <c:v>170.6</c:v>
                </c:pt>
                <c:pt idx="498">
                  <c:v>170.666</c:v>
                </c:pt>
                <c:pt idx="499">
                  <c:v>170.49</c:v>
                </c:pt>
                <c:pt idx="500">
                  <c:v>170.40799999999999</c:v>
                </c:pt>
                <c:pt idx="501">
                  <c:v>170.41200000000001</c:v>
                </c:pt>
                <c:pt idx="502">
                  <c:v>170.40799999999999</c:v>
                </c:pt>
                <c:pt idx="503">
                  <c:v>170.416</c:v>
                </c:pt>
                <c:pt idx="504">
                  <c:v>170.43199999999999</c:v>
                </c:pt>
                <c:pt idx="505">
                  <c:v>170.44300000000001</c:v>
                </c:pt>
                <c:pt idx="506">
                  <c:v>170.41200000000001</c:v>
                </c:pt>
                <c:pt idx="507">
                  <c:v>170.43199999999999</c:v>
                </c:pt>
                <c:pt idx="508">
                  <c:v>170.43899999999999</c:v>
                </c:pt>
                <c:pt idx="509">
                  <c:v>170.44300000000001</c:v>
                </c:pt>
                <c:pt idx="510">
                  <c:v>170.45099999999999</c:v>
                </c:pt>
                <c:pt idx="511">
                  <c:v>170.40799999999999</c:v>
                </c:pt>
                <c:pt idx="512">
                  <c:v>170.43199999999999</c:v>
                </c:pt>
                <c:pt idx="513">
                  <c:v>170.42</c:v>
                </c:pt>
                <c:pt idx="514">
                  <c:v>170.357</c:v>
                </c:pt>
                <c:pt idx="515">
                  <c:v>170.393</c:v>
                </c:pt>
                <c:pt idx="516">
                  <c:v>170.39599999999999</c:v>
                </c:pt>
                <c:pt idx="517">
                  <c:v>170.369</c:v>
                </c:pt>
                <c:pt idx="518">
                  <c:v>170.37299999999999</c:v>
                </c:pt>
                <c:pt idx="519">
                  <c:v>170.393</c:v>
                </c:pt>
                <c:pt idx="520">
                  <c:v>170.393</c:v>
                </c:pt>
                <c:pt idx="521">
                  <c:v>170.42400000000001</c:v>
                </c:pt>
                <c:pt idx="522">
                  <c:v>170.35400000000001</c:v>
                </c:pt>
                <c:pt idx="523">
                  <c:v>170.369</c:v>
                </c:pt>
                <c:pt idx="524">
                  <c:v>170.35400000000001</c:v>
                </c:pt>
                <c:pt idx="525">
                  <c:v>170.37700000000001</c:v>
                </c:pt>
                <c:pt idx="526">
                  <c:v>170.37700000000001</c:v>
                </c:pt>
                <c:pt idx="527">
                  <c:v>170.381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37-6A43-8AF9-F3741F8EE4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2465727"/>
        <c:axId val="1220345951"/>
      </c:lineChart>
      <c:catAx>
        <c:axId val="1282465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20345951"/>
        <c:crosses val="autoZero"/>
        <c:auto val="1"/>
        <c:lblAlgn val="ctr"/>
        <c:lblOffset val="100"/>
        <c:noMultiLvlLbl val="0"/>
      </c:catAx>
      <c:valAx>
        <c:axId val="1220345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824657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EM</a:t>
            </a:r>
          </a:p>
          <a:p>
            <a:pPr>
              <a:defRPr/>
            </a:pP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[7]内存泄漏!$A$1:$A$1434</c:f>
              <c:numCache>
                <c:formatCode>General</c:formatCode>
                <c:ptCount val="1434"/>
                <c:pt idx="0">
                  <c:v>144.72800000000001</c:v>
                </c:pt>
                <c:pt idx="1">
                  <c:v>144.58699999999999</c:v>
                </c:pt>
                <c:pt idx="2">
                  <c:v>144.583</c:v>
                </c:pt>
                <c:pt idx="3">
                  <c:v>144.58699999999999</c:v>
                </c:pt>
                <c:pt idx="4">
                  <c:v>144.59100000000001</c:v>
                </c:pt>
                <c:pt idx="5">
                  <c:v>144.58699999999999</c:v>
                </c:pt>
                <c:pt idx="6">
                  <c:v>144.58699999999999</c:v>
                </c:pt>
                <c:pt idx="7">
                  <c:v>144.60300000000001</c:v>
                </c:pt>
                <c:pt idx="8">
                  <c:v>144.59100000000001</c:v>
                </c:pt>
                <c:pt idx="9">
                  <c:v>144.58699999999999</c:v>
                </c:pt>
                <c:pt idx="10">
                  <c:v>144.58699999999999</c:v>
                </c:pt>
                <c:pt idx="11">
                  <c:v>144.59100000000001</c:v>
                </c:pt>
                <c:pt idx="12">
                  <c:v>144.595</c:v>
                </c:pt>
                <c:pt idx="13">
                  <c:v>144.595</c:v>
                </c:pt>
                <c:pt idx="14">
                  <c:v>144.59100000000001</c:v>
                </c:pt>
                <c:pt idx="15">
                  <c:v>144.58699999999999</c:v>
                </c:pt>
                <c:pt idx="16">
                  <c:v>144.59899999999999</c:v>
                </c:pt>
                <c:pt idx="17">
                  <c:v>144.59100000000001</c:v>
                </c:pt>
                <c:pt idx="18">
                  <c:v>144.58699999999999</c:v>
                </c:pt>
                <c:pt idx="19">
                  <c:v>144.58699999999999</c:v>
                </c:pt>
                <c:pt idx="20">
                  <c:v>131.036</c:v>
                </c:pt>
                <c:pt idx="21">
                  <c:v>131.05600000000001</c:v>
                </c:pt>
                <c:pt idx="22">
                  <c:v>131.04</c:v>
                </c:pt>
                <c:pt idx="23">
                  <c:v>131.036</c:v>
                </c:pt>
                <c:pt idx="24">
                  <c:v>131.02099999999999</c:v>
                </c:pt>
                <c:pt idx="25">
                  <c:v>131.03200000000001</c:v>
                </c:pt>
                <c:pt idx="26">
                  <c:v>131.03200000000001</c:v>
                </c:pt>
                <c:pt idx="27">
                  <c:v>131.036</c:v>
                </c:pt>
                <c:pt idx="28">
                  <c:v>131.03200000000001</c:v>
                </c:pt>
                <c:pt idx="29">
                  <c:v>131.03200000000001</c:v>
                </c:pt>
                <c:pt idx="30">
                  <c:v>131.05199999999999</c:v>
                </c:pt>
                <c:pt idx="31">
                  <c:v>131.04400000000001</c:v>
                </c:pt>
                <c:pt idx="32">
                  <c:v>131.036</c:v>
                </c:pt>
                <c:pt idx="33">
                  <c:v>131.071</c:v>
                </c:pt>
                <c:pt idx="34">
                  <c:v>131.04400000000001</c:v>
                </c:pt>
                <c:pt idx="35">
                  <c:v>131.036</c:v>
                </c:pt>
                <c:pt idx="36">
                  <c:v>131.048</c:v>
                </c:pt>
                <c:pt idx="37">
                  <c:v>131.036</c:v>
                </c:pt>
                <c:pt idx="38">
                  <c:v>131.036</c:v>
                </c:pt>
                <c:pt idx="39">
                  <c:v>131.048</c:v>
                </c:pt>
                <c:pt idx="40">
                  <c:v>131.04</c:v>
                </c:pt>
                <c:pt idx="41">
                  <c:v>131.036</c:v>
                </c:pt>
                <c:pt idx="42">
                  <c:v>131.036</c:v>
                </c:pt>
                <c:pt idx="43">
                  <c:v>131.04</c:v>
                </c:pt>
                <c:pt idx="44">
                  <c:v>131.048</c:v>
                </c:pt>
                <c:pt idx="45">
                  <c:v>131.04400000000001</c:v>
                </c:pt>
                <c:pt idx="46">
                  <c:v>131.04</c:v>
                </c:pt>
                <c:pt idx="47">
                  <c:v>131.036</c:v>
                </c:pt>
                <c:pt idx="48">
                  <c:v>131.036</c:v>
                </c:pt>
                <c:pt idx="49">
                  <c:v>131.05199999999999</c:v>
                </c:pt>
                <c:pt idx="50">
                  <c:v>131.03200000000001</c:v>
                </c:pt>
                <c:pt idx="51">
                  <c:v>131.03200000000001</c:v>
                </c:pt>
                <c:pt idx="52">
                  <c:v>131.036</c:v>
                </c:pt>
                <c:pt idx="53">
                  <c:v>131.04400000000001</c:v>
                </c:pt>
                <c:pt idx="54">
                  <c:v>131.04</c:v>
                </c:pt>
                <c:pt idx="55">
                  <c:v>131.036</c:v>
                </c:pt>
                <c:pt idx="56">
                  <c:v>131.03200000000001</c:v>
                </c:pt>
                <c:pt idx="57">
                  <c:v>131.036</c:v>
                </c:pt>
                <c:pt idx="58">
                  <c:v>131.03200000000001</c:v>
                </c:pt>
                <c:pt idx="59">
                  <c:v>131.03200000000001</c:v>
                </c:pt>
                <c:pt idx="60">
                  <c:v>131.03200000000001</c:v>
                </c:pt>
                <c:pt idx="61">
                  <c:v>131.03200000000001</c:v>
                </c:pt>
                <c:pt idx="62">
                  <c:v>131.04</c:v>
                </c:pt>
                <c:pt idx="63">
                  <c:v>131.04400000000001</c:v>
                </c:pt>
                <c:pt idx="64">
                  <c:v>131.03100000000001</c:v>
                </c:pt>
                <c:pt idx="65">
                  <c:v>131.05500000000001</c:v>
                </c:pt>
                <c:pt idx="66">
                  <c:v>131.03899999999999</c:v>
                </c:pt>
                <c:pt idx="67">
                  <c:v>131.035</c:v>
                </c:pt>
                <c:pt idx="68">
                  <c:v>131.035</c:v>
                </c:pt>
                <c:pt idx="69">
                  <c:v>131.03100000000001</c:v>
                </c:pt>
                <c:pt idx="70">
                  <c:v>131.03100000000001</c:v>
                </c:pt>
                <c:pt idx="71">
                  <c:v>131.02699999999999</c:v>
                </c:pt>
                <c:pt idx="72">
                  <c:v>131.02699999999999</c:v>
                </c:pt>
                <c:pt idx="73">
                  <c:v>131.05099999999999</c:v>
                </c:pt>
                <c:pt idx="74">
                  <c:v>131.04300000000001</c:v>
                </c:pt>
                <c:pt idx="75">
                  <c:v>131.035</c:v>
                </c:pt>
                <c:pt idx="76">
                  <c:v>131.035</c:v>
                </c:pt>
                <c:pt idx="77">
                  <c:v>131.03899999999999</c:v>
                </c:pt>
                <c:pt idx="78">
                  <c:v>131.035</c:v>
                </c:pt>
                <c:pt idx="79">
                  <c:v>131.04300000000001</c:v>
                </c:pt>
                <c:pt idx="80">
                  <c:v>131.03899999999999</c:v>
                </c:pt>
                <c:pt idx="81">
                  <c:v>131.035</c:v>
                </c:pt>
                <c:pt idx="82">
                  <c:v>131.03899999999999</c:v>
                </c:pt>
                <c:pt idx="83">
                  <c:v>131.03899999999999</c:v>
                </c:pt>
                <c:pt idx="84">
                  <c:v>131.035</c:v>
                </c:pt>
                <c:pt idx="85">
                  <c:v>131.035</c:v>
                </c:pt>
                <c:pt idx="86">
                  <c:v>131.035</c:v>
                </c:pt>
                <c:pt idx="87">
                  <c:v>131.05099999999999</c:v>
                </c:pt>
                <c:pt idx="88">
                  <c:v>131.03899999999999</c:v>
                </c:pt>
                <c:pt idx="89">
                  <c:v>131.035</c:v>
                </c:pt>
                <c:pt idx="90">
                  <c:v>131.035</c:v>
                </c:pt>
                <c:pt idx="91">
                  <c:v>131.03899999999999</c:v>
                </c:pt>
                <c:pt idx="92">
                  <c:v>131.03899999999999</c:v>
                </c:pt>
                <c:pt idx="93">
                  <c:v>131.03100000000001</c:v>
                </c:pt>
                <c:pt idx="94">
                  <c:v>131.02699999999999</c:v>
                </c:pt>
                <c:pt idx="95">
                  <c:v>131.02699999999999</c:v>
                </c:pt>
                <c:pt idx="96">
                  <c:v>131.05099999999999</c:v>
                </c:pt>
                <c:pt idx="97">
                  <c:v>131.03899999999999</c:v>
                </c:pt>
                <c:pt idx="98">
                  <c:v>131.035</c:v>
                </c:pt>
                <c:pt idx="99">
                  <c:v>131.035</c:v>
                </c:pt>
                <c:pt idx="100">
                  <c:v>131.03899999999999</c:v>
                </c:pt>
                <c:pt idx="101">
                  <c:v>131.05099999999999</c:v>
                </c:pt>
                <c:pt idx="102">
                  <c:v>131.04300000000001</c:v>
                </c:pt>
                <c:pt idx="103">
                  <c:v>131.03899999999999</c:v>
                </c:pt>
                <c:pt idx="104">
                  <c:v>131.035</c:v>
                </c:pt>
                <c:pt idx="105">
                  <c:v>131.03899999999999</c:v>
                </c:pt>
                <c:pt idx="106">
                  <c:v>131.035</c:v>
                </c:pt>
                <c:pt idx="107">
                  <c:v>131.035</c:v>
                </c:pt>
                <c:pt idx="108">
                  <c:v>131.035</c:v>
                </c:pt>
                <c:pt idx="109">
                  <c:v>131.035</c:v>
                </c:pt>
                <c:pt idx="110">
                  <c:v>131.047</c:v>
                </c:pt>
                <c:pt idx="111">
                  <c:v>131.03899999999999</c:v>
                </c:pt>
                <c:pt idx="112">
                  <c:v>131.035</c:v>
                </c:pt>
                <c:pt idx="113">
                  <c:v>131.035</c:v>
                </c:pt>
                <c:pt idx="114">
                  <c:v>131.03899999999999</c:v>
                </c:pt>
                <c:pt idx="115">
                  <c:v>131.035</c:v>
                </c:pt>
                <c:pt idx="116">
                  <c:v>131.03100000000001</c:v>
                </c:pt>
                <c:pt idx="117">
                  <c:v>131.02000000000001</c:v>
                </c:pt>
                <c:pt idx="118">
                  <c:v>131.023</c:v>
                </c:pt>
                <c:pt idx="119">
                  <c:v>131.02699999999999</c:v>
                </c:pt>
                <c:pt idx="120">
                  <c:v>131.023</c:v>
                </c:pt>
                <c:pt idx="121">
                  <c:v>131.023</c:v>
                </c:pt>
                <c:pt idx="122">
                  <c:v>131.023</c:v>
                </c:pt>
                <c:pt idx="123">
                  <c:v>131.023</c:v>
                </c:pt>
                <c:pt idx="124">
                  <c:v>131.03899999999999</c:v>
                </c:pt>
                <c:pt idx="125">
                  <c:v>131.035</c:v>
                </c:pt>
                <c:pt idx="126">
                  <c:v>131.03100000000001</c:v>
                </c:pt>
                <c:pt idx="127">
                  <c:v>131.02699999999999</c:v>
                </c:pt>
                <c:pt idx="128">
                  <c:v>131.03100000000001</c:v>
                </c:pt>
                <c:pt idx="129">
                  <c:v>131.03100000000001</c:v>
                </c:pt>
                <c:pt idx="130">
                  <c:v>131.02699999999999</c:v>
                </c:pt>
                <c:pt idx="131">
                  <c:v>131.02699999999999</c:v>
                </c:pt>
                <c:pt idx="132">
                  <c:v>131.02699999999999</c:v>
                </c:pt>
                <c:pt idx="133">
                  <c:v>131.03899999999999</c:v>
                </c:pt>
                <c:pt idx="134">
                  <c:v>131.03100000000001</c:v>
                </c:pt>
                <c:pt idx="135">
                  <c:v>131.02699999999999</c:v>
                </c:pt>
                <c:pt idx="136">
                  <c:v>131.02699999999999</c:v>
                </c:pt>
                <c:pt idx="137">
                  <c:v>131.035</c:v>
                </c:pt>
                <c:pt idx="138">
                  <c:v>136.59399999999999</c:v>
                </c:pt>
                <c:pt idx="139">
                  <c:v>158.66999999999999</c:v>
                </c:pt>
                <c:pt idx="140">
                  <c:v>169.959</c:v>
                </c:pt>
                <c:pt idx="141">
                  <c:v>169.916</c:v>
                </c:pt>
                <c:pt idx="142">
                  <c:v>169.947</c:v>
                </c:pt>
                <c:pt idx="143">
                  <c:v>169.92400000000001</c:v>
                </c:pt>
                <c:pt idx="144">
                  <c:v>182.02099999999999</c:v>
                </c:pt>
                <c:pt idx="145">
                  <c:v>182.77699999999999</c:v>
                </c:pt>
                <c:pt idx="146">
                  <c:v>185.61</c:v>
                </c:pt>
                <c:pt idx="147">
                  <c:v>185.60599999999999</c:v>
                </c:pt>
                <c:pt idx="148">
                  <c:v>185.59899999999999</c:v>
                </c:pt>
                <c:pt idx="149">
                  <c:v>185.595</c:v>
                </c:pt>
                <c:pt idx="150">
                  <c:v>189.255</c:v>
                </c:pt>
                <c:pt idx="151">
                  <c:v>183.446</c:v>
                </c:pt>
                <c:pt idx="152">
                  <c:v>148.77600000000001</c:v>
                </c:pt>
                <c:pt idx="153">
                  <c:v>147.78</c:v>
                </c:pt>
                <c:pt idx="154">
                  <c:v>133.44800000000001</c:v>
                </c:pt>
                <c:pt idx="155">
                  <c:v>131.96</c:v>
                </c:pt>
                <c:pt idx="156">
                  <c:v>131.83500000000001</c:v>
                </c:pt>
                <c:pt idx="157">
                  <c:v>131.80799999999999</c:v>
                </c:pt>
                <c:pt idx="158">
                  <c:v>130.49100000000001</c:v>
                </c:pt>
                <c:pt idx="159">
                  <c:v>130.48699999999999</c:v>
                </c:pt>
                <c:pt idx="160">
                  <c:v>130.499</c:v>
                </c:pt>
                <c:pt idx="161">
                  <c:v>130.495</c:v>
                </c:pt>
                <c:pt idx="162">
                  <c:v>130.48699999999999</c:v>
                </c:pt>
                <c:pt idx="163">
                  <c:v>130.48699999999999</c:v>
                </c:pt>
                <c:pt idx="164">
                  <c:v>130.49100000000001</c:v>
                </c:pt>
                <c:pt idx="165">
                  <c:v>130.48699999999999</c:v>
                </c:pt>
                <c:pt idx="166">
                  <c:v>130.495</c:v>
                </c:pt>
                <c:pt idx="167">
                  <c:v>130.48699999999999</c:v>
                </c:pt>
                <c:pt idx="168">
                  <c:v>130.48699999999999</c:v>
                </c:pt>
                <c:pt idx="169">
                  <c:v>130.49100000000001</c:v>
                </c:pt>
                <c:pt idx="170">
                  <c:v>130.48699999999999</c:v>
                </c:pt>
                <c:pt idx="171">
                  <c:v>130.48699999999999</c:v>
                </c:pt>
                <c:pt idx="172">
                  <c:v>130.48699999999999</c:v>
                </c:pt>
                <c:pt idx="173">
                  <c:v>130.48699999999999</c:v>
                </c:pt>
                <c:pt idx="174">
                  <c:v>130.50299999999999</c:v>
                </c:pt>
                <c:pt idx="175">
                  <c:v>130.49100000000001</c:v>
                </c:pt>
                <c:pt idx="176">
                  <c:v>130.48699999999999</c:v>
                </c:pt>
                <c:pt idx="177">
                  <c:v>130.46799999999999</c:v>
                </c:pt>
                <c:pt idx="178">
                  <c:v>130.46799999999999</c:v>
                </c:pt>
                <c:pt idx="179">
                  <c:v>130.46799999999999</c:v>
                </c:pt>
                <c:pt idx="180">
                  <c:v>130.47900000000001</c:v>
                </c:pt>
                <c:pt idx="181">
                  <c:v>130.46799999999999</c:v>
                </c:pt>
                <c:pt idx="182">
                  <c:v>130.46</c:v>
                </c:pt>
                <c:pt idx="183">
                  <c:v>130.48699999999999</c:v>
                </c:pt>
                <c:pt idx="184">
                  <c:v>130.47900000000001</c:v>
                </c:pt>
                <c:pt idx="185">
                  <c:v>130.47200000000001</c:v>
                </c:pt>
                <c:pt idx="186">
                  <c:v>130.47200000000001</c:v>
                </c:pt>
                <c:pt idx="187">
                  <c:v>130.476</c:v>
                </c:pt>
                <c:pt idx="188">
                  <c:v>130.476</c:v>
                </c:pt>
                <c:pt idx="189">
                  <c:v>130.47900000000001</c:v>
                </c:pt>
                <c:pt idx="190">
                  <c:v>130.476</c:v>
                </c:pt>
                <c:pt idx="191">
                  <c:v>130.47200000000001</c:v>
                </c:pt>
                <c:pt idx="192">
                  <c:v>130.48699999999999</c:v>
                </c:pt>
                <c:pt idx="193">
                  <c:v>130.47900000000001</c:v>
                </c:pt>
                <c:pt idx="194">
                  <c:v>130.47200000000001</c:v>
                </c:pt>
                <c:pt idx="195">
                  <c:v>130.47200000000001</c:v>
                </c:pt>
                <c:pt idx="196">
                  <c:v>130.476</c:v>
                </c:pt>
                <c:pt idx="197">
                  <c:v>130.476</c:v>
                </c:pt>
                <c:pt idx="198">
                  <c:v>130.47900000000001</c:v>
                </c:pt>
                <c:pt idx="199">
                  <c:v>130.476</c:v>
                </c:pt>
                <c:pt idx="200">
                  <c:v>130.47200000000001</c:v>
                </c:pt>
                <c:pt idx="201">
                  <c:v>130.476</c:v>
                </c:pt>
                <c:pt idx="202">
                  <c:v>130.47200000000001</c:v>
                </c:pt>
                <c:pt idx="203">
                  <c:v>130.47200000000001</c:v>
                </c:pt>
                <c:pt idx="204">
                  <c:v>130.47200000000001</c:v>
                </c:pt>
                <c:pt idx="205">
                  <c:v>130.476</c:v>
                </c:pt>
                <c:pt idx="206">
                  <c:v>130.476</c:v>
                </c:pt>
                <c:pt idx="207">
                  <c:v>130.47200000000001</c:v>
                </c:pt>
                <c:pt idx="208">
                  <c:v>130.46799999999999</c:v>
                </c:pt>
                <c:pt idx="209">
                  <c:v>130.464</c:v>
                </c:pt>
                <c:pt idx="210">
                  <c:v>130.464</c:v>
                </c:pt>
                <c:pt idx="211">
                  <c:v>130.464</c:v>
                </c:pt>
                <c:pt idx="212">
                  <c:v>130.464</c:v>
                </c:pt>
                <c:pt idx="213">
                  <c:v>130.464</c:v>
                </c:pt>
                <c:pt idx="214">
                  <c:v>130.464</c:v>
                </c:pt>
                <c:pt idx="215">
                  <c:v>130.483</c:v>
                </c:pt>
                <c:pt idx="216">
                  <c:v>130.47200000000001</c:v>
                </c:pt>
                <c:pt idx="217">
                  <c:v>130.46799999999999</c:v>
                </c:pt>
                <c:pt idx="218">
                  <c:v>130.46799999999999</c:v>
                </c:pt>
                <c:pt idx="219">
                  <c:v>130.47200000000001</c:v>
                </c:pt>
                <c:pt idx="220">
                  <c:v>130.46799999999999</c:v>
                </c:pt>
                <c:pt idx="221">
                  <c:v>130.46799999999999</c:v>
                </c:pt>
                <c:pt idx="222">
                  <c:v>130.46799999999999</c:v>
                </c:pt>
                <c:pt idx="223">
                  <c:v>130.46799999999999</c:v>
                </c:pt>
                <c:pt idx="224">
                  <c:v>130.47900000000001</c:v>
                </c:pt>
                <c:pt idx="225">
                  <c:v>130.476</c:v>
                </c:pt>
                <c:pt idx="226">
                  <c:v>130.46799999999999</c:v>
                </c:pt>
                <c:pt idx="227">
                  <c:v>130.46799999999999</c:v>
                </c:pt>
                <c:pt idx="228">
                  <c:v>130.47200000000001</c:v>
                </c:pt>
                <c:pt idx="229">
                  <c:v>130.452</c:v>
                </c:pt>
                <c:pt idx="230">
                  <c:v>130.47200000000001</c:v>
                </c:pt>
                <c:pt idx="231">
                  <c:v>130.46</c:v>
                </c:pt>
                <c:pt idx="232">
                  <c:v>130.46</c:v>
                </c:pt>
                <c:pt idx="233">
                  <c:v>130.48699999999999</c:v>
                </c:pt>
                <c:pt idx="234">
                  <c:v>130.476</c:v>
                </c:pt>
                <c:pt idx="235">
                  <c:v>130.47200000000001</c:v>
                </c:pt>
                <c:pt idx="236">
                  <c:v>130.47200000000001</c:v>
                </c:pt>
                <c:pt idx="237">
                  <c:v>130.476</c:v>
                </c:pt>
                <c:pt idx="238">
                  <c:v>130.476</c:v>
                </c:pt>
                <c:pt idx="239">
                  <c:v>130.47900000000001</c:v>
                </c:pt>
                <c:pt idx="240">
                  <c:v>130.47200000000001</c:v>
                </c:pt>
                <c:pt idx="241">
                  <c:v>130.47200000000001</c:v>
                </c:pt>
                <c:pt idx="242">
                  <c:v>130.476</c:v>
                </c:pt>
                <c:pt idx="243">
                  <c:v>130.47200000000001</c:v>
                </c:pt>
                <c:pt idx="244">
                  <c:v>130.483</c:v>
                </c:pt>
                <c:pt idx="245">
                  <c:v>130.47200000000001</c:v>
                </c:pt>
                <c:pt idx="246">
                  <c:v>130.47200000000001</c:v>
                </c:pt>
                <c:pt idx="247">
                  <c:v>130.48699999999999</c:v>
                </c:pt>
                <c:pt idx="248">
                  <c:v>130.483</c:v>
                </c:pt>
                <c:pt idx="249">
                  <c:v>130.28399999999999</c:v>
                </c:pt>
                <c:pt idx="250">
                  <c:v>167.69</c:v>
                </c:pt>
                <c:pt idx="251">
                  <c:v>167.69</c:v>
                </c:pt>
                <c:pt idx="252">
                  <c:v>167.679</c:v>
                </c:pt>
                <c:pt idx="253">
                  <c:v>167.65899999999999</c:v>
                </c:pt>
                <c:pt idx="254">
                  <c:v>167.66300000000001</c:v>
                </c:pt>
                <c:pt idx="255">
                  <c:v>167.67099999999999</c:v>
                </c:pt>
                <c:pt idx="256">
                  <c:v>167.67500000000001</c:v>
                </c:pt>
                <c:pt idx="257">
                  <c:v>167.667</c:v>
                </c:pt>
                <c:pt idx="258">
                  <c:v>167.667</c:v>
                </c:pt>
                <c:pt idx="259">
                  <c:v>167.67099999999999</c:v>
                </c:pt>
                <c:pt idx="260">
                  <c:v>167.67099999999999</c:v>
                </c:pt>
                <c:pt idx="261">
                  <c:v>167.67500000000001</c:v>
                </c:pt>
                <c:pt idx="262">
                  <c:v>167.667</c:v>
                </c:pt>
                <c:pt idx="263">
                  <c:v>167.66300000000001</c:v>
                </c:pt>
                <c:pt idx="264">
                  <c:v>167.69399999999999</c:v>
                </c:pt>
                <c:pt idx="265">
                  <c:v>167.68700000000001</c:v>
                </c:pt>
                <c:pt idx="266">
                  <c:v>167.67500000000001</c:v>
                </c:pt>
                <c:pt idx="267">
                  <c:v>167.679</c:v>
                </c:pt>
                <c:pt idx="268">
                  <c:v>167.679</c:v>
                </c:pt>
                <c:pt idx="269">
                  <c:v>167.69</c:v>
                </c:pt>
                <c:pt idx="270">
                  <c:v>167.67500000000001</c:v>
                </c:pt>
                <c:pt idx="271">
                  <c:v>167.679</c:v>
                </c:pt>
                <c:pt idx="272">
                  <c:v>167.68700000000001</c:v>
                </c:pt>
                <c:pt idx="273">
                  <c:v>167.68299999999999</c:v>
                </c:pt>
                <c:pt idx="274">
                  <c:v>167.667</c:v>
                </c:pt>
                <c:pt idx="275">
                  <c:v>167.66300000000001</c:v>
                </c:pt>
                <c:pt idx="276">
                  <c:v>167.66300000000001</c:v>
                </c:pt>
                <c:pt idx="277">
                  <c:v>167.679</c:v>
                </c:pt>
                <c:pt idx="278">
                  <c:v>167.67500000000001</c:v>
                </c:pt>
                <c:pt idx="279">
                  <c:v>167.67099999999999</c:v>
                </c:pt>
                <c:pt idx="280">
                  <c:v>167.67099999999999</c:v>
                </c:pt>
                <c:pt idx="281">
                  <c:v>167.65899999999999</c:v>
                </c:pt>
                <c:pt idx="282">
                  <c:v>167.667</c:v>
                </c:pt>
                <c:pt idx="283">
                  <c:v>167.65100000000001</c:v>
                </c:pt>
                <c:pt idx="284">
                  <c:v>167.655</c:v>
                </c:pt>
                <c:pt idx="285">
                  <c:v>167.655</c:v>
                </c:pt>
                <c:pt idx="286">
                  <c:v>167.66300000000001</c:v>
                </c:pt>
                <c:pt idx="287">
                  <c:v>167.65899999999999</c:v>
                </c:pt>
                <c:pt idx="288">
                  <c:v>167.655</c:v>
                </c:pt>
                <c:pt idx="289">
                  <c:v>167.655</c:v>
                </c:pt>
                <c:pt idx="290">
                  <c:v>167.66300000000001</c:v>
                </c:pt>
                <c:pt idx="291">
                  <c:v>167.65899999999999</c:v>
                </c:pt>
                <c:pt idx="292">
                  <c:v>167.655</c:v>
                </c:pt>
                <c:pt idx="293">
                  <c:v>167.655</c:v>
                </c:pt>
                <c:pt idx="294">
                  <c:v>167.65899999999999</c:v>
                </c:pt>
                <c:pt idx="295">
                  <c:v>167.66300000000001</c:v>
                </c:pt>
                <c:pt idx="296">
                  <c:v>167.655</c:v>
                </c:pt>
                <c:pt idx="297">
                  <c:v>167.64699999999999</c:v>
                </c:pt>
                <c:pt idx="298">
                  <c:v>167.65899999999999</c:v>
                </c:pt>
                <c:pt idx="299">
                  <c:v>167.65899999999999</c:v>
                </c:pt>
                <c:pt idx="300">
                  <c:v>167.66300000000001</c:v>
                </c:pt>
                <c:pt idx="301">
                  <c:v>167.65100000000001</c:v>
                </c:pt>
                <c:pt idx="302">
                  <c:v>167.655</c:v>
                </c:pt>
                <c:pt idx="303">
                  <c:v>167.66300000000001</c:v>
                </c:pt>
                <c:pt idx="304">
                  <c:v>167.65899999999999</c:v>
                </c:pt>
                <c:pt idx="305">
                  <c:v>167.65100000000001</c:v>
                </c:pt>
                <c:pt idx="306">
                  <c:v>167.655</c:v>
                </c:pt>
                <c:pt idx="307">
                  <c:v>167.654</c:v>
                </c:pt>
                <c:pt idx="308">
                  <c:v>167.66200000000001</c:v>
                </c:pt>
                <c:pt idx="309">
                  <c:v>167.65</c:v>
                </c:pt>
                <c:pt idx="310">
                  <c:v>167.654</c:v>
                </c:pt>
                <c:pt idx="311">
                  <c:v>167.654</c:v>
                </c:pt>
                <c:pt idx="312">
                  <c:v>167.66200000000001</c:v>
                </c:pt>
                <c:pt idx="313">
                  <c:v>167.66200000000001</c:v>
                </c:pt>
                <c:pt idx="314">
                  <c:v>167.654</c:v>
                </c:pt>
                <c:pt idx="315">
                  <c:v>167.65799999999999</c:v>
                </c:pt>
                <c:pt idx="316">
                  <c:v>167.67599999999999</c:v>
                </c:pt>
                <c:pt idx="317">
                  <c:v>167.66</c:v>
                </c:pt>
                <c:pt idx="318">
                  <c:v>167.65600000000001</c:v>
                </c:pt>
                <c:pt idx="319">
                  <c:v>167.64400000000001</c:v>
                </c:pt>
                <c:pt idx="320">
                  <c:v>167.64699999999999</c:v>
                </c:pt>
                <c:pt idx="321">
                  <c:v>167.655</c:v>
                </c:pt>
                <c:pt idx="322">
                  <c:v>167.64400000000001</c:v>
                </c:pt>
                <c:pt idx="323">
                  <c:v>167.64699999999999</c:v>
                </c:pt>
                <c:pt idx="324">
                  <c:v>180.011</c:v>
                </c:pt>
                <c:pt idx="325">
                  <c:v>185.53</c:v>
                </c:pt>
                <c:pt idx="326">
                  <c:v>185.43</c:v>
                </c:pt>
                <c:pt idx="327">
                  <c:v>185.25</c:v>
                </c:pt>
                <c:pt idx="328">
                  <c:v>185.41</c:v>
                </c:pt>
                <c:pt idx="329">
                  <c:v>185.49199999999999</c:v>
                </c:pt>
                <c:pt idx="330">
                  <c:v>185.49199999999999</c:v>
                </c:pt>
                <c:pt idx="331">
                  <c:v>183.738</c:v>
                </c:pt>
                <c:pt idx="332">
                  <c:v>185.41399999999999</c:v>
                </c:pt>
                <c:pt idx="333">
                  <c:v>185.238</c:v>
                </c:pt>
                <c:pt idx="334">
                  <c:v>185.191</c:v>
                </c:pt>
                <c:pt idx="335">
                  <c:v>185.15199999999999</c:v>
                </c:pt>
                <c:pt idx="336">
                  <c:v>185.15100000000001</c:v>
                </c:pt>
                <c:pt idx="337">
                  <c:v>185.15100000000001</c:v>
                </c:pt>
                <c:pt idx="338">
                  <c:v>185.136</c:v>
                </c:pt>
                <c:pt idx="339">
                  <c:v>184.92500000000001</c:v>
                </c:pt>
                <c:pt idx="340">
                  <c:v>184.952</c:v>
                </c:pt>
                <c:pt idx="341">
                  <c:v>184.94399999999999</c:v>
                </c:pt>
                <c:pt idx="342">
                  <c:v>184.92500000000001</c:v>
                </c:pt>
                <c:pt idx="343">
                  <c:v>184.929</c:v>
                </c:pt>
                <c:pt idx="344">
                  <c:v>184.94800000000001</c:v>
                </c:pt>
                <c:pt idx="345">
                  <c:v>184.941</c:v>
                </c:pt>
                <c:pt idx="346">
                  <c:v>184.934</c:v>
                </c:pt>
                <c:pt idx="347">
                  <c:v>184.94499999999999</c:v>
                </c:pt>
                <c:pt idx="348">
                  <c:v>184.941</c:v>
                </c:pt>
                <c:pt idx="349">
                  <c:v>184.941</c:v>
                </c:pt>
                <c:pt idx="350">
                  <c:v>184.93799999999999</c:v>
                </c:pt>
                <c:pt idx="351">
                  <c:v>184.93799999999999</c:v>
                </c:pt>
                <c:pt idx="352">
                  <c:v>184.96199999999999</c:v>
                </c:pt>
                <c:pt idx="353">
                  <c:v>184.95</c:v>
                </c:pt>
                <c:pt idx="354">
                  <c:v>185.05699999999999</c:v>
                </c:pt>
                <c:pt idx="355">
                  <c:v>185.15</c:v>
                </c:pt>
                <c:pt idx="356">
                  <c:v>184.971</c:v>
                </c:pt>
                <c:pt idx="357">
                  <c:v>184.971</c:v>
                </c:pt>
                <c:pt idx="358">
                  <c:v>184.99</c:v>
                </c:pt>
                <c:pt idx="359">
                  <c:v>179.822</c:v>
                </c:pt>
                <c:pt idx="360">
                  <c:v>182.221</c:v>
                </c:pt>
                <c:pt idx="361">
                  <c:v>181.44300000000001</c:v>
                </c:pt>
                <c:pt idx="362">
                  <c:v>181.43600000000001</c:v>
                </c:pt>
                <c:pt idx="363">
                  <c:v>181.417</c:v>
                </c:pt>
                <c:pt idx="364">
                  <c:v>181.40100000000001</c:v>
                </c:pt>
                <c:pt idx="365">
                  <c:v>181.42099999999999</c:v>
                </c:pt>
                <c:pt idx="366">
                  <c:v>181.417</c:v>
                </c:pt>
                <c:pt idx="367">
                  <c:v>181.39699999999999</c:v>
                </c:pt>
                <c:pt idx="368">
                  <c:v>181.386</c:v>
                </c:pt>
                <c:pt idx="369">
                  <c:v>181.386</c:v>
                </c:pt>
                <c:pt idx="370">
                  <c:v>181.39</c:v>
                </c:pt>
                <c:pt idx="371">
                  <c:v>181.39699999999999</c:v>
                </c:pt>
                <c:pt idx="372">
                  <c:v>181.39</c:v>
                </c:pt>
                <c:pt idx="373">
                  <c:v>144.506</c:v>
                </c:pt>
                <c:pt idx="374">
                  <c:v>144.38499999999999</c:v>
                </c:pt>
                <c:pt idx="375">
                  <c:v>143.83799999999999</c:v>
                </c:pt>
                <c:pt idx="376">
                  <c:v>143.74799999999999</c:v>
                </c:pt>
                <c:pt idx="377">
                  <c:v>143.744</c:v>
                </c:pt>
                <c:pt idx="378">
                  <c:v>143.76</c:v>
                </c:pt>
                <c:pt idx="379">
                  <c:v>143.74799999999999</c:v>
                </c:pt>
                <c:pt idx="380">
                  <c:v>143.756</c:v>
                </c:pt>
                <c:pt idx="381">
                  <c:v>143.74799999999999</c:v>
                </c:pt>
                <c:pt idx="382">
                  <c:v>143.745</c:v>
                </c:pt>
                <c:pt idx="383">
                  <c:v>143.75299999999999</c:v>
                </c:pt>
                <c:pt idx="384">
                  <c:v>143.74100000000001</c:v>
                </c:pt>
                <c:pt idx="385">
                  <c:v>143.714</c:v>
                </c:pt>
                <c:pt idx="386">
                  <c:v>143.714</c:v>
                </c:pt>
                <c:pt idx="387">
                  <c:v>143.714</c:v>
                </c:pt>
                <c:pt idx="388">
                  <c:v>143.72900000000001</c:v>
                </c:pt>
                <c:pt idx="389">
                  <c:v>143.72200000000001</c:v>
                </c:pt>
                <c:pt idx="390">
                  <c:v>143.714</c:v>
                </c:pt>
                <c:pt idx="391">
                  <c:v>143.714</c:v>
                </c:pt>
                <c:pt idx="392">
                  <c:v>143.71799999999999</c:v>
                </c:pt>
                <c:pt idx="393">
                  <c:v>143.726</c:v>
                </c:pt>
                <c:pt idx="394">
                  <c:v>143.71700000000001</c:v>
                </c:pt>
                <c:pt idx="395">
                  <c:v>144.1</c:v>
                </c:pt>
                <c:pt idx="396">
                  <c:v>146.32599999999999</c:v>
                </c:pt>
                <c:pt idx="397">
                  <c:v>171.31100000000001</c:v>
                </c:pt>
                <c:pt idx="398">
                  <c:v>171.26</c:v>
                </c:pt>
                <c:pt idx="399">
                  <c:v>171.26400000000001</c:v>
                </c:pt>
                <c:pt idx="400">
                  <c:v>171.26</c:v>
                </c:pt>
                <c:pt idx="401">
                  <c:v>171.268</c:v>
                </c:pt>
                <c:pt idx="402">
                  <c:v>171.26499999999999</c:v>
                </c:pt>
                <c:pt idx="403">
                  <c:v>171.26499999999999</c:v>
                </c:pt>
                <c:pt idx="404">
                  <c:v>171.25299999999999</c:v>
                </c:pt>
                <c:pt idx="405">
                  <c:v>171.25700000000001</c:v>
                </c:pt>
                <c:pt idx="406">
                  <c:v>171.26900000000001</c:v>
                </c:pt>
                <c:pt idx="407">
                  <c:v>171.261</c:v>
                </c:pt>
                <c:pt idx="408">
                  <c:v>171.25299999999999</c:v>
                </c:pt>
                <c:pt idx="409">
                  <c:v>171.25700000000001</c:v>
                </c:pt>
                <c:pt idx="410">
                  <c:v>171.26499999999999</c:v>
                </c:pt>
                <c:pt idx="411">
                  <c:v>171.26499999999999</c:v>
                </c:pt>
                <c:pt idx="412">
                  <c:v>171.25299999999999</c:v>
                </c:pt>
                <c:pt idx="413">
                  <c:v>175.27099999999999</c:v>
                </c:pt>
                <c:pt idx="414">
                  <c:v>175.857</c:v>
                </c:pt>
                <c:pt idx="415">
                  <c:v>175.86500000000001</c:v>
                </c:pt>
                <c:pt idx="416">
                  <c:v>171.99</c:v>
                </c:pt>
                <c:pt idx="417">
                  <c:v>171.87700000000001</c:v>
                </c:pt>
                <c:pt idx="418">
                  <c:v>171.744</c:v>
                </c:pt>
                <c:pt idx="419">
                  <c:v>171.709</c:v>
                </c:pt>
                <c:pt idx="420">
                  <c:v>171.68199999999999</c:v>
                </c:pt>
                <c:pt idx="421">
                  <c:v>171.714</c:v>
                </c:pt>
                <c:pt idx="422">
                  <c:v>171.72200000000001</c:v>
                </c:pt>
                <c:pt idx="423">
                  <c:v>171.25299999999999</c:v>
                </c:pt>
                <c:pt idx="424">
                  <c:v>171.22200000000001</c:v>
                </c:pt>
                <c:pt idx="425">
                  <c:v>169.655</c:v>
                </c:pt>
                <c:pt idx="426">
                  <c:v>169.655</c:v>
                </c:pt>
                <c:pt idx="427">
                  <c:v>169.65100000000001</c:v>
                </c:pt>
                <c:pt idx="428">
                  <c:v>169.65899999999999</c:v>
                </c:pt>
                <c:pt idx="429">
                  <c:v>169.64</c:v>
                </c:pt>
                <c:pt idx="430">
                  <c:v>169.63200000000001</c:v>
                </c:pt>
                <c:pt idx="431">
                  <c:v>169.62799999999999</c:v>
                </c:pt>
                <c:pt idx="432">
                  <c:v>169.65</c:v>
                </c:pt>
                <c:pt idx="433">
                  <c:v>169.654</c:v>
                </c:pt>
                <c:pt idx="434">
                  <c:v>170.55500000000001</c:v>
                </c:pt>
                <c:pt idx="435">
                  <c:v>183.94499999999999</c:v>
                </c:pt>
                <c:pt idx="436">
                  <c:v>183.898</c:v>
                </c:pt>
                <c:pt idx="437">
                  <c:v>183.91</c:v>
                </c:pt>
                <c:pt idx="438">
                  <c:v>183.91399999999999</c:v>
                </c:pt>
                <c:pt idx="439">
                  <c:v>185.77</c:v>
                </c:pt>
                <c:pt idx="440">
                  <c:v>185.76300000000001</c:v>
                </c:pt>
                <c:pt idx="441">
                  <c:v>185.78200000000001</c:v>
                </c:pt>
                <c:pt idx="442">
                  <c:v>185.77799999999999</c:v>
                </c:pt>
                <c:pt idx="443">
                  <c:v>187.49700000000001</c:v>
                </c:pt>
                <c:pt idx="444">
                  <c:v>187.489</c:v>
                </c:pt>
                <c:pt idx="445">
                  <c:v>170.376</c:v>
                </c:pt>
                <c:pt idx="446">
                  <c:v>170.22</c:v>
                </c:pt>
                <c:pt idx="447">
                  <c:v>170.083</c:v>
                </c:pt>
                <c:pt idx="448">
                  <c:v>170.07900000000001</c:v>
                </c:pt>
                <c:pt idx="449">
                  <c:v>170.09899999999999</c:v>
                </c:pt>
                <c:pt idx="450">
                  <c:v>170.08199999999999</c:v>
                </c:pt>
                <c:pt idx="451">
                  <c:v>170.05500000000001</c:v>
                </c:pt>
                <c:pt idx="452">
                  <c:v>170.06200000000001</c:v>
                </c:pt>
                <c:pt idx="453">
                  <c:v>170.07</c:v>
                </c:pt>
                <c:pt idx="454">
                  <c:v>170.953</c:v>
                </c:pt>
                <c:pt idx="455">
                  <c:v>184.44900000000001</c:v>
                </c:pt>
                <c:pt idx="456">
                  <c:v>184.32400000000001</c:v>
                </c:pt>
                <c:pt idx="457">
                  <c:v>184.33600000000001</c:v>
                </c:pt>
                <c:pt idx="458">
                  <c:v>184.33600000000001</c:v>
                </c:pt>
                <c:pt idx="459">
                  <c:v>186.2</c:v>
                </c:pt>
                <c:pt idx="460">
                  <c:v>186.18799999999999</c:v>
                </c:pt>
                <c:pt idx="461">
                  <c:v>186.196</c:v>
                </c:pt>
                <c:pt idx="462">
                  <c:v>186.21600000000001</c:v>
                </c:pt>
                <c:pt idx="463">
                  <c:v>186.2</c:v>
                </c:pt>
                <c:pt idx="464">
                  <c:v>187.911</c:v>
                </c:pt>
                <c:pt idx="465">
                  <c:v>193.661</c:v>
                </c:pt>
                <c:pt idx="466">
                  <c:v>193.57499999999999</c:v>
                </c:pt>
                <c:pt idx="467">
                  <c:v>193.56</c:v>
                </c:pt>
                <c:pt idx="468">
                  <c:v>172.29</c:v>
                </c:pt>
                <c:pt idx="469">
                  <c:v>172.39500000000001</c:v>
                </c:pt>
                <c:pt idx="470">
                  <c:v>172.40199999999999</c:v>
                </c:pt>
                <c:pt idx="471">
                  <c:v>172.37100000000001</c:v>
                </c:pt>
                <c:pt idx="472">
                  <c:v>172.387</c:v>
                </c:pt>
                <c:pt idx="473">
                  <c:v>172.387</c:v>
                </c:pt>
                <c:pt idx="474">
                  <c:v>172.40199999999999</c:v>
                </c:pt>
                <c:pt idx="475">
                  <c:v>171.83600000000001</c:v>
                </c:pt>
                <c:pt idx="476">
                  <c:v>171.05500000000001</c:v>
                </c:pt>
                <c:pt idx="477">
                  <c:v>171.05199999999999</c:v>
                </c:pt>
                <c:pt idx="478">
                  <c:v>171.05199999999999</c:v>
                </c:pt>
                <c:pt idx="479">
                  <c:v>171.06</c:v>
                </c:pt>
                <c:pt idx="480">
                  <c:v>171.05199999999999</c:v>
                </c:pt>
                <c:pt idx="481">
                  <c:v>171.048</c:v>
                </c:pt>
                <c:pt idx="482">
                  <c:v>171.05199999999999</c:v>
                </c:pt>
                <c:pt idx="483">
                  <c:v>171.06</c:v>
                </c:pt>
                <c:pt idx="484">
                  <c:v>171.07900000000001</c:v>
                </c:pt>
                <c:pt idx="485">
                  <c:v>171.05600000000001</c:v>
                </c:pt>
                <c:pt idx="486">
                  <c:v>171.05199999999999</c:v>
                </c:pt>
                <c:pt idx="487">
                  <c:v>171.06</c:v>
                </c:pt>
                <c:pt idx="488">
                  <c:v>171.06200000000001</c:v>
                </c:pt>
                <c:pt idx="489">
                  <c:v>177.03100000000001</c:v>
                </c:pt>
                <c:pt idx="490">
                  <c:v>176.89099999999999</c:v>
                </c:pt>
                <c:pt idx="491">
                  <c:v>176.863</c:v>
                </c:pt>
                <c:pt idx="492">
                  <c:v>172.78100000000001</c:v>
                </c:pt>
                <c:pt idx="493">
                  <c:v>172.69499999999999</c:v>
                </c:pt>
                <c:pt idx="494">
                  <c:v>172.60900000000001</c:v>
                </c:pt>
                <c:pt idx="495">
                  <c:v>172.50800000000001</c:v>
                </c:pt>
                <c:pt idx="496">
                  <c:v>172.51300000000001</c:v>
                </c:pt>
                <c:pt idx="497">
                  <c:v>172.50899999999999</c:v>
                </c:pt>
                <c:pt idx="498">
                  <c:v>172.524</c:v>
                </c:pt>
                <c:pt idx="499">
                  <c:v>172.50899999999999</c:v>
                </c:pt>
                <c:pt idx="500">
                  <c:v>171.18100000000001</c:v>
                </c:pt>
                <c:pt idx="501">
                  <c:v>170.99299999999999</c:v>
                </c:pt>
                <c:pt idx="502">
                  <c:v>170.95400000000001</c:v>
                </c:pt>
                <c:pt idx="503">
                  <c:v>170.958</c:v>
                </c:pt>
                <c:pt idx="504">
                  <c:v>170.97</c:v>
                </c:pt>
                <c:pt idx="505">
                  <c:v>170.96199999999999</c:v>
                </c:pt>
                <c:pt idx="506">
                  <c:v>170.953</c:v>
                </c:pt>
                <c:pt idx="507">
                  <c:v>183.512</c:v>
                </c:pt>
                <c:pt idx="508">
                  <c:v>186.285</c:v>
                </c:pt>
                <c:pt idx="509">
                  <c:v>186.012</c:v>
                </c:pt>
                <c:pt idx="510">
                  <c:v>186.00800000000001</c:v>
                </c:pt>
                <c:pt idx="511">
                  <c:v>185.99600000000001</c:v>
                </c:pt>
                <c:pt idx="512">
                  <c:v>186.75399999999999</c:v>
                </c:pt>
                <c:pt idx="513">
                  <c:v>186.77</c:v>
                </c:pt>
                <c:pt idx="514">
                  <c:v>186.75899999999999</c:v>
                </c:pt>
                <c:pt idx="515">
                  <c:v>186.76300000000001</c:v>
                </c:pt>
                <c:pt idx="516">
                  <c:v>186.774</c:v>
                </c:pt>
                <c:pt idx="517">
                  <c:v>184.45400000000001</c:v>
                </c:pt>
                <c:pt idx="518">
                  <c:v>150.518</c:v>
                </c:pt>
                <c:pt idx="519">
                  <c:v>149.654</c:v>
                </c:pt>
                <c:pt idx="520">
                  <c:v>135.20099999999999</c:v>
                </c:pt>
                <c:pt idx="521">
                  <c:v>133.94300000000001</c:v>
                </c:pt>
                <c:pt idx="522">
                  <c:v>133.93199999999999</c:v>
                </c:pt>
                <c:pt idx="523">
                  <c:v>133.935</c:v>
                </c:pt>
                <c:pt idx="524">
                  <c:v>132.63800000000001</c:v>
                </c:pt>
                <c:pt idx="525">
                  <c:v>132.62200000000001</c:v>
                </c:pt>
                <c:pt idx="526">
                  <c:v>132.614</c:v>
                </c:pt>
                <c:pt idx="527">
                  <c:v>156.55699999999999</c:v>
                </c:pt>
                <c:pt idx="528">
                  <c:v>169.459</c:v>
                </c:pt>
                <c:pt idx="529">
                  <c:v>169.43199999999999</c:v>
                </c:pt>
                <c:pt idx="530">
                  <c:v>169.43600000000001</c:v>
                </c:pt>
                <c:pt idx="531">
                  <c:v>169.44800000000001</c:v>
                </c:pt>
                <c:pt idx="532">
                  <c:v>169.429</c:v>
                </c:pt>
                <c:pt idx="533">
                  <c:v>169.429</c:v>
                </c:pt>
                <c:pt idx="534">
                  <c:v>169.43299999999999</c:v>
                </c:pt>
                <c:pt idx="535">
                  <c:v>169.43299999999999</c:v>
                </c:pt>
                <c:pt idx="536">
                  <c:v>169.43700000000001</c:v>
                </c:pt>
                <c:pt idx="537">
                  <c:v>169.44</c:v>
                </c:pt>
                <c:pt idx="538">
                  <c:v>169.40100000000001</c:v>
                </c:pt>
                <c:pt idx="539">
                  <c:v>169.40100000000001</c:v>
                </c:pt>
                <c:pt idx="540">
                  <c:v>187.34299999999999</c:v>
                </c:pt>
                <c:pt idx="541">
                  <c:v>187.209</c:v>
                </c:pt>
                <c:pt idx="542">
                  <c:v>187.14599999999999</c:v>
                </c:pt>
                <c:pt idx="543">
                  <c:v>187.143</c:v>
                </c:pt>
                <c:pt idx="544">
                  <c:v>186.9</c:v>
                </c:pt>
                <c:pt idx="545">
                  <c:v>187.256</c:v>
                </c:pt>
                <c:pt idx="546">
                  <c:v>187.20500000000001</c:v>
                </c:pt>
                <c:pt idx="547">
                  <c:v>181.31800000000001</c:v>
                </c:pt>
                <c:pt idx="548">
                  <c:v>187.18700000000001</c:v>
                </c:pt>
                <c:pt idx="549">
                  <c:v>187.71100000000001</c:v>
                </c:pt>
                <c:pt idx="550">
                  <c:v>187.691</c:v>
                </c:pt>
                <c:pt idx="551">
                  <c:v>187.715</c:v>
                </c:pt>
                <c:pt idx="552">
                  <c:v>187.69900000000001</c:v>
                </c:pt>
                <c:pt idx="553">
                  <c:v>187.69499999999999</c:v>
                </c:pt>
                <c:pt idx="554">
                  <c:v>187.68799999999999</c:v>
                </c:pt>
                <c:pt idx="555">
                  <c:v>187.703</c:v>
                </c:pt>
                <c:pt idx="556">
                  <c:v>187.68799999999999</c:v>
                </c:pt>
                <c:pt idx="557">
                  <c:v>187.71100000000001</c:v>
                </c:pt>
                <c:pt idx="558">
                  <c:v>187.69900000000001</c:v>
                </c:pt>
                <c:pt idx="559">
                  <c:v>187.679</c:v>
                </c:pt>
                <c:pt idx="560">
                  <c:v>187.69399999999999</c:v>
                </c:pt>
                <c:pt idx="561">
                  <c:v>187.69399999999999</c:v>
                </c:pt>
                <c:pt idx="562">
                  <c:v>187.679</c:v>
                </c:pt>
                <c:pt idx="563">
                  <c:v>187.69800000000001</c:v>
                </c:pt>
                <c:pt idx="564">
                  <c:v>187.655</c:v>
                </c:pt>
                <c:pt idx="565">
                  <c:v>187.636</c:v>
                </c:pt>
                <c:pt idx="566">
                  <c:v>187.636</c:v>
                </c:pt>
                <c:pt idx="567">
                  <c:v>187.636</c:v>
                </c:pt>
                <c:pt idx="568">
                  <c:v>187.62899999999999</c:v>
                </c:pt>
                <c:pt idx="569">
                  <c:v>187.62899999999999</c:v>
                </c:pt>
                <c:pt idx="570">
                  <c:v>187.80099999999999</c:v>
                </c:pt>
                <c:pt idx="571">
                  <c:v>187.91399999999999</c:v>
                </c:pt>
                <c:pt idx="572">
                  <c:v>187.73</c:v>
                </c:pt>
                <c:pt idx="573">
                  <c:v>187.73</c:v>
                </c:pt>
                <c:pt idx="574">
                  <c:v>187.73</c:v>
                </c:pt>
                <c:pt idx="575">
                  <c:v>183.828</c:v>
                </c:pt>
                <c:pt idx="576">
                  <c:v>183.852</c:v>
                </c:pt>
                <c:pt idx="577">
                  <c:v>183.672</c:v>
                </c:pt>
                <c:pt idx="578">
                  <c:v>183.65899999999999</c:v>
                </c:pt>
                <c:pt idx="579">
                  <c:v>184.20599999999999</c:v>
                </c:pt>
                <c:pt idx="580">
                  <c:v>146.608</c:v>
                </c:pt>
                <c:pt idx="581">
                  <c:v>146.53800000000001</c:v>
                </c:pt>
                <c:pt idx="582">
                  <c:v>145.999</c:v>
                </c:pt>
                <c:pt idx="583">
                  <c:v>145.90899999999999</c:v>
                </c:pt>
                <c:pt idx="584">
                  <c:v>145.917</c:v>
                </c:pt>
                <c:pt idx="585">
                  <c:v>145.92500000000001</c:v>
                </c:pt>
                <c:pt idx="586">
                  <c:v>145.91399999999999</c:v>
                </c:pt>
                <c:pt idx="587">
                  <c:v>145.91399999999999</c:v>
                </c:pt>
                <c:pt idx="588">
                  <c:v>145.91</c:v>
                </c:pt>
                <c:pt idx="589">
                  <c:v>145.922</c:v>
                </c:pt>
                <c:pt idx="590">
                  <c:v>145.91399999999999</c:v>
                </c:pt>
                <c:pt idx="591">
                  <c:v>145.922</c:v>
                </c:pt>
                <c:pt idx="592">
                  <c:v>132.26599999999999</c:v>
                </c:pt>
                <c:pt idx="593">
                  <c:v>132.50399999999999</c:v>
                </c:pt>
                <c:pt idx="594">
                  <c:v>147.328</c:v>
                </c:pt>
                <c:pt idx="595">
                  <c:v>171.73</c:v>
                </c:pt>
                <c:pt idx="596">
                  <c:v>171.68299999999999</c:v>
                </c:pt>
                <c:pt idx="597">
                  <c:v>171.69</c:v>
                </c:pt>
                <c:pt idx="598">
                  <c:v>171.67099999999999</c:v>
                </c:pt>
                <c:pt idx="599">
                  <c:v>171.655</c:v>
                </c:pt>
                <c:pt idx="600">
                  <c:v>171.65100000000001</c:v>
                </c:pt>
                <c:pt idx="601">
                  <c:v>171.655</c:v>
                </c:pt>
                <c:pt idx="602">
                  <c:v>171.65899999999999</c:v>
                </c:pt>
                <c:pt idx="603">
                  <c:v>171.65100000000001</c:v>
                </c:pt>
                <c:pt idx="604">
                  <c:v>171.65100000000001</c:v>
                </c:pt>
                <c:pt idx="605">
                  <c:v>171.64500000000001</c:v>
                </c:pt>
                <c:pt idx="606">
                  <c:v>171.64500000000001</c:v>
                </c:pt>
                <c:pt idx="607">
                  <c:v>171.65600000000001</c:v>
                </c:pt>
                <c:pt idx="608">
                  <c:v>171.65199999999999</c:v>
                </c:pt>
                <c:pt idx="609">
                  <c:v>171.648</c:v>
                </c:pt>
                <c:pt idx="610">
                  <c:v>171.648</c:v>
                </c:pt>
                <c:pt idx="611">
                  <c:v>171.578</c:v>
                </c:pt>
                <c:pt idx="612">
                  <c:v>171.57400000000001</c:v>
                </c:pt>
                <c:pt idx="613">
                  <c:v>171.566</c:v>
                </c:pt>
                <c:pt idx="614">
                  <c:v>171.566</c:v>
                </c:pt>
                <c:pt idx="615">
                  <c:v>171.57</c:v>
                </c:pt>
                <c:pt idx="616">
                  <c:v>171.57300000000001</c:v>
                </c:pt>
                <c:pt idx="617">
                  <c:v>171.57300000000001</c:v>
                </c:pt>
                <c:pt idx="618">
                  <c:v>171.56200000000001</c:v>
                </c:pt>
                <c:pt idx="619">
                  <c:v>171.56200000000001</c:v>
                </c:pt>
                <c:pt idx="620">
                  <c:v>171.58500000000001</c:v>
                </c:pt>
                <c:pt idx="621">
                  <c:v>171.57400000000001</c:v>
                </c:pt>
                <c:pt idx="622">
                  <c:v>171.57400000000001</c:v>
                </c:pt>
                <c:pt idx="623">
                  <c:v>171.57400000000001</c:v>
                </c:pt>
                <c:pt idx="624">
                  <c:v>171.578</c:v>
                </c:pt>
                <c:pt idx="625">
                  <c:v>171.58199999999999</c:v>
                </c:pt>
                <c:pt idx="626">
                  <c:v>171.56200000000001</c:v>
                </c:pt>
                <c:pt idx="627">
                  <c:v>171.512</c:v>
                </c:pt>
                <c:pt idx="628">
                  <c:v>171.512</c:v>
                </c:pt>
                <c:pt idx="629">
                  <c:v>171.52699999999999</c:v>
                </c:pt>
                <c:pt idx="630">
                  <c:v>171.52699999999999</c:v>
                </c:pt>
                <c:pt idx="631">
                  <c:v>171.52</c:v>
                </c:pt>
                <c:pt idx="632">
                  <c:v>171.52</c:v>
                </c:pt>
                <c:pt idx="633">
                  <c:v>171.52699999999999</c:v>
                </c:pt>
                <c:pt idx="634">
                  <c:v>171.523</c:v>
                </c:pt>
                <c:pt idx="635">
                  <c:v>171.52</c:v>
                </c:pt>
                <c:pt idx="636">
                  <c:v>171.52</c:v>
                </c:pt>
                <c:pt idx="637">
                  <c:v>171.523</c:v>
                </c:pt>
                <c:pt idx="638">
                  <c:v>171.523</c:v>
                </c:pt>
                <c:pt idx="639">
                  <c:v>171.52699999999999</c:v>
                </c:pt>
                <c:pt idx="640">
                  <c:v>171.52</c:v>
                </c:pt>
                <c:pt idx="641">
                  <c:v>171.52</c:v>
                </c:pt>
                <c:pt idx="642">
                  <c:v>171.52699999999999</c:v>
                </c:pt>
                <c:pt idx="643">
                  <c:v>171.523</c:v>
                </c:pt>
                <c:pt idx="644">
                  <c:v>171.52</c:v>
                </c:pt>
                <c:pt idx="645">
                  <c:v>171.52</c:v>
                </c:pt>
                <c:pt idx="646">
                  <c:v>171.52699999999999</c:v>
                </c:pt>
                <c:pt idx="647">
                  <c:v>171.52699999999999</c:v>
                </c:pt>
                <c:pt idx="648">
                  <c:v>171.52</c:v>
                </c:pt>
                <c:pt idx="649">
                  <c:v>171.512</c:v>
                </c:pt>
                <c:pt idx="650">
                  <c:v>171.52</c:v>
                </c:pt>
                <c:pt idx="651">
                  <c:v>171.523</c:v>
                </c:pt>
                <c:pt idx="652">
                  <c:v>171.53100000000001</c:v>
                </c:pt>
                <c:pt idx="653">
                  <c:v>171.52</c:v>
                </c:pt>
                <c:pt idx="654">
                  <c:v>171.52</c:v>
                </c:pt>
                <c:pt idx="655">
                  <c:v>171.547</c:v>
                </c:pt>
                <c:pt idx="656">
                  <c:v>171.55500000000001</c:v>
                </c:pt>
                <c:pt idx="657">
                  <c:v>171.53100000000001</c:v>
                </c:pt>
                <c:pt idx="658">
                  <c:v>171.52699999999999</c:v>
                </c:pt>
                <c:pt idx="659">
                  <c:v>171.53899999999999</c:v>
                </c:pt>
                <c:pt idx="660">
                  <c:v>171.53100000000001</c:v>
                </c:pt>
                <c:pt idx="661">
                  <c:v>171.53100000000001</c:v>
                </c:pt>
                <c:pt idx="662">
                  <c:v>171.53100000000001</c:v>
                </c:pt>
                <c:pt idx="663">
                  <c:v>171.535</c:v>
                </c:pt>
                <c:pt idx="664">
                  <c:v>171.53899999999999</c:v>
                </c:pt>
                <c:pt idx="665">
                  <c:v>171.53899999999999</c:v>
                </c:pt>
                <c:pt idx="666">
                  <c:v>171.52699999999999</c:v>
                </c:pt>
                <c:pt idx="667">
                  <c:v>171.34800000000001</c:v>
                </c:pt>
                <c:pt idx="668">
                  <c:v>171.35499999999999</c:v>
                </c:pt>
                <c:pt idx="669">
                  <c:v>171.36699999999999</c:v>
                </c:pt>
                <c:pt idx="670">
                  <c:v>171.34800000000001</c:v>
                </c:pt>
                <c:pt idx="671">
                  <c:v>171.328</c:v>
                </c:pt>
                <c:pt idx="672">
                  <c:v>171.33600000000001</c:v>
                </c:pt>
                <c:pt idx="673">
                  <c:v>171.33600000000001</c:v>
                </c:pt>
                <c:pt idx="674">
                  <c:v>171.33199999999999</c:v>
                </c:pt>
                <c:pt idx="675">
                  <c:v>171.33199999999999</c:v>
                </c:pt>
                <c:pt idx="676">
                  <c:v>171.328</c:v>
                </c:pt>
                <c:pt idx="677">
                  <c:v>171.33199999999999</c:v>
                </c:pt>
                <c:pt idx="678">
                  <c:v>171.328</c:v>
                </c:pt>
                <c:pt idx="679">
                  <c:v>171.32400000000001</c:v>
                </c:pt>
                <c:pt idx="680">
                  <c:v>171.32400000000001</c:v>
                </c:pt>
                <c:pt idx="681">
                  <c:v>171.33600000000001</c:v>
                </c:pt>
                <c:pt idx="682">
                  <c:v>171.33600000000001</c:v>
                </c:pt>
                <c:pt idx="683">
                  <c:v>171.328</c:v>
                </c:pt>
                <c:pt idx="684">
                  <c:v>171.328</c:v>
                </c:pt>
                <c:pt idx="685">
                  <c:v>171.33199999999999</c:v>
                </c:pt>
                <c:pt idx="686">
                  <c:v>171.34</c:v>
                </c:pt>
                <c:pt idx="687">
                  <c:v>171.328</c:v>
                </c:pt>
                <c:pt idx="688">
                  <c:v>171.328</c:v>
                </c:pt>
                <c:pt idx="689">
                  <c:v>171.33199999999999</c:v>
                </c:pt>
                <c:pt idx="690">
                  <c:v>171.33600000000001</c:v>
                </c:pt>
                <c:pt idx="691">
                  <c:v>171.33600000000001</c:v>
                </c:pt>
                <c:pt idx="692">
                  <c:v>171.328</c:v>
                </c:pt>
                <c:pt idx="693">
                  <c:v>171.32</c:v>
                </c:pt>
                <c:pt idx="694">
                  <c:v>171.352</c:v>
                </c:pt>
                <c:pt idx="695">
                  <c:v>171.34</c:v>
                </c:pt>
                <c:pt idx="696">
                  <c:v>171.33199999999999</c:v>
                </c:pt>
                <c:pt idx="697">
                  <c:v>171.31200000000001</c:v>
                </c:pt>
                <c:pt idx="698">
                  <c:v>171.32</c:v>
                </c:pt>
                <c:pt idx="699">
                  <c:v>171.32</c:v>
                </c:pt>
                <c:pt idx="700">
                  <c:v>171.297</c:v>
                </c:pt>
                <c:pt idx="701">
                  <c:v>171.30099999999999</c:v>
                </c:pt>
                <c:pt idx="702">
                  <c:v>171.30099999999999</c:v>
                </c:pt>
                <c:pt idx="703">
                  <c:v>171.309</c:v>
                </c:pt>
                <c:pt idx="704">
                  <c:v>171.30500000000001</c:v>
                </c:pt>
                <c:pt idx="705">
                  <c:v>171.30099999999999</c:v>
                </c:pt>
                <c:pt idx="706">
                  <c:v>171.297</c:v>
                </c:pt>
                <c:pt idx="707">
                  <c:v>171.297</c:v>
                </c:pt>
                <c:pt idx="708">
                  <c:v>171.28899999999999</c:v>
                </c:pt>
                <c:pt idx="709">
                  <c:v>171.28100000000001</c:v>
                </c:pt>
                <c:pt idx="710">
                  <c:v>171.28100000000001</c:v>
                </c:pt>
                <c:pt idx="711">
                  <c:v>171.285</c:v>
                </c:pt>
                <c:pt idx="712">
                  <c:v>171.28899999999999</c:v>
                </c:pt>
                <c:pt idx="713">
                  <c:v>171.28899999999999</c:v>
                </c:pt>
                <c:pt idx="714">
                  <c:v>171.28100000000001</c:v>
                </c:pt>
                <c:pt idx="715">
                  <c:v>171.28100000000001</c:v>
                </c:pt>
                <c:pt idx="716">
                  <c:v>171.273</c:v>
                </c:pt>
                <c:pt idx="717">
                  <c:v>171.27699999999999</c:v>
                </c:pt>
                <c:pt idx="718">
                  <c:v>171.27</c:v>
                </c:pt>
                <c:pt idx="719">
                  <c:v>171.27</c:v>
                </c:pt>
                <c:pt idx="720">
                  <c:v>171.27699999999999</c:v>
                </c:pt>
                <c:pt idx="721">
                  <c:v>171.27699999999999</c:v>
                </c:pt>
                <c:pt idx="722">
                  <c:v>171.26599999999999</c:v>
                </c:pt>
                <c:pt idx="723">
                  <c:v>171.27</c:v>
                </c:pt>
                <c:pt idx="724">
                  <c:v>171.27</c:v>
                </c:pt>
                <c:pt idx="725">
                  <c:v>171.27699999999999</c:v>
                </c:pt>
                <c:pt idx="726">
                  <c:v>171.27699999999999</c:v>
                </c:pt>
                <c:pt idx="727">
                  <c:v>171.27</c:v>
                </c:pt>
                <c:pt idx="728">
                  <c:v>171.27</c:v>
                </c:pt>
                <c:pt idx="729">
                  <c:v>171.28100000000001</c:v>
                </c:pt>
                <c:pt idx="730">
                  <c:v>171.27699999999999</c:v>
                </c:pt>
                <c:pt idx="731">
                  <c:v>171.273</c:v>
                </c:pt>
                <c:pt idx="732">
                  <c:v>171.273</c:v>
                </c:pt>
                <c:pt idx="733">
                  <c:v>171.273</c:v>
                </c:pt>
                <c:pt idx="734">
                  <c:v>171.28100000000001</c:v>
                </c:pt>
                <c:pt idx="735">
                  <c:v>171.273</c:v>
                </c:pt>
                <c:pt idx="736">
                  <c:v>171.273</c:v>
                </c:pt>
                <c:pt idx="737">
                  <c:v>171.27699999999999</c:v>
                </c:pt>
                <c:pt idx="738">
                  <c:v>171.285</c:v>
                </c:pt>
                <c:pt idx="739">
                  <c:v>171.27699999999999</c:v>
                </c:pt>
                <c:pt idx="740">
                  <c:v>171.27</c:v>
                </c:pt>
                <c:pt idx="741">
                  <c:v>171.27</c:v>
                </c:pt>
                <c:pt idx="742">
                  <c:v>171.27699999999999</c:v>
                </c:pt>
                <c:pt idx="743">
                  <c:v>171.285</c:v>
                </c:pt>
                <c:pt idx="744">
                  <c:v>171.27</c:v>
                </c:pt>
                <c:pt idx="745">
                  <c:v>171.27</c:v>
                </c:pt>
                <c:pt idx="746">
                  <c:v>171.273</c:v>
                </c:pt>
                <c:pt idx="747">
                  <c:v>171.27699999999999</c:v>
                </c:pt>
                <c:pt idx="748">
                  <c:v>171.273</c:v>
                </c:pt>
                <c:pt idx="749">
                  <c:v>171.27</c:v>
                </c:pt>
                <c:pt idx="750">
                  <c:v>171.27</c:v>
                </c:pt>
                <c:pt idx="751">
                  <c:v>171.273</c:v>
                </c:pt>
                <c:pt idx="752">
                  <c:v>171.273</c:v>
                </c:pt>
                <c:pt idx="753">
                  <c:v>171.27</c:v>
                </c:pt>
                <c:pt idx="754">
                  <c:v>171.27</c:v>
                </c:pt>
                <c:pt idx="755">
                  <c:v>171.27699999999999</c:v>
                </c:pt>
                <c:pt idx="756">
                  <c:v>171.309</c:v>
                </c:pt>
                <c:pt idx="757">
                  <c:v>171.28100000000001</c:v>
                </c:pt>
                <c:pt idx="758">
                  <c:v>171.28100000000001</c:v>
                </c:pt>
                <c:pt idx="759">
                  <c:v>171.285</c:v>
                </c:pt>
                <c:pt idx="760">
                  <c:v>171.285</c:v>
                </c:pt>
                <c:pt idx="761">
                  <c:v>171.28899999999999</c:v>
                </c:pt>
                <c:pt idx="762">
                  <c:v>171.26599999999999</c:v>
                </c:pt>
                <c:pt idx="763">
                  <c:v>171.26599999999999</c:v>
                </c:pt>
                <c:pt idx="764">
                  <c:v>171.285</c:v>
                </c:pt>
                <c:pt idx="765">
                  <c:v>171.27699999999999</c:v>
                </c:pt>
                <c:pt idx="766">
                  <c:v>171.27</c:v>
                </c:pt>
                <c:pt idx="767">
                  <c:v>171.273</c:v>
                </c:pt>
                <c:pt idx="768">
                  <c:v>171.27699999999999</c:v>
                </c:pt>
                <c:pt idx="769">
                  <c:v>171.28100000000001</c:v>
                </c:pt>
                <c:pt idx="770">
                  <c:v>171.27</c:v>
                </c:pt>
                <c:pt idx="771">
                  <c:v>171.273</c:v>
                </c:pt>
                <c:pt idx="772">
                  <c:v>171.273</c:v>
                </c:pt>
                <c:pt idx="773">
                  <c:v>171.285</c:v>
                </c:pt>
                <c:pt idx="774">
                  <c:v>171.285</c:v>
                </c:pt>
                <c:pt idx="775">
                  <c:v>171.273</c:v>
                </c:pt>
                <c:pt idx="776">
                  <c:v>171.27</c:v>
                </c:pt>
                <c:pt idx="777">
                  <c:v>171.297</c:v>
                </c:pt>
                <c:pt idx="778">
                  <c:v>171.285</c:v>
                </c:pt>
                <c:pt idx="779">
                  <c:v>171.28100000000001</c:v>
                </c:pt>
                <c:pt idx="780">
                  <c:v>171.28100000000001</c:v>
                </c:pt>
                <c:pt idx="781">
                  <c:v>171.285</c:v>
                </c:pt>
                <c:pt idx="782">
                  <c:v>171.28899999999999</c:v>
                </c:pt>
                <c:pt idx="783">
                  <c:v>171.28899999999999</c:v>
                </c:pt>
                <c:pt idx="784">
                  <c:v>171.28100000000001</c:v>
                </c:pt>
                <c:pt idx="785">
                  <c:v>171.26599999999999</c:v>
                </c:pt>
                <c:pt idx="786">
                  <c:v>171.285</c:v>
                </c:pt>
                <c:pt idx="787">
                  <c:v>171.27699999999999</c:v>
                </c:pt>
                <c:pt idx="788">
                  <c:v>171.27</c:v>
                </c:pt>
                <c:pt idx="789">
                  <c:v>171.273</c:v>
                </c:pt>
                <c:pt idx="790">
                  <c:v>171.27699999999999</c:v>
                </c:pt>
                <c:pt idx="791">
                  <c:v>171.27699999999999</c:v>
                </c:pt>
                <c:pt idx="792">
                  <c:v>171.27</c:v>
                </c:pt>
                <c:pt idx="793">
                  <c:v>171.273</c:v>
                </c:pt>
                <c:pt idx="794">
                  <c:v>171.273</c:v>
                </c:pt>
                <c:pt idx="795">
                  <c:v>171.285</c:v>
                </c:pt>
                <c:pt idx="796">
                  <c:v>171.27699999999999</c:v>
                </c:pt>
                <c:pt idx="797">
                  <c:v>171.273</c:v>
                </c:pt>
                <c:pt idx="798">
                  <c:v>171.27</c:v>
                </c:pt>
                <c:pt idx="799">
                  <c:v>171.297</c:v>
                </c:pt>
                <c:pt idx="800">
                  <c:v>171.285</c:v>
                </c:pt>
                <c:pt idx="801">
                  <c:v>171.28100000000001</c:v>
                </c:pt>
                <c:pt idx="802">
                  <c:v>171.28100000000001</c:v>
                </c:pt>
                <c:pt idx="803">
                  <c:v>171.285</c:v>
                </c:pt>
                <c:pt idx="804">
                  <c:v>171.28899999999999</c:v>
                </c:pt>
                <c:pt idx="805">
                  <c:v>171.28100000000001</c:v>
                </c:pt>
                <c:pt idx="806">
                  <c:v>171.28100000000001</c:v>
                </c:pt>
                <c:pt idx="807">
                  <c:v>171.285</c:v>
                </c:pt>
                <c:pt idx="808">
                  <c:v>171.285</c:v>
                </c:pt>
                <c:pt idx="809">
                  <c:v>171.27699999999999</c:v>
                </c:pt>
                <c:pt idx="810">
                  <c:v>171.27</c:v>
                </c:pt>
                <c:pt idx="811">
                  <c:v>171.27</c:v>
                </c:pt>
                <c:pt idx="812">
                  <c:v>171.316</c:v>
                </c:pt>
                <c:pt idx="813">
                  <c:v>171.285</c:v>
                </c:pt>
                <c:pt idx="814">
                  <c:v>171.28100000000001</c:v>
                </c:pt>
                <c:pt idx="815">
                  <c:v>171.28100000000001</c:v>
                </c:pt>
                <c:pt idx="816">
                  <c:v>171.28100000000001</c:v>
                </c:pt>
                <c:pt idx="817">
                  <c:v>171.28899999999999</c:v>
                </c:pt>
                <c:pt idx="818">
                  <c:v>171.28100000000001</c:v>
                </c:pt>
                <c:pt idx="819">
                  <c:v>171.28100000000001</c:v>
                </c:pt>
                <c:pt idx="820">
                  <c:v>171.285</c:v>
                </c:pt>
                <c:pt idx="821">
                  <c:v>171.28899999999999</c:v>
                </c:pt>
                <c:pt idx="822">
                  <c:v>171.28899999999999</c:v>
                </c:pt>
                <c:pt idx="823">
                  <c:v>171.28100000000001</c:v>
                </c:pt>
                <c:pt idx="824">
                  <c:v>171.28100000000001</c:v>
                </c:pt>
                <c:pt idx="825">
                  <c:v>171.297</c:v>
                </c:pt>
                <c:pt idx="826">
                  <c:v>171.27699999999999</c:v>
                </c:pt>
                <c:pt idx="827">
                  <c:v>171.28100000000001</c:v>
                </c:pt>
                <c:pt idx="828">
                  <c:v>171.28100000000001</c:v>
                </c:pt>
                <c:pt idx="829">
                  <c:v>171.285</c:v>
                </c:pt>
                <c:pt idx="830">
                  <c:v>171.29300000000001</c:v>
                </c:pt>
                <c:pt idx="831">
                  <c:v>171.273</c:v>
                </c:pt>
                <c:pt idx="832">
                  <c:v>171.26599999999999</c:v>
                </c:pt>
                <c:pt idx="833">
                  <c:v>171.26599999999999</c:v>
                </c:pt>
                <c:pt idx="834">
                  <c:v>171.29300000000001</c:v>
                </c:pt>
                <c:pt idx="835">
                  <c:v>171.28899999999999</c:v>
                </c:pt>
                <c:pt idx="836">
                  <c:v>171.28100000000001</c:v>
                </c:pt>
                <c:pt idx="837">
                  <c:v>171.28100000000001</c:v>
                </c:pt>
                <c:pt idx="838">
                  <c:v>183.65600000000001</c:v>
                </c:pt>
                <c:pt idx="839">
                  <c:v>187.172</c:v>
                </c:pt>
                <c:pt idx="840">
                  <c:v>186.95699999999999</c:v>
                </c:pt>
                <c:pt idx="841">
                  <c:v>186.96100000000001</c:v>
                </c:pt>
                <c:pt idx="842">
                  <c:v>186.96899999999999</c:v>
                </c:pt>
                <c:pt idx="843">
                  <c:v>186.96100000000001</c:v>
                </c:pt>
                <c:pt idx="844">
                  <c:v>184.613</c:v>
                </c:pt>
                <c:pt idx="845">
                  <c:v>185.57</c:v>
                </c:pt>
                <c:pt idx="846">
                  <c:v>150.05600000000001</c:v>
                </c:pt>
                <c:pt idx="847">
                  <c:v>149.18799999999999</c:v>
                </c:pt>
                <c:pt idx="848">
                  <c:v>147.24299999999999</c:v>
                </c:pt>
                <c:pt idx="849">
                  <c:v>133.489</c:v>
                </c:pt>
                <c:pt idx="850">
                  <c:v>133.47399999999999</c:v>
                </c:pt>
                <c:pt idx="851">
                  <c:v>132.17699999999999</c:v>
                </c:pt>
                <c:pt idx="852">
                  <c:v>132.196</c:v>
                </c:pt>
                <c:pt idx="853">
                  <c:v>132.18100000000001</c:v>
                </c:pt>
                <c:pt idx="854">
                  <c:v>132.173</c:v>
                </c:pt>
                <c:pt idx="855">
                  <c:v>132.17699999999999</c:v>
                </c:pt>
                <c:pt idx="856">
                  <c:v>132.18100000000001</c:v>
                </c:pt>
                <c:pt idx="857">
                  <c:v>132.17699999999999</c:v>
                </c:pt>
                <c:pt idx="858">
                  <c:v>132.185</c:v>
                </c:pt>
                <c:pt idx="859">
                  <c:v>132.17699999999999</c:v>
                </c:pt>
                <c:pt idx="860">
                  <c:v>132.173</c:v>
                </c:pt>
                <c:pt idx="861">
                  <c:v>132.18100000000001</c:v>
                </c:pt>
                <c:pt idx="862">
                  <c:v>132.17699999999999</c:v>
                </c:pt>
                <c:pt idx="863">
                  <c:v>132.17699999999999</c:v>
                </c:pt>
                <c:pt idx="864">
                  <c:v>132.173</c:v>
                </c:pt>
                <c:pt idx="865">
                  <c:v>132.17699999999999</c:v>
                </c:pt>
                <c:pt idx="866">
                  <c:v>132.19200000000001</c:v>
                </c:pt>
                <c:pt idx="867">
                  <c:v>132.18100000000001</c:v>
                </c:pt>
                <c:pt idx="868">
                  <c:v>132.17699999999999</c:v>
                </c:pt>
                <c:pt idx="869">
                  <c:v>132.173</c:v>
                </c:pt>
                <c:pt idx="870">
                  <c:v>132.18100000000001</c:v>
                </c:pt>
                <c:pt idx="871">
                  <c:v>132.18100000000001</c:v>
                </c:pt>
                <c:pt idx="872">
                  <c:v>132.185</c:v>
                </c:pt>
                <c:pt idx="873">
                  <c:v>132.173</c:v>
                </c:pt>
                <c:pt idx="874">
                  <c:v>132.161</c:v>
                </c:pt>
                <c:pt idx="875">
                  <c:v>132.18799999999999</c:v>
                </c:pt>
                <c:pt idx="876">
                  <c:v>132.17699999999999</c:v>
                </c:pt>
                <c:pt idx="877">
                  <c:v>132.173</c:v>
                </c:pt>
                <c:pt idx="878">
                  <c:v>132.17699999999999</c:v>
                </c:pt>
                <c:pt idx="879">
                  <c:v>132.17699999999999</c:v>
                </c:pt>
                <c:pt idx="880">
                  <c:v>132.18799999999999</c:v>
                </c:pt>
                <c:pt idx="881">
                  <c:v>132.17699999999999</c:v>
                </c:pt>
                <c:pt idx="882">
                  <c:v>132.17699999999999</c:v>
                </c:pt>
                <c:pt idx="883">
                  <c:v>132.173</c:v>
                </c:pt>
                <c:pt idx="884">
                  <c:v>132.18100000000001</c:v>
                </c:pt>
                <c:pt idx="885">
                  <c:v>132.17699999999999</c:v>
                </c:pt>
                <c:pt idx="886">
                  <c:v>132.18100000000001</c:v>
                </c:pt>
                <c:pt idx="887">
                  <c:v>132.17699999999999</c:v>
                </c:pt>
                <c:pt idx="888">
                  <c:v>132.173</c:v>
                </c:pt>
                <c:pt idx="889">
                  <c:v>132.185</c:v>
                </c:pt>
                <c:pt idx="890">
                  <c:v>117.84099999999999</c:v>
                </c:pt>
                <c:pt idx="891">
                  <c:v>117.837</c:v>
                </c:pt>
                <c:pt idx="892">
                  <c:v>117.84099999999999</c:v>
                </c:pt>
                <c:pt idx="893">
                  <c:v>117.837</c:v>
                </c:pt>
                <c:pt idx="894">
                  <c:v>117.85299999999999</c:v>
                </c:pt>
                <c:pt idx="895">
                  <c:v>117.845</c:v>
                </c:pt>
                <c:pt idx="896">
                  <c:v>117.837</c:v>
                </c:pt>
                <c:pt idx="897">
                  <c:v>117.84099999999999</c:v>
                </c:pt>
                <c:pt idx="898">
                  <c:v>117.821</c:v>
                </c:pt>
                <c:pt idx="899">
                  <c:v>117.82899999999999</c:v>
                </c:pt>
                <c:pt idx="900">
                  <c:v>117.833</c:v>
                </c:pt>
                <c:pt idx="901">
                  <c:v>117.82899999999999</c:v>
                </c:pt>
                <c:pt idx="902">
                  <c:v>117.813</c:v>
                </c:pt>
                <c:pt idx="903">
                  <c:v>117.82899999999999</c:v>
                </c:pt>
                <c:pt idx="904">
                  <c:v>117.821</c:v>
                </c:pt>
                <c:pt idx="905">
                  <c:v>117.81699999999999</c:v>
                </c:pt>
                <c:pt idx="906">
                  <c:v>117.821</c:v>
                </c:pt>
                <c:pt idx="907">
                  <c:v>117.81699999999999</c:v>
                </c:pt>
                <c:pt idx="908">
                  <c:v>117.82899999999999</c:v>
                </c:pt>
                <c:pt idx="909">
                  <c:v>117.821</c:v>
                </c:pt>
                <c:pt idx="910">
                  <c:v>117.821</c:v>
                </c:pt>
                <c:pt idx="911">
                  <c:v>117.81699999999999</c:v>
                </c:pt>
                <c:pt idx="912">
                  <c:v>117.825</c:v>
                </c:pt>
                <c:pt idx="913">
                  <c:v>117.821</c:v>
                </c:pt>
                <c:pt idx="914">
                  <c:v>117.825</c:v>
                </c:pt>
                <c:pt idx="915">
                  <c:v>117.821</c:v>
                </c:pt>
                <c:pt idx="916">
                  <c:v>117.81699999999999</c:v>
                </c:pt>
                <c:pt idx="917">
                  <c:v>117.82899999999999</c:v>
                </c:pt>
                <c:pt idx="918">
                  <c:v>117.825</c:v>
                </c:pt>
                <c:pt idx="919">
                  <c:v>117.821</c:v>
                </c:pt>
                <c:pt idx="920">
                  <c:v>117.81699999999999</c:v>
                </c:pt>
                <c:pt idx="921">
                  <c:v>117.821</c:v>
                </c:pt>
                <c:pt idx="922">
                  <c:v>117.821</c:v>
                </c:pt>
                <c:pt idx="923">
                  <c:v>117.813</c:v>
                </c:pt>
                <c:pt idx="924">
                  <c:v>117.81</c:v>
                </c:pt>
                <c:pt idx="925">
                  <c:v>117.813</c:v>
                </c:pt>
                <c:pt idx="926">
                  <c:v>117.81699999999999</c:v>
                </c:pt>
                <c:pt idx="927">
                  <c:v>117.837</c:v>
                </c:pt>
                <c:pt idx="928">
                  <c:v>117.82899999999999</c:v>
                </c:pt>
                <c:pt idx="929">
                  <c:v>117.824</c:v>
                </c:pt>
                <c:pt idx="930">
                  <c:v>117.82</c:v>
                </c:pt>
                <c:pt idx="931">
                  <c:v>117.824</c:v>
                </c:pt>
                <c:pt idx="932">
                  <c:v>117.82</c:v>
                </c:pt>
                <c:pt idx="933">
                  <c:v>117.824</c:v>
                </c:pt>
                <c:pt idx="934">
                  <c:v>117.82</c:v>
                </c:pt>
                <c:pt idx="935">
                  <c:v>117.828</c:v>
                </c:pt>
                <c:pt idx="936">
                  <c:v>117.836</c:v>
                </c:pt>
                <c:pt idx="937">
                  <c:v>117.828</c:v>
                </c:pt>
                <c:pt idx="938">
                  <c:v>117.824</c:v>
                </c:pt>
                <c:pt idx="939">
                  <c:v>117.819</c:v>
                </c:pt>
                <c:pt idx="940">
                  <c:v>117.831</c:v>
                </c:pt>
                <c:pt idx="941">
                  <c:v>117.827</c:v>
                </c:pt>
                <c:pt idx="942">
                  <c:v>117.82299999999999</c:v>
                </c:pt>
                <c:pt idx="943">
                  <c:v>117.821</c:v>
                </c:pt>
                <c:pt idx="944">
                  <c:v>117.872</c:v>
                </c:pt>
                <c:pt idx="945">
                  <c:v>156.24600000000001</c:v>
                </c:pt>
                <c:pt idx="946">
                  <c:v>168.90199999999999</c:v>
                </c:pt>
                <c:pt idx="947">
                  <c:v>168.88800000000001</c:v>
                </c:pt>
                <c:pt idx="948">
                  <c:v>168.892</c:v>
                </c:pt>
                <c:pt idx="949">
                  <c:v>168.899</c:v>
                </c:pt>
                <c:pt idx="950">
                  <c:v>168.892</c:v>
                </c:pt>
                <c:pt idx="951">
                  <c:v>168.892</c:v>
                </c:pt>
                <c:pt idx="952">
                  <c:v>168.89599999999999</c:v>
                </c:pt>
                <c:pt idx="953">
                  <c:v>168.90700000000001</c:v>
                </c:pt>
                <c:pt idx="954">
                  <c:v>168.90299999999999</c:v>
                </c:pt>
                <c:pt idx="955">
                  <c:v>168.90299999999999</c:v>
                </c:pt>
                <c:pt idx="956">
                  <c:v>168.892</c:v>
                </c:pt>
                <c:pt idx="957">
                  <c:v>168.898</c:v>
                </c:pt>
                <c:pt idx="958">
                  <c:v>168.90600000000001</c:v>
                </c:pt>
                <c:pt idx="959">
                  <c:v>168.89500000000001</c:v>
                </c:pt>
                <c:pt idx="960">
                  <c:v>168.89500000000001</c:v>
                </c:pt>
                <c:pt idx="961">
                  <c:v>168.898</c:v>
                </c:pt>
                <c:pt idx="962">
                  <c:v>168.90199999999999</c:v>
                </c:pt>
                <c:pt idx="963">
                  <c:v>168.90199999999999</c:v>
                </c:pt>
                <c:pt idx="964">
                  <c:v>168.89099999999999</c:v>
                </c:pt>
                <c:pt idx="965">
                  <c:v>168.89500000000001</c:v>
                </c:pt>
                <c:pt idx="966">
                  <c:v>168.91499999999999</c:v>
                </c:pt>
                <c:pt idx="967">
                  <c:v>168.90700000000001</c:v>
                </c:pt>
                <c:pt idx="968">
                  <c:v>168.88399999999999</c:v>
                </c:pt>
                <c:pt idx="969">
                  <c:v>168.88800000000001</c:v>
                </c:pt>
                <c:pt idx="970">
                  <c:v>168.89599999999999</c:v>
                </c:pt>
                <c:pt idx="971">
                  <c:v>168.899</c:v>
                </c:pt>
                <c:pt idx="972">
                  <c:v>168.90299999999999</c:v>
                </c:pt>
                <c:pt idx="973">
                  <c:v>168.892</c:v>
                </c:pt>
                <c:pt idx="974">
                  <c:v>168.892</c:v>
                </c:pt>
                <c:pt idx="975">
                  <c:v>168.91900000000001</c:v>
                </c:pt>
                <c:pt idx="976">
                  <c:v>168.90700000000001</c:v>
                </c:pt>
                <c:pt idx="977">
                  <c:v>168.898</c:v>
                </c:pt>
                <c:pt idx="978">
                  <c:v>181.10499999999999</c:v>
                </c:pt>
                <c:pt idx="979">
                  <c:v>186.738</c:v>
                </c:pt>
                <c:pt idx="980">
                  <c:v>186.422</c:v>
                </c:pt>
                <c:pt idx="981">
                  <c:v>186.93799999999999</c:v>
                </c:pt>
                <c:pt idx="982">
                  <c:v>186.67599999999999</c:v>
                </c:pt>
                <c:pt idx="983">
                  <c:v>187.441</c:v>
                </c:pt>
                <c:pt idx="984">
                  <c:v>186.72300000000001</c:v>
                </c:pt>
                <c:pt idx="985">
                  <c:v>186.71600000000001</c:v>
                </c:pt>
                <c:pt idx="986">
                  <c:v>183.34100000000001</c:v>
                </c:pt>
                <c:pt idx="987">
                  <c:v>186.7</c:v>
                </c:pt>
                <c:pt idx="988">
                  <c:v>186.548</c:v>
                </c:pt>
                <c:pt idx="989">
                  <c:v>186.53200000000001</c:v>
                </c:pt>
                <c:pt idx="990">
                  <c:v>186.489</c:v>
                </c:pt>
                <c:pt idx="991">
                  <c:v>186.50899999999999</c:v>
                </c:pt>
                <c:pt idx="992">
                  <c:v>186.50899999999999</c:v>
                </c:pt>
                <c:pt idx="993">
                  <c:v>186.505</c:v>
                </c:pt>
                <c:pt idx="994">
                  <c:v>186.47800000000001</c:v>
                </c:pt>
                <c:pt idx="995">
                  <c:v>186.488</c:v>
                </c:pt>
                <c:pt idx="996">
                  <c:v>186.488</c:v>
                </c:pt>
                <c:pt idx="997">
                  <c:v>186.48</c:v>
                </c:pt>
                <c:pt idx="998">
                  <c:v>186.47300000000001</c:v>
                </c:pt>
                <c:pt idx="999">
                  <c:v>186.49199999999999</c:v>
                </c:pt>
                <c:pt idx="1000">
                  <c:v>186.49600000000001</c:v>
                </c:pt>
                <c:pt idx="1001">
                  <c:v>186.49199999999999</c:v>
                </c:pt>
                <c:pt idx="1002">
                  <c:v>186.46899999999999</c:v>
                </c:pt>
                <c:pt idx="1003">
                  <c:v>186.47399999999999</c:v>
                </c:pt>
                <c:pt idx="1004">
                  <c:v>186.47399999999999</c:v>
                </c:pt>
                <c:pt idx="1005">
                  <c:v>186.48500000000001</c:v>
                </c:pt>
                <c:pt idx="1006">
                  <c:v>186.47399999999999</c:v>
                </c:pt>
                <c:pt idx="1007">
                  <c:v>186.47800000000001</c:v>
                </c:pt>
                <c:pt idx="1008">
                  <c:v>186.61099999999999</c:v>
                </c:pt>
                <c:pt idx="1009">
                  <c:v>186.71299999999999</c:v>
                </c:pt>
                <c:pt idx="1010">
                  <c:v>186.55699999999999</c:v>
                </c:pt>
                <c:pt idx="1011">
                  <c:v>186.553</c:v>
                </c:pt>
                <c:pt idx="1012">
                  <c:v>186.553</c:v>
                </c:pt>
                <c:pt idx="1013">
                  <c:v>182.989</c:v>
                </c:pt>
                <c:pt idx="1014">
                  <c:v>183.31</c:v>
                </c:pt>
                <c:pt idx="1015">
                  <c:v>183.16499999999999</c:v>
                </c:pt>
                <c:pt idx="1016">
                  <c:v>183.15299999999999</c:v>
                </c:pt>
                <c:pt idx="1017">
                  <c:v>183.15299999999999</c:v>
                </c:pt>
                <c:pt idx="1018">
                  <c:v>146.239</c:v>
                </c:pt>
                <c:pt idx="1019">
                  <c:v>146.12200000000001</c:v>
                </c:pt>
                <c:pt idx="1020">
                  <c:v>145.6</c:v>
                </c:pt>
                <c:pt idx="1021">
                  <c:v>145.49799999999999</c:v>
                </c:pt>
                <c:pt idx="1022">
                  <c:v>146.959</c:v>
                </c:pt>
                <c:pt idx="1023">
                  <c:v>171.63900000000001</c:v>
                </c:pt>
                <c:pt idx="1024">
                  <c:v>173.006</c:v>
                </c:pt>
                <c:pt idx="1025">
                  <c:v>172.971</c:v>
                </c:pt>
                <c:pt idx="1026">
                  <c:v>172.97499999999999</c:v>
                </c:pt>
                <c:pt idx="1027">
                  <c:v>172.959</c:v>
                </c:pt>
                <c:pt idx="1028">
                  <c:v>172.96700000000001</c:v>
                </c:pt>
                <c:pt idx="1029">
                  <c:v>172.96700000000001</c:v>
                </c:pt>
                <c:pt idx="1030">
                  <c:v>172.96199999999999</c:v>
                </c:pt>
                <c:pt idx="1031">
                  <c:v>172.958</c:v>
                </c:pt>
                <c:pt idx="1032">
                  <c:v>172.96600000000001</c:v>
                </c:pt>
                <c:pt idx="1033">
                  <c:v>172.946</c:v>
                </c:pt>
                <c:pt idx="1034">
                  <c:v>172.94200000000001</c:v>
                </c:pt>
                <c:pt idx="1035">
                  <c:v>172.94200000000001</c:v>
                </c:pt>
                <c:pt idx="1036">
                  <c:v>172.946</c:v>
                </c:pt>
                <c:pt idx="1037">
                  <c:v>172.93100000000001</c:v>
                </c:pt>
                <c:pt idx="1038">
                  <c:v>172.935</c:v>
                </c:pt>
                <c:pt idx="1039">
                  <c:v>172.92400000000001</c:v>
                </c:pt>
                <c:pt idx="1040">
                  <c:v>172.928</c:v>
                </c:pt>
                <c:pt idx="1041">
                  <c:v>172.95099999999999</c:v>
                </c:pt>
                <c:pt idx="1042">
                  <c:v>172.947</c:v>
                </c:pt>
                <c:pt idx="1043">
                  <c:v>172.93899999999999</c:v>
                </c:pt>
                <c:pt idx="1044">
                  <c:v>172.93899999999999</c:v>
                </c:pt>
                <c:pt idx="1045">
                  <c:v>172.94300000000001</c:v>
                </c:pt>
                <c:pt idx="1046">
                  <c:v>172.95099999999999</c:v>
                </c:pt>
                <c:pt idx="1047">
                  <c:v>172.93899999999999</c:v>
                </c:pt>
                <c:pt idx="1048">
                  <c:v>172.93899999999999</c:v>
                </c:pt>
                <c:pt idx="1049">
                  <c:v>172.94200000000001</c:v>
                </c:pt>
                <c:pt idx="1050">
                  <c:v>172.946</c:v>
                </c:pt>
                <c:pt idx="1051">
                  <c:v>172.946</c:v>
                </c:pt>
                <c:pt idx="1052">
                  <c:v>172.93799999999999</c:v>
                </c:pt>
                <c:pt idx="1053">
                  <c:v>172.93799999999999</c:v>
                </c:pt>
                <c:pt idx="1054">
                  <c:v>172.946</c:v>
                </c:pt>
                <c:pt idx="1055">
                  <c:v>172.946</c:v>
                </c:pt>
                <c:pt idx="1056">
                  <c:v>172.923</c:v>
                </c:pt>
                <c:pt idx="1057">
                  <c:v>172.923</c:v>
                </c:pt>
                <c:pt idx="1058">
                  <c:v>172.93199999999999</c:v>
                </c:pt>
                <c:pt idx="1059">
                  <c:v>172.93899999999999</c:v>
                </c:pt>
                <c:pt idx="1060">
                  <c:v>172.928</c:v>
                </c:pt>
                <c:pt idx="1061">
                  <c:v>172.928</c:v>
                </c:pt>
                <c:pt idx="1062">
                  <c:v>172.93199999999999</c:v>
                </c:pt>
                <c:pt idx="1063">
                  <c:v>172.93600000000001</c:v>
                </c:pt>
                <c:pt idx="1064">
                  <c:v>172.93600000000001</c:v>
                </c:pt>
                <c:pt idx="1065">
                  <c:v>172.928</c:v>
                </c:pt>
                <c:pt idx="1066">
                  <c:v>172.928</c:v>
                </c:pt>
                <c:pt idx="1067">
                  <c:v>172.93899999999999</c:v>
                </c:pt>
                <c:pt idx="1068">
                  <c:v>172.93799999999999</c:v>
                </c:pt>
                <c:pt idx="1069">
                  <c:v>172.93100000000001</c:v>
                </c:pt>
                <c:pt idx="1070">
                  <c:v>172.93100000000001</c:v>
                </c:pt>
                <c:pt idx="1071">
                  <c:v>172.96600000000001</c:v>
                </c:pt>
                <c:pt idx="1072">
                  <c:v>172.946</c:v>
                </c:pt>
                <c:pt idx="1073">
                  <c:v>172.935</c:v>
                </c:pt>
                <c:pt idx="1074">
                  <c:v>172.93799999999999</c:v>
                </c:pt>
                <c:pt idx="1075">
                  <c:v>172.93799999999999</c:v>
                </c:pt>
                <c:pt idx="1076">
                  <c:v>172.98500000000001</c:v>
                </c:pt>
                <c:pt idx="1077">
                  <c:v>172.98599999999999</c:v>
                </c:pt>
                <c:pt idx="1078">
                  <c:v>172.96299999999999</c:v>
                </c:pt>
                <c:pt idx="1079">
                  <c:v>177.96700000000001</c:v>
                </c:pt>
                <c:pt idx="1080">
                  <c:v>177.75200000000001</c:v>
                </c:pt>
                <c:pt idx="1081">
                  <c:v>177.756</c:v>
                </c:pt>
                <c:pt idx="1082">
                  <c:v>173.45599999999999</c:v>
                </c:pt>
                <c:pt idx="1083">
                  <c:v>173.40100000000001</c:v>
                </c:pt>
                <c:pt idx="1084">
                  <c:v>173.28</c:v>
                </c:pt>
                <c:pt idx="1085">
                  <c:v>173.24100000000001</c:v>
                </c:pt>
                <c:pt idx="1086">
                  <c:v>173.26499999999999</c:v>
                </c:pt>
                <c:pt idx="1087">
                  <c:v>173.232</c:v>
                </c:pt>
                <c:pt idx="1088">
                  <c:v>173.24</c:v>
                </c:pt>
                <c:pt idx="1089">
                  <c:v>173.22499999999999</c:v>
                </c:pt>
                <c:pt idx="1090">
                  <c:v>171.93600000000001</c:v>
                </c:pt>
                <c:pt idx="1091">
                  <c:v>171.904</c:v>
                </c:pt>
                <c:pt idx="1092">
                  <c:v>171.91200000000001</c:v>
                </c:pt>
                <c:pt idx="1093">
                  <c:v>171.9</c:v>
                </c:pt>
                <c:pt idx="1094">
                  <c:v>171.893</c:v>
                </c:pt>
                <c:pt idx="1095">
                  <c:v>171.89699999999999</c:v>
                </c:pt>
                <c:pt idx="1096">
                  <c:v>171.90100000000001</c:v>
                </c:pt>
                <c:pt idx="1097">
                  <c:v>171.905</c:v>
                </c:pt>
                <c:pt idx="1098">
                  <c:v>171.89400000000001</c:v>
                </c:pt>
                <c:pt idx="1099">
                  <c:v>171.88200000000001</c:v>
                </c:pt>
                <c:pt idx="1100">
                  <c:v>171.886</c:v>
                </c:pt>
                <c:pt idx="1101">
                  <c:v>171.89699999999999</c:v>
                </c:pt>
                <c:pt idx="1102">
                  <c:v>171.89699999999999</c:v>
                </c:pt>
                <c:pt idx="1103">
                  <c:v>171.89</c:v>
                </c:pt>
                <c:pt idx="1104">
                  <c:v>171.886</c:v>
                </c:pt>
                <c:pt idx="1105">
                  <c:v>171.87799999999999</c:v>
                </c:pt>
                <c:pt idx="1106">
                  <c:v>171.86500000000001</c:v>
                </c:pt>
                <c:pt idx="1107">
                  <c:v>171.86099999999999</c:v>
                </c:pt>
                <c:pt idx="1108">
                  <c:v>171.86099999999999</c:v>
                </c:pt>
                <c:pt idx="1109">
                  <c:v>171.86500000000001</c:v>
                </c:pt>
                <c:pt idx="1110">
                  <c:v>171.869</c:v>
                </c:pt>
                <c:pt idx="1111">
                  <c:v>171.86099999999999</c:v>
                </c:pt>
                <c:pt idx="1112">
                  <c:v>171.86099999999999</c:v>
                </c:pt>
                <c:pt idx="1113">
                  <c:v>171.86500000000001</c:v>
                </c:pt>
                <c:pt idx="1114">
                  <c:v>171.87</c:v>
                </c:pt>
                <c:pt idx="1115">
                  <c:v>184.23699999999999</c:v>
                </c:pt>
                <c:pt idx="1116">
                  <c:v>187.55799999999999</c:v>
                </c:pt>
                <c:pt idx="1117">
                  <c:v>187.12</c:v>
                </c:pt>
                <c:pt idx="1118">
                  <c:v>187.124</c:v>
                </c:pt>
                <c:pt idx="1119">
                  <c:v>187.851</c:v>
                </c:pt>
                <c:pt idx="1120">
                  <c:v>191.34700000000001</c:v>
                </c:pt>
                <c:pt idx="1121">
                  <c:v>185.94</c:v>
                </c:pt>
                <c:pt idx="1122">
                  <c:v>150.941</c:v>
                </c:pt>
                <c:pt idx="1123">
                  <c:v>149.92099999999999</c:v>
                </c:pt>
                <c:pt idx="1124">
                  <c:v>135.56200000000001</c:v>
                </c:pt>
                <c:pt idx="1125">
                  <c:v>134.34700000000001</c:v>
                </c:pt>
                <c:pt idx="1126">
                  <c:v>134.351</c:v>
                </c:pt>
                <c:pt idx="1127">
                  <c:v>134.34700000000001</c:v>
                </c:pt>
                <c:pt idx="1128">
                  <c:v>133.077</c:v>
                </c:pt>
                <c:pt idx="1129">
                  <c:v>133.065</c:v>
                </c:pt>
                <c:pt idx="1130">
                  <c:v>133.06200000000001</c:v>
                </c:pt>
                <c:pt idx="1131">
                  <c:v>133.059</c:v>
                </c:pt>
                <c:pt idx="1132">
                  <c:v>133.066</c:v>
                </c:pt>
                <c:pt idx="1133">
                  <c:v>133.066</c:v>
                </c:pt>
                <c:pt idx="1134">
                  <c:v>118.301</c:v>
                </c:pt>
                <c:pt idx="1135">
                  <c:v>118.297</c:v>
                </c:pt>
                <c:pt idx="1136">
                  <c:v>118.352</c:v>
                </c:pt>
                <c:pt idx="1137">
                  <c:v>144.58199999999999</c:v>
                </c:pt>
                <c:pt idx="1138">
                  <c:v>169.328</c:v>
                </c:pt>
                <c:pt idx="1139">
                  <c:v>169.30099999999999</c:v>
                </c:pt>
                <c:pt idx="1140">
                  <c:v>169.316</c:v>
                </c:pt>
                <c:pt idx="1141">
                  <c:v>169.30500000000001</c:v>
                </c:pt>
                <c:pt idx="1142">
                  <c:v>169.315</c:v>
                </c:pt>
                <c:pt idx="1143">
                  <c:v>169.292</c:v>
                </c:pt>
                <c:pt idx="1144">
                  <c:v>169.28800000000001</c:v>
                </c:pt>
                <c:pt idx="1145">
                  <c:v>183.68299999999999</c:v>
                </c:pt>
                <c:pt idx="1146">
                  <c:v>186.79599999999999</c:v>
                </c:pt>
                <c:pt idx="1147">
                  <c:v>187.03800000000001</c:v>
                </c:pt>
                <c:pt idx="1148">
                  <c:v>187.054</c:v>
                </c:pt>
                <c:pt idx="1149">
                  <c:v>187.03399999999999</c:v>
                </c:pt>
                <c:pt idx="1150">
                  <c:v>187.06200000000001</c:v>
                </c:pt>
                <c:pt idx="1151">
                  <c:v>187.12100000000001</c:v>
                </c:pt>
                <c:pt idx="1152">
                  <c:v>187.09800000000001</c:v>
                </c:pt>
                <c:pt idx="1153">
                  <c:v>187.035</c:v>
                </c:pt>
                <c:pt idx="1154">
                  <c:v>187.01599999999999</c:v>
                </c:pt>
                <c:pt idx="1155">
                  <c:v>186.84399999999999</c:v>
                </c:pt>
                <c:pt idx="1156">
                  <c:v>186.83199999999999</c:v>
                </c:pt>
                <c:pt idx="1157">
                  <c:v>186.828</c:v>
                </c:pt>
                <c:pt idx="1158">
                  <c:v>186.84</c:v>
                </c:pt>
                <c:pt idx="1159">
                  <c:v>186.816</c:v>
                </c:pt>
                <c:pt idx="1160">
                  <c:v>186.80799999999999</c:v>
                </c:pt>
                <c:pt idx="1161">
                  <c:v>186.78</c:v>
                </c:pt>
                <c:pt idx="1162">
                  <c:v>186.792</c:v>
                </c:pt>
                <c:pt idx="1163">
                  <c:v>186.804</c:v>
                </c:pt>
                <c:pt idx="1164">
                  <c:v>186.77199999999999</c:v>
                </c:pt>
                <c:pt idx="1165">
                  <c:v>186.77600000000001</c:v>
                </c:pt>
                <c:pt idx="1166">
                  <c:v>186.77199999999999</c:v>
                </c:pt>
                <c:pt idx="1167">
                  <c:v>186.81200000000001</c:v>
                </c:pt>
                <c:pt idx="1168">
                  <c:v>186.815</c:v>
                </c:pt>
                <c:pt idx="1169">
                  <c:v>186.785</c:v>
                </c:pt>
                <c:pt idx="1170">
                  <c:v>186.78899999999999</c:v>
                </c:pt>
                <c:pt idx="1171">
                  <c:v>186.80500000000001</c:v>
                </c:pt>
                <c:pt idx="1172">
                  <c:v>186.80500000000001</c:v>
                </c:pt>
                <c:pt idx="1173">
                  <c:v>186.79300000000001</c:v>
                </c:pt>
                <c:pt idx="1174">
                  <c:v>186.797</c:v>
                </c:pt>
                <c:pt idx="1175">
                  <c:v>186.876</c:v>
                </c:pt>
                <c:pt idx="1176">
                  <c:v>186.98500000000001</c:v>
                </c:pt>
                <c:pt idx="1177">
                  <c:v>186.821</c:v>
                </c:pt>
                <c:pt idx="1178">
                  <c:v>186.82900000000001</c:v>
                </c:pt>
                <c:pt idx="1179">
                  <c:v>186.83600000000001</c:v>
                </c:pt>
                <c:pt idx="1180">
                  <c:v>183.95699999999999</c:v>
                </c:pt>
                <c:pt idx="1181">
                  <c:v>183.65600000000001</c:v>
                </c:pt>
                <c:pt idx="1182">
                  <c:v>183.512</c:v>
                </c:pt>
                <c:pt idx="1183">
                  <c:v>183.5</c:v>
                </c:pt>
                <c:pt idx="1184">
                  <c:v>183.488</c:v>
                </c:pt>
                <c:pt idx="1185">
                  <c:v>146.512</c:v>
                </c:pt>
                <c:pt idx="1186">
                  <c:v>146.40700000000001</c:v>
                </c:pt>
                <c:pt idx="1187">
                  <c:v>146.399</c:v>
                </c:pt>
                <c:pt idx="1188">
                  <c:v>145.85300000000001</c:v>
                </c:pt>
                <c:pt idx="1189">
                  <c:v>145.77099999999999</c:v>
                </c:pt>
                <c:pt idx="1190">
                  <c:v>145.774</c:v>
                </c:pt>
                <c:pt idx="1191">
                  <c:v>145.77799999999999</c:v>
                </c:pt>
                <c:pt idx="1192">
                  <c:v>145.78200000000001</c:v>
                </c:pt>
                <c:pt idx="1193">
                  <c:v>145.70400000000001</c:v>
                </c:pt>
                <c:pt idx="1194">
                  <c:v>145.69999999999999</c:v>
                </c:pt>
                <c:pt idx="1195">
                  <c:v>145.70400000000001</c:v>
                </c:pt>
                <c:pt idx="1196">
                  <c:v>145.73400000000001</c:v>
                </c:pt>
                <c:pt idx="1197">
                  <c:v>132.43</c:v>
                </c:pt>
                <c:pt idx="1198">
                  <c:v>132.42599999999999</c:v>
                </c:pt>
                <c:pt idx="1199">
                  <c:v>132.43</c:v>
                </c:pt>
                <c:pt idx="1200">
                  <c:v>132.441</c:v>
                </c:pt>
                <c:pt idx="1201">
                  <c:v>132.43</c:v>
                </c:pt>
                <c:pt idx="1202">
                  <c:v>132.42599999999999</c:v>
                </c:pt>
                <c:pt idx="1203">
                  <c:v>132.43</c:v>
                </c:pt>
                <c:pt idx="1204">
                  <c:v>132.43</c:v>
                </c:pt>
                <c:pt idx="1205">
                  <c:v>132.44499999999999</c:v>
                </c:pt>
                <c:pt idx="1206">
                  <c:v>132.435</c:v>
                </c:pt>
                <c:pt idx="1207">
                  <c:v>132.43100000000001</c:v>
                </c:pt>
                <c:pt idx="1208">
                  <c:v>132.42699999999999</c:v>
                </c:pt>
                <c:pt idx="1209">
                  <c:v>132.423</c:v>
                </c:pt>
                <c:pt idx="1210">
                  <c:v>132.41499999999999</c:v>
                </c:pt>
                <c:pt idx="1211">
                  <c:v>132.42699999999999</c:v>
                </c:pt>
                <c:pt idx="1212">
                  <c:v>132.41499999999999</c:v>
                </c:pt>
                <c:pt idx="1213">
                  <c:v>132.41499999999999</c:v>
                </c:pt>
                <c:pt idx="1214">
                  <c:v>132.44200000000001</c:v>
                </c:pt>
                <c:pt idx="1215">
                  <c:v>132.42699999999999</c:v>
                </c:pt>
                <c:pt idx="1216">
                  <c:v>132.423</c:v>
                </c:pt>
                <c:pt idx="1217">
                  <c:v>132.42699999999999</c:v>
                </c:pt>
                <c:pt idx="1218">
                  <c:v>132.42699999999999</c:v>
                </c:pt>
                <c:pt idx="1219">
                  <c:v>132.43799999999999</c:v>
                </c:pt>
                <c:pt idx="1220">
                  <c:v>132.43100000000001</c:v>
                </c:pt>
                <c:pt idx="1221">
                  <c:v>132.42699999999999</c:v>
                </c:pt>
                <c:pt idx="1222">
                  <c:v>132.423</c:v>
                </c:pt>
                <c:pt idx="1223">
                  <c:v>132.43100000000001</c:v>
                </c:pt>
                <c:pt idx="1224">
                  <c:v>132.423</c:v>
                </c:pt>
                <c:pt idx="1225">
                  <c:v>132.435</c:v>
                </c:pt>
                <c:pt idx="1226">
                  <c:v>132.423</c:v>
                </c:pt>
                <c:pt idx="1227">
                  <c:v>132.42699999999999</c:v>
                </c:pt>
                <c:pt idx="1228">
                  <c:v>132.43799999999999</c:v>
                </c:pt>
                <c:pt idx="1229">
                  <c:v>132.42699999999999</c:v>
                </c:pt>
                <c:pt idx="1230">
                  <c:v>132.423</c:v>
                </c:pt>
                <c:pt idx="1231">
                  <c:v>132.42699999999999</c:v>
                </c:pt>
                <c:pt idx="1232">
                  <c:v>132.42699999999999</c:v>
                </c:pt>
                <c:pt idx="1233">
                  <c:v>132.41499999999999</c:v>
                </c:pt>
                <c:pt idx="1234">
                  <c:v>132.41900000000001</c:v>
                </c:pt>
                <c:pt idx="1235">
                  <c:v>132.41499999999999</c:v>
                </c:pt>
                <c:pt idx="1236">
                  <c:v>132.411</c:v>
                </c:pt>
                <c:pt idx="1237">
                  <c:v>132.423</c:v>
                </c:pt>
                <c:pt idx="1238">
                  <c:v>132.41499999999999</c:v>
                </c:pt>
                <c:pt idx="1239">
                  <c:v>132.43100000000001</c:v>
                </c:pt>
                <c:pt idx="1240">
                  <c:v>132.41499999999999</c:v>
                </c:pt>
                <c:pt idx="1241">
                  <c:v>132.41499999999999</c:v>
                </c:pt>
                <c:pt idx="1242">
                  <c:v>132.41900000000001</c:v>
                </c:pt>
                <c:pt idx="1243">
                  <c:v>132.41900000000001</c:v>
                </c:pt>
                <c:pt idx="1244">
                  <c:v>132.41499999999999</c:v>
                </c:pt>
                <c:pt idx="1245">
                  <c:v>132.41499999999999</c:v>
                </c:pt>
                <c:pt idx="1246">
                  <c:v>132.41499999999999</c:v>
                </c:pt>
                <c:pt idx="1247">
                  <c:v>132.435</c:v>
                </c:pt>
                <c:pt idx="1248">
                  <c:v>132.423</c:v>
                </c:pt>
                <c:pt idx="1249">
                  <c:v>132.423</c:v>
                </c:pt>
                <c:pt idx="1250">
                  <c:v>132.41900000000001</c:v>
                </c:pt>
                <c:pt idx="1251">
                  <c:v>132.42699999999999</c:v>
                </c:pt>
                <c:pt idx="1252">
                  <c:v>132.41900000000001</c:v>
                </c:pt>
                <c:pt idx="1253">
                  <c:v>132.43100000000001</c:v>
                </c:pt>
                <c:pt idx="1254">
                  <c:v>132.41900000000001</c:v>
                </c:pt>
                <c:pt idx="1255">
                  <c:v>132.41900000000001</c:v>
                </c:pt>
                <c:pt idx="1256">
                  <c:v>132.41900000000001</c:v>
                </c:pt>
                <c:pt idx="1257">
                  <c:v>132.40700000000001</c:v>
                </c:pt>
                <c:pt idx="1258">
                  <c:v>132.40700000000001</c:v>
                </c:pt>
                <c:pt idx="1259">
                  <c:v>132.40700000000001</c:v>
                </c:pt>
                <c:pt idx="1260">
                  <c:v>132.40700000000001</c:v>
                </c:pt>
                <c:pt idx="1261">
                  <c:v>132.43799999999999</c:v>
                </c:pt>
                <c:pt idx="1262">
                  <c:v>132.43100000000001</c:v>
                </c:pt>
                <c:pt idx="1263">
                  <c:v>132.423</c:v>
                </c:pt>
                <c:pt idx="1264">
                  <c:v>132.42699999999999</c:v>
                </c:pt>
                <c:pt idx="1265">
                  <c:v>132.42699999999999</c:v>
                </c:pt>
                <c:pt idx="1266">
                  <c:v>132.42699999999999</c:v>
                </c:pt>
                <c:pt idx="1267">
                  <c:v>132.43799999999999</c:v>
                </c:pt>
                <c:pt idx="1268">
                  <c:v>132.43100000000001</c:v>
                </c:pt>
                <c:pt idx="1269">
                  <c:v>132.42699999999999</c:v>
                </c:pt>
                <c:pt idx="1270">
                  <c:v>132.44200000000001</c:v>
                </c:pt>
                <c:pt idx="1271">
                  <c:v>132.43100000000001</c:v>
                </c:pt>
                <c:pt idx="1272">
                  <c:v>132.42699999999999</c:v>
                </c:pt>
                <c:pt idx="1273">
                  <c:v>132.43100000000001</c:v>
                </c:pt>
                <c:pt idx="1274">
                  <c:v>132.42699999999999</c:v>
                </c:pt>
                <c:pt idx="1275">
                  <c:v>132.446</c:v>
                </c:pt>
                <c:pt idx="1276">
                  <c:v>132.435</c:v>
                </c:pt>
                <c:pt idx="1277">
                  <c:v>132.42699999999999</c:v>
                </c:pt>
                <c:pt idx="1278">
                  <c:v>132.43100000000001</c:v>
                </c:pt>
                <c:pt idx="1279">
                  <c:v>132.43100000000001</c:v>
                </c:pt>
                <c:pt idx="1280">
                  <c:v>132.43100000000001</c:v>
                </c:pt>
                <c:pt idx="1281">
                  <c:v>132.41499999999999</c:v>
                </c:pt>
                <c:pt idx="1282">
                  <c:v>132.41499999999999</c:v>
                </c:pt>
                <c:pt idx="1283">
                  <c:v>132.411</c:v>
                </c:pt>
                <c:pt idx="1284">
                  <c:v>132.42699999999999</c:v>
                </c:pt>
                <c:pt idx="1285">
                  <c:v>132.42599999999999</c:v>
                </c:pt>
                <c:pt idx="1286">
                  <c:v>132.43100000000001</c:v>
                </c:pt>
                <c:pt idx="1287">
                  <c:v>132.423</c:v>
                </c:pt>
                <c:pt idx="1288">
                  <c:v>132.423</c:v>
                </c:pt>
                <c:pt idx="1289">
                  <c:v>132.446</c:v>
                </c:pt>
                <c:pt idx="1290">
                  <c:v>132.435</c:v>
                </c:pt>
                <c:pt idx="1291">
                  <c:v>132.24700000000001</c:v>
                </c:pt>
                <c:pt idx="1292">
                  <c:v>132.251</c:v>
                </c:pt>
                <c:pt idx="1293">
                  <c:v>132.251</c:v>
                </c:pt>
                <c:pt idx="1294">
                  <c:v>132.251</c:v>
                </c:pt>
                <c:pt idx="1295">
                  <c:v>132.255</c:v>
                </c:pt>
                <c:pt idx="1296">
                  <c:v>132.251</c:v>
                </c:pt>
                <c:pt idx="1297">
                  <c:v>132.24700000000001</c:v>
                </c:pt>
                <c:pt idx="1298">
                  <c:v>132.25899999999999</c:v>
                </c:pt>
                <c:pt idx="1299">
                  <c:v>132.24700000000001</c:v>
                </c:pt>
                <c:pt idx="1300">
                  <c:v>132.251</c:v>
                </c:pt>
                <c:pt idx="1301">
                  <c:v>132.24700000000001</c:v>
                </c:pt>
                <c:pt idx="1302">
                  <c:v>132.251</c:v>
                </c:pt>
                <c:pt idx="1303">
                  <c:v>132.26300000000001</c:v>
                </c:pt>
                <c:pt idx="1304">
                  <c:v>132.251</c:v>
                </c:pt>
                <c:pt idx="1305">
                  <c:v>132.22800000000001</c:v>
                </c:pt>
                <c:pt idx="1306">
                  <c:v>132.23500000000001</c:v>
                </c:pt>
                <c:pt idx="1307">
                  <c:v>132.239</c:v>
                </c:pt>
                <c:pt idx="1308">
                  <c:v>132.25899999999999</c:v>
                </c:pt>
                <c:pt idx="1309">
                  <c:v>132.255</c:v>
                </c:pt>
                <c:pt idx="1310">
                  <c:v>132.24700000000001</c:v>
                </c:pt>
                <c:pt idx="1311">
                  <c:v>132.24299999999999</c:v>
                </c:pt>
                <c:pt idx="1312">
                  <c:v>132.251</c:v>
                </c:pt>
                <c:pt idx="1313">
                  <c:v>132.24299999999999</c:v>
                </c:pt>
                <c:pt idx="1314">
                  <c:v>132.255</c:v>
                </c:pt>
                <c:pt idx="1315">
                  <c:v>132.24299999999999</c:v>
                </c:pt>
                <c:pt idx="1316">
                  <c:v>132.24299999999999</c:v>
                </c:pt>
                <c:pt idx="1317">
                  <c:v>132.25899999999999</c:v>
                </c:pt>
                <c:pt idx="1318">
                  <c:v>132.24700000000001</c:v>
                </c:pt>
                <c:pt idx="1319">
                  <c:v>132.24299999999999</c:v>
                </c:pt>
                <c:pt idx="1320">
                  <c:v>132.24700000000001</c:v>
                </c:pt>
                <c:pt idx="1321">
                  <c:v>132.24299999999999</c:v>
                </c:pt>
                <c:pt idx="1322">
                  <c:v>132.25899999999999</c:v>
                </c:pt>
                <c:pt idx="1323">
                  <c:v>132.24700000000001</c:v>
                </c:pt>
                <c:pt idx="1324">
                  <c:v>132.24700000000001</c:v>
                </c:pt>
                <c:pt idx="1325">
                  <c:v>132.24299999999999</c:v>
                </c:pt>
                <c:pt idx="1326">
                  <c:v>132.251</c:v>
                </c:pt>
                <c:pt idx="1327">
                  <c:v>132.24299999999999</c:v>
                </c:pt>
                <c:pt idx="1328">
                  <c:v>132.255</c:v>
                </c:pt>
                <c:pt idx="1329">
                  <c:v>132.22800000000001</c:v>
                </c:pt>
                <c:pt idx="1330">
                  <c:v>132.23500000000001</c:v>
                </c:pt>
                <c:pt idx="1331">
                  <c:v>132.255</c:v>
                </c:pt>
                <c:pt idx="1332">
                  <c:v>132.24700000000001</c:v>
                </c:pt>
                <c:pt idx="1333">
                  <c:v>132.24299999999999</c:v>
                </c:pt>
                <c:pt idx="1334">
                  <c:v>132.24700000000001</c:v>
                </c:pt>
                <c:pt idx="1335">
                  <c:v>132.24299999999999</c:v>
                </c:pt>
                <c:pt idx="1336">
                  <c:v>132.286</c:v>
                </c:pt>
                <c:pt idx="1337">
                  <c:v>132.27099999999999</c:v>
                </c:pt>
                <c:pt idx="1338">
                  <c:v>132.27099999999999</c:v>
                </c:pt>
                <c:pt idx="1339">
                  <c:v>132.267</c:v>
                </c:pt>
                <c:pt idx="1340">
                  <c:v>132.274</c:v>
                </c:pt>
                <c:pt idx="1341">
                  <c:v>132.267</c:v>
                </c:pt>
                <c:pt idx="1342">
                  <c:v>132.286</c:v>
                </c:pt>
                <c:pt idx="1343">
                  <c:v>132.267</c:v>
                </c:pt>
                <c:pt idx="1344">
                  <c:v>132.267</c:v>
                </c:pt>
                <c:pt idx="1345">
                  <c:v>132.28200000000001</c:v>
                </c:pt>
                <c:pt idx="1346">
                  <c:v>132.27099999999999</c:v>
                </c:pt>
                <c:pt idx="1347">
                  <c:v>132.267</c:v>
                </c:pt>
                <c:pt idx="1348">
                  <c:v>132.27099999999999</c:v>
                </c:pt>
                <c:pt idx="1349">
                  <c:v>132.267</c:v>
                </c:pt>
                <c:pt idx="1350">
                  <c:v>132.29</c:v>
                </c:pt>
                <c:pt idx="1351">
                  <c:v>132.274</c:v>
                </c:pt>
                <c:pt idx="1352">
                  <c:v>132.27099999999999</c:v>
                </c:pt>
                <c:pt idx="1353">
                  <c:v>132.274</c:v>
                </c:pt>
                <c:pt idx="1354">
                  <c:v>132.255</c:v>
                </c:pt>
                <c:pt idx="1355">
                  <c:v>132.274</c:v>
                </c:pt>
                <c:pt idx="1356">
                  <c:v>132.29</c:v>
                </c:pt>
                <c:pt idx="1357">
                  <c:v>132.27099999999999</c:v>
                </c:pt>
                <c:pt idx="1358">
                  <c:v>132.27099999999999</c:v>
                </c:pt>
                <c:pt idx="1359">
                  <c:v>132.28800000000001</c:v>
                </c:pt>
                <c:pt idx="1360">
                  <c:v>132.28399999999999</c:v>
                </c:pt>
                <c:pt idx="1361">
                  <c:v>132.27199999999999</c:v>
                </c:pt>
                <c:pt idx="1362">
                  <c:v>132.28399999999999</c:v>
                </c:pt>
                <c:pt idx="1363">
                  <c:v>132.28</c:v>
                </c:pt>
                <c:pt idx="1364">
                  <c:v>132.27199999999999</c:v>
                </c:pt>
                <c:pt idx="1365">
                  <c:v>132.27199999999999</c:v>
                </c:pt>
                <c:pt idx="1366">
                  <c:v>132.27199999999999</c:v>
                </c:pt>
                <c:pt idx="1367">
                  <c:v>132.26900000000001</c:v>
                </c:pt>
                <c:pt idx="1368">
                  <c:v>132.27199999999999</c:v>
                </c:pt>
                <c:pt idx="1369">
                  <c:v>132.27199999999999</c:v>
                </c:pt>
                <c:pt idx="1370">
                  <c:v>132.28800000000001</c:v>
                </c:pt>
                <c:pt idx="1371">
                  <c:v>132.28800000000001</c:v>
                </c:pt>
                <c:pt idx="1372">
                  <c:v>132.27199999999999</c:v>
                </c:pt>
                <c:pt idx="1373">
                  <c:v>132.25299999999999</c:v>
                </c:pt>
                <c:pt idx="1374">
                  <c:v>132.28800000000001</c:v>
                </c:pt>
                <c:pt idx="1375">
                  <c:v>132.27600000000001</c:v>
                </c:pt>
                <c:pt idx="1376">
                  <c:v>132.26900000000001</c:v>
                </c:pt>
                <c:pt idx="1377">
                  <c:v>132.27199999999999</c:v>
                </c:pt>
                <c:pt idx="1378">
                  <c:v>132.27600000000001</c:v>
                </c:pt>
                <c:pt idx="1379">
                  <c:v>132.27199999999999</c:v>
                </c:pt>
                <c:pt idx="1380">
                  <c:v>132.28399999999999</c:v>
                </c:pt>
                <c:pt idx="1381">
                  <c:v>132.27199999999999</c:v>
                </c:pt>
                <c:pt idx="1382">
                  <c:v>132.26900000000001</c:v>
                </c:pt>
                <c:pt idx="1383">
                  <c:v>132.28800000000001</c:v>
                </c:pt>
                <c:pt idx="1384">
                  <c:v>132.28399999999999</c:v>
                </c:pt>
                <c:pt idx="1385">
                  <c:v>132.26900000000001</c:v>
                </c:pt>
                <c:pt idx="1386">
                  <c:v>132.27199999999999</c:v>
                </c:pt>
                <c:pt idx="1387">
                  <c:v>132.27199999999999</c:v>
                </c:pt>
                <c:pt idx="1388">
                  <c:v>132.27199999999999</c:v>
                </c:pt>
                <c:pt idx="1389">
                  <c:v>132.27600000000001</c:v>
                </c:pt>
                <c:pt idx="1390">
                  <c:v>132.27199999999999</c:v>
                </c:pt>
                <c:pt idx="1391">
                  <c:v>132.26900000000001</c:v>
                </c:pt>
                <c:pt idx="1392">
                  <c:v>132.27600000000001</c:v>
                </c:pt>
                <c:pt idx="1393">
                  <c:v>132.28399999999999</c:v>
                </c:pt>
                <c:pt idx="1394">
                  <c:v>132.27199999999999</c:v>
                </c:pt>
                <c:pt idx="1395">
                  <c:v>132.26900000000001</c:v>
                </c:pt>
                <c:pt idx="1396">
                  <c:v>132.26900000000001</c:v>
                </c:pt>
                <c:pt idx="1397">
                  <c:v>132.26499999999999</c:v>
                </c:pt>
                <c:pt idx="1398">
                  <c:v>132.26900000000001</c:v>
                </c:pt>
                <c:pt idx="1399">
                  <c:v>132.261</c:v>
                </c:pt>
                <c:pt idx="1400">
                  <c:v>132.26499999999999</c:v>
                </c:pt>
                <c:pt idx="1401">
                  <c:v>132.27199999999999</c:v>
                </c:pt>
                <c:pt idx="1402">
                  <c:v>132.26900000000001</c:v>
                </c:pt>
                <c:pt idx="1403">
                  <c:v>132.261</c:v>
                </c:pt>
                <c:pt idx="1404">
                  <c:v>132.26499999999999</c:v>
                </c:pt>
                <c:pt idx="1405">
                  <c:v>132.27199999999999</c:v>
                </c:pt>
                <c:pt idx="1406">
                  <c:v>132.26900000000001</c:v>
                </c:pt>
                <c:pt idx="1407">
                  <c:v>132.27199999999999</c:v>
                </c:pt>
                <c:pt idx="1408">
                  <c:v>132.26900000000001</c:v>
                </c:pt>
                <c:pt idx="1409">
                  <c:v>132.26499999999999</c:v>
                </c:pt>
                <c:pt idx="1410">
                  <c:v>132.28800000000001</c:v>
                </c:pt>
                <c:pt idx="1411">
                  <c:v>132.27199999999999</c:v>
                </c:pt>
                <c:pt idx="1412">
                  <c:v>132.26900000000001</c:v>
                </c:pt>
                <c:pt idx="1413">
                  <c:v>132.27199999999999</c:v>
                </c:pt>
                <c:pt idx="1414">
                  <c:v>132.27199999999999</c:v>
                </c:pt>
                <c:pt idx="1415">
                  <c:v>132.28</c:v>
                </c:pt>
                <c:pt idx="1416">
                  <c:v>132.27600000000001</c:v>
                </c:pt>
                <c:pt idx="1417">
                  <c:v>132.27199999999999</c:v>
                </c:pt>
                <c:pt idx="1418">
                  <c:v>132.26900000000001</c:v>
                </c:pt>
                <c:pt idx="1419">
                  <c:v>132.28</c:v>
                </c:pt>
                <c:pt idx="1420">
                  <c:v>132.25700000000001</c:v>
                </c:pt>
                <c:pt idx="1421">
                  <c:v>132.261</c:v>
                </c:pt>
                <c:pt idx="1422">
                  <c:v>132.25700000000001</c:v>
                </c:pt>
                <c:pt idx="1423">
                  <c:v>132.25299999999999</c:v>
                </c:pt>
                <c:pt idx="1424">
                  <c:v>132.28</c:v>
                </c:pt>
                <c:pt idx="1425">
                  <c:v>132.27199999999999</c:v>
                </c:pt>
                <c:pt idx="1426">
                  <c:v>132.26900000000001</c:v>
                </c:pt>
                <c:pt idx="1427">
                  <c:v>132.26499999999999</c:v>
                </c:pt>
                <c:pt idx="1428">
                  <c:v>132.26900000000001</c:v>
                </c:pt>
                <c:pt idx="1429">
                  <c:v>132.26499999999999</c:v>
                </c:pt>
                <c:pt idx="1430">
                  <c:v>132.26900000000001</c:v>
                </c:pt>
                <c:pt idx="1431">
                  <c:v>132.26499999999999</c:v>
                </c:pt>
                <c:pt idx="1432">
                  <c:v>132.26900000000001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71-504A-871A-160007AD7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6183711"/>
        <c:axId val="1766257631"/>
      </c:lineChart>
      <c:catAx>
        <c:axId val="17661837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66257631"/>
        <c:crosses val="autoZero"/>
        <c:auto val="1"/>
        <c:lblAlgn val="ctr"/>
        <c:lblOffset val="100"/>
        <c:noMultiLvlLbl val="0"/>
      </c:catAx>
      <c:valAx>
        <c:axId val="1766257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661837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账号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[8]内存泄漏!$A$1:$A$1590</c:f>
              <c:numCache>
                <c:formatCode>General</c:formatCode>
                <c:ptCount val="1590"/>
                <c:pt idx="0">
                  <c:v>185.14599999999999</c:v>
                </c:pt>
                <c:pt idx="1">
                  <c:v>167.94399999999999</c:v>
                </c:pt>
                <c:pt idx="2">
                  <c:v>167.929</c:v>
                </c:pt>
                <c:pt idx="3">
                  <c:v>167.94</c:v>
                </c:pt>
                <c:pt idx="4">
                  <c:v>167.93299999999999</c:v>
                </c:pt>
                <c:pt idx="5">
                  <c:v>167.94800000000001</c:v>
                </c:pt>
                <c:pt idx="6">
                  <c:v>167.93299999999999</c:v>
                </c:pt>
                <c:pt idx="7">
                  <c:v>167.93299999999999</c:v>
                </c:pt>
                <c:pt idx="8">
                  <c:v>167.36099999999999</c:v>
                </c:pt>
                <c:pt idx="9">
                  <c:v>167.93899999999999</c:v>
                </c:pt>
                <c:pt idx="10">
                  <c:v>167.96700000000001</c:v>
                </c:pt>
                <c:pt idx="11">
                  <c:v>179.43899999999999</c:v>
                </c:pt>
                <c:pt idx="12">
                  <c:v>166.58799999999999</c:v>
                </c:pt>
                <c:pt idx="13">
                  <c:v>170.76400000000001</c:v>
                </c:pt>
                <c:pt idx="14">
                  <c:v>169.542</c:v>
                </c:pt>
                <c:pt idx="15">
                  <c:v>170.358</c:v>
                </c:pt>
                <c:pt idx="16">
                  <c:v>170.75800000000001</c:v>
                </c:pt>
                <c:pt idx="17">
                  <c:v>169.28899999999999</c:v>
                </c:pt>
                <c:pt idx="18">
                  <c:v>170.477</c:v>
                </c:pt>
                <c:pt idx="19">
                  <c:v>166.33799999999999</c:v>
                </c:pt>
                <c:pt idx="20">
                  <c:v>164.94300000000001</c:v>
                </c:pt>
                <c:pt idx="21">
                  <c:v>164.24700000000001</c:v>
                </c:pt>
                <c:pt idx="22">
                  <c:v>168.833</c:v>
                </c:pt>
                <c:pt idx="23">
                  <c:v>165.82900000000001</c:v>
                </c:pt>
                <c:pt idx="24">
                  <c:v>166.15299999999999</c:v>
                </c:pt>
                <c:pt idx="25">
                  <c:v>180.048</c:v>
                </c:pt>
                <c:pt idx="26">
                  <c:v>153.334</c:v>
                </c:pt>
                <c:pt idx="27">
                  <c:v>151.80699999999999</c:v>
                </c:pt>
                <c:pt idx="28">
                  <c:v>151.33000000000001</c:v>
                </c:pt>
                <c:pt idx="29">
                  <c:v>159.68199999999999</c:v>
                </c:pt>
                <c:pt idx="30">
                  <c:v>132.94900000000001</c:v>
                </c:pt>
                <c:pt idx="31">
                  <c:v>135.65600000000001</c:v>
                </c:pt>
                <c:pt idx="32">
                  <c:v>135.64099999999999</c:v>
                </c:pt>
                <c:pt idx="33">
                  <c:v>135.42500000000001</c:v>
                </c:pt>
                <c:pt idx="34">
                  <c:v>147.292</c:v>
                </c:pt>
                <c:pt idx="35">
                  <c:v>147.29599999999999</c:v>
                </c:pt>
                <c:pt idx="36">
                  <c:v>147.20599999999999</c:v>
                </c:pt>
                <c:pt idx="37">
                  <c:v>147.233</c:v>
                </c:pt>
                <c:pt idx="38">
                  <c:v>147.226</c:v>
                </c:pt>
                <c:pt idx="39">
                  <c:v>147.24100000000001</c:v>
                </c:pt>
                <c:pt idx="40">
                  <c:v>147.90899999999999</c:v>
                </c:pt>
                <c:pt idx="41">
                  <c:v>148.24299999999999</c:v>
                </c:pt>
                <c:pt idx="42">
                  <c:v>148.60300000000001</c:v>
                </c:pt>
                <c:pt idx="43">
                  <c:v>149.126</c:v>
                </c:pt>
                <c:pt idx="44">
                  <c:v>149.571</c:v>
                </c:pt>
                <c:pt idx="45">
                  <c:v>150.06700000000001</c:v>
                </c:pt>
                <c:pt idx="46">
                  <c:v>150.11799999999999</c:v>
                </c:pt>
                <c:pt idx="47">
                  <c:v>150.59899999999999</c:v>
                </c:pt>
                <c:pt idx="48">
                  <c:v>151.036</c:v>
                </c:pt>
                <c:pt idx="49">
                  <c:v>154.60900000000001</c:v>
                </c:pt>
                <c:pt idx="50">
                  <c:v>157.61600000000001</c:v>
                </c:pt>
                <c:pt idx="51">
                  <c:v>157.608</c:v>
                </c:pt>
                <c:pt idx="52">
                  <c:v>157.608</c:v>
                </c:pt>
                <c:pt idx="53">
                  <c:v>157.67099999999999</c:v>
                </c:pt>
                <c:pt idx="54">
                  <c:v>161.69800000000001</c:v>
                </c:pt>
                <c:pt idx="55">
                  <c:v>155.37</c:v>
                </c:pt>
                <c:pt idx="56">
                  <c:v>155.33500000000001</c:v>
                </c:pt>
                <c:pt idx="57">
                  <c:v>154.90100000000001</c:v>
                </c:pt>
                <c:pt idx="58">
                  <c:v>155.54300000000001</c:v>
                </c:pt>
                <c:pt idx="59">
                  <c:v>155.70699999999999</c:v>
                </c:pt>
                <c:pt idx="60">
                  <c:v>155.60499999999999</c:v>
                </c:pt>
                <c:pt idx="61">
                  <c:v>156.68100000000001</c:v>
                </c:pt>
                <c:pt idx="62">
                  <c:v>132.41499999999999</c:v>
                </c:pt>
                <c:pt idx="63">
                  <c:v>141.95500000000001</c:v>
                </c:pt>
                <c:pt idx="64">
                  <c:v>141.88900000000001</c:v>
                </c:pt>
                <c:pt idx="65">
                  <c:v>141.84200000000001</c:v>
                </c:pt>
                <c:pt idx="66">
                  <c:v>141.84200000000001</c:v>
                </c:pt>
                <c:pt idx="67">
                  <c:v>141.84100000000001</c:v>
                </c:pt>
                <c:pt idx="68">
                  <c:v>141.84100000000001</c:v>
                </c:pt>
                <c:pt idx="69">
                  <c:v>153.71199999999999</c:v>
                </c:pt>
                <c:pt idx="70">
                  <c:v>177.72</c:v>
                </c:pt>
                <c:pt idx="71">
                  <c:v>141.53700000000001</c:v>
                </c:pt>
                <c:pt idx="72">
                  <c:v>141.49799999999999</c:v>
                </c:pt>
                <c:pt idx="73">
                  <c:v>153.83000000000001</c:v>
                </c:pt>
                <c:pt idx="74">
                  <c:v>129.869</c:v>
                </c:pt>
                <c:pt idx="75">
                  <c:v>129.65799999999999</c:v>
                </c:pt>
                <c:pt idx="76">
                  <c:v>129.553</c:v>
                </c:pt>
                <c:pt idx="77">
                  <c:v>128.916</c:v>
                </c:pt>
                <c:pt idx="78">
                  <c:v>137.87299999999999</c:v>
                </c:pt>
                <c:pt idx="79">
                  <c:v>151.529</c:v>
                </c:pt>
                <c:pt idx="80">
                  <c:v>151.57599999999999</c:v>
                </c:pt>
                <c:pt idx="81">
                  <c:v>155.863</c:v>
                </c:pt>
                <c:pt idx="82">
                  <c:v>155.226</c:v>
                </c:pt>
                <c:pt idx="83">
                  <c:v>155.214</c:v>
                </c:pt>
                <c:pt idx="84">
                  <c:v>155.20599999999999</c:v>
                </c:pt>
                <c:pt idx="85">
                  <c:v>155.214</c:v>
                </c:pt>
                <c:pt idx="86">
                  <c:v>155.03</c:v>
                </c:pt>
                <c:pt idx="87">
                  <c:v>155.12</c:v>
                </c:pt>
                <c:pt idx="88">
                  <c:v>155.11199999999999</c:v>
                </c:pt>
                <c:pt idx="89">
                  <c:v>155.11199999999999</c:v>
                </c:pt>
                <c:pt idx="90">
                  <c:v>155.10499999999999</c:v>
                </c:pt>
                <c:pt idx="91">
                  <c:v>155.10900000000001</c:v>
                </c:pt>
                <c:pt idx="92">
                  <c:v>155.125</c:v>
                </c:pt>
                <c:pt idx="93">
                  <c:v>157.36099999999999</c:v>
                </c:pt>
                <c:pt idx="94">
                  <c:v>159.999</c:v>
                </c:pt>
                <c:pt idx="95">
                  <c:v>162.09299999999999</c:v>
                </c:pt>
                <c:pt idx="96">
                  <c:v>176.36799999999999</c:v>
                </c:pt>
                <c:pt idx="97">
                  <c:v>151.97800000000001</c:v>
                </c:pt>
                <c:pt idx="98">
                  <c:v>150.78100000000001</c:v>
                </c:pt>
                <c:pt idx="99">
                  <c:v>150.77000000000001</c:v>
                </c:pt>
                <c:pt idx="100">
                  <c:v>160.934</c:v>
                </c:pt>
                <c:pt idx="101">
                  <c:v>118.279</c:v>
                </c:pt>
                <c:pt idx="102">
                  <c:v>117.693</c:v>
                </c:pt>
                <c:pt idx="103">
                  <c:v>114.291</c:v>
                </c:pt>
                <c:pt idx="104">
                  <c:v>114.261</c:v>
                </c:pt>
                <c:pt idx="105">
                  <c:v>114.79300000000001</c:v>
                </c:pt>
                <c:pt idx="106">
                  <c:v>148.489</c:v>
                </c:pt>
                <c:pt idx="107">
                  <c:v>146.45400000000001</c:v>
                </c:pt>
                <c:pt idx="108">
                  <c:v>158.274</c:v>
                </c:pt>
                <c:pt idx="109">
                  <c:v>122.892</c:v>
                </c:pt>
                <c:pt idx="110">
                  <c:v>121.83499999999999</c:v>
                </c:pt>
                <c:pt idx="111">
                  <c:v>121.765</c:v>
                </c:pt>
                <c:pt idx="112">
                  <c:v>121.747</c:v>
                </c:pt>
                <c:pt idx="113">
                  <c:v>122.048</c:v>
                </c:pt>
                <c:pt idx="114">
                  <c:v>121.73099999999999</c:v>
                </c:pt>
                <c:pt idx="115">
                  <c:v>120.953</c:v>
                </c:pt>
                <c:pt idx="116">
                  <c:v>119.973</c:v>
                </c:pt>
                <c:pt idx="117">
                  <c:v>119.949</c:v>
                </c:pt>
                <c:pt idx="118">
                  <c:v>119.953</c:v>
                </c:pt>
                <c:pt idx="119">
                  <c:v>119.949</c:v>
                </c:pt>
                <c:pt idx="120">
                  <c:v>119.952</c:v>
                </c:pt>
                <c:pt idx="121">
                  <c:v>119.94799999999999</c:v>
                </c:pt>
                <c:pt idx="122">
                  <c:v>119.952</c:v>
                </c:pt>
                <c:pt idx="123">
                  <c:v>119.952</c:v>
                </c:pt>
                <c:pt idx="124">
                  <c:v>120.592</c:v>
                </c:pt>
                <c:pt idx="125">
                  <c:v>120.021</c:v>
                </c:pt>
                <c:pt idx="126">
                  <c:v>107.072</c:v>
                </c:pt>
                <c:pt idx="127">
                  <c:v>107.072</c:v>
                </c:pt>
                <c:pt idx="128">
                  <c:v>107.068</c:v>
                </c:pt>
                <c:pt idx="129">
                  <c:v>107.072</c:v>
                </c:pt>
                <c:pt idx="130">
                  <c:v>107.069</c:v>
                </c:pt>
                <c:pt idx="131">
                  <c:v>107.07299999999999</c:v>
                </c:pt>
                <c:pt idx="132">
                  <c:v>107.069</c:v>
                </c:pt>
                <c:pt idx="133">
                  <c:v>107.069</c:v>
                </c:pt>
                <c:pt idx="134">
                  <c:v>107.065</c:v>
                </c:pt>
                <c:pt idx="135">
                  <c:v>107.05800000000001</c:v>
                </c:pt>
                <c:pt idx="136">
                  <c:v>107.054</c:v>
                </c:pt>
                <c:pt idx="137">
                  <c:v>107.057</c:v>
                </c:pt>
                <c:pt idx="138">
                  <c:v>107.053</c:v>
                </c:pt>
                <c:pt idx="139">
                  <c:v>107.057</c:v>
                </c:pt>
                <c:pt idx="140">
                  <c:v>107.053</c:v>
                </c:pt>
                <c:pt idx="141">
                  <c:v>107.057</c:v>
                </c:pt>
                <c:pt idx="142">
                  <c:v>107.053</c:v>
                </c:pt>
                <c:pt idx="143">
                  <c:v>107.057</c:v>
                </c:pt>
                <c:pt idx="144">
                  <c:v>107.054</c:v>
                </c:pt>
                <c:pt idx="145">
                  <c:v>107.054</c:v>
                </c:pt>
                <c:pt idx="146">
                  <c:v>107.05</c:v>
                </c:pt>
                <c:pt idx="147">
                  <c:v>107.054</c:v>
                </c:pt>
                <c:pt idx="148">
                  <c:v>108.378</c:v>
                </c:pt>
                <c:pt idx="149">
                  <c:v>107.116</c:v>
                </c:pt>
                <c:pt idx="150">
                  <c:v>107.05800000000001</c:v>
                </c:pt>
                <c:pt idx="151">
                  <c:v>107.05800000000001</c:v>
                </c:pt>
                <c:pt idx="152">
                  <c:v>107.053</c:v>
                </c:pt>
                <c:pt idx="153">
                  <c:v>107.057</c:v>
                </c:pt>
                <c:pt idx="154">
                  <c:v>107.053</c:v>
                </c:pt>
                <c:pt idx="155">
                  <c:v>107.057</c:v>
                </c:pt>
                <c:pt idx="156">
                  <c:v>107.053</c:v>
                </c:pt>
                <c:pt idx="157">
                  <c:v>107.057</c:v>
                </c:pt>
                <c:pt idx="158">
                  <c:v>107.053</c:v>
                </c:pt>
                <c:pt idx="159">
                  <c:v>107.057</c:v>
                </c:pt>
                <c:pt idx="160">
                  <c:v>107.054</c:v>
                </c:pt>
                <c:pt idx="161">
                  <c:v>107.05800000000001</c:v>
                </c:pt>
                <c:pt idx="162">
                  <c:v>107.051</c:v>
                </c:pt>
                <c:pt idx="163">
                  <c:v>107.05500000000001</c:v>
                </c:pt>
                <c:pt idx="164">
                  <c:v>107.051</c:v>
                </c:pt>
                <c:pt idx="165">
                  <c:v>107.041</c:v>
                </c:pt>
                <c:pt idx="166">
                  <c:v>107.03700000000001</c:v>
                </c:pt>
                <c:pt idx="167">
                  <c:v>107.04</c:v>
                </c:pt>
                <c:pt idx="168">
                  <c:v>106.97499999999999</c:v>
                </c:pt>
                <c:pt idx="169">
                  <c:v>106.973</c:v>
                </c:pt>
                <c:pt idx="170">
                  <c:v>106.96899999999999</c:v>
                </c:pt>
                <c:pt idx="171">
                  <c:v>106.973</c:v>
                </c:pt>
                <c:pt idx="172">
                  <c:v>106.96899999999999</c:v>
                </c:pt>
                <c:pt idx="173">
                  <c:v>106.973</c:v>
                </c:pt>
                <c:pt idx="174">
                  <c:v>106.96899999999999</c:v>
                </c:pt>
                <c:pt idx="175">
                  <c:v>106.973</c:v>
                </c:pt>
                <c:pt idx="176">
                  <c:v>106.96899999999999</c:v>
                </c:pt>
                <c:pt idx="177">
                  <c:v>106.973</c:v>
                </c:pt>
                <c:pt idx="178">
                  <c:v>106.97</c:v>
                </c:pt>
                <c:pt idx="179">
                  <c:v>106.974</c:v>
                </c:pt>
                <c:pt idx="180">
                  <c:v>106.97</c:v>
                </c:pt>
                <c:pt idx="181">
                  <c:v>106.974</c:v>
                </c:pt>
                <c:pt idx="182">
                  <c:v>106.97</c:v>
                </c:pt>
                <c:pt idx="183">
                  <c:v>106.974</c:v>
                </c:pt>
                <c:pt idx="184">
                  <c:v>106.97</c:v>
                </c:pt>
                <c:pt idx="185">
                  <c:v>106.974</c:v>
                </c:pt>
                <c:pt idx="186">
                  <c:v>106.97</c:v>
                </c:pt>
                <c:pt idx="187">
                  <c:v>106.974</c:v>
                </c:pt>
                <c:pt idx="188">
                  <c:v>106.953</c:v>
                </c:pt>
                <c:pt idx="189">
                  <c:v>106.92</c:v>
                </c:pt>
                <c:pt idx="190">
                  <c:v>106.88800000000001</c:v>
                </c:pt>
                <c:pt idx="191">
                  <c:v>106.846</c:v>
                </c:pt>
                <c:pt idx="192">
                  <c:v>107.047</c:v>
                </c:pt>
                <c:pt idx="193">
                  <c:v>107.03400000000001</c:v>
                </c:pt>
                <c:pt idx="194">
                  <c:v>106.99299999999999</c:v>
                </c:pt>
                <c:pt idx="195">
                  <c:v>106.996</c:v>
                </c:pt>
                <c:pt idx="196">
                  <c:v>106.98399999999999</c:v>
                </c:pt>
                <c:pt idx="197">
                  <c:v>106.98399999999999</c:v>
                </c:pt>
                <c:pt idx="198">
                  <c:v>106.979</c:v>
                </c:pt>
                <c:pt idx="199">
                  <c:v>106.979</c:v>
                </c:pt>
                <c:pt idx="200">
                  <c:v>106.976</c:v>
                </c:pt>
                <c:pt idx="201">
                  <c:v>106.979</c:v>
                </c:pt>
                <c:pt idx="202">
                  <c:v>106.973</c:v>
                </c:pt>
                <c:pt idx="203">
                  <c:v>106.973</c:v>
                </c:pt>
                <c:pt idx="204">
                  <c:v>106.96899999999999</c:v>
                </c:pt>
                <c:pt idx="205">
                  <c:v>106.973</c:v>
                </c:pt>
                <c:pt idx="206">
                  <c:v>106.96899999999999</c:v>
                </c:pt>
                <c:pt idx="207">
                  <c:v>106.973</c:v>
                </c:pt>
                <c:pt idx="208">
                  <c:v>106.973</c:v>
                </c:pt>
                <c:pt idx="209">
                  <c:v>106.973</c:v>
                </c:pt>
                <c:pt idx="210">
                  <c:v>106.96899999999999</c:v>
                </c:pt>
                <c:pt idx="211">
                  <c:v>106.974</c:v>
                </c:pt>
                <c:pt idx="212">
                  <c:v>107.974</c:v>
                </c:pt>
                <c:pt idx="213">
                  <c:v>106.98099999999999</c:v>
                </c:pt>
                <c:pt idx="214">
                  <c:v>106.96899999999999</c:v>
                </c:pt>
                <c:pt idx="215">
                  <c:v>106.973</c:v>
                </c:pt>
                <c:pt idx="216">
                  <c:v>106.96899999999999</c:v>
                </c:pt>
                <c:pt idx="217">
                  <c:v>106.967</c:v>
                </c:pt>
                <c:pt idx="218">
                  <c:v>106.96299999999999</c:v>
                </c:pt>
                <c:pt idx="219">
                  <c:v>106.967</c:v>
                </c:pt>
                <c:pt idx="220">
                  <c:v>106.962</c:v>
                </c:pt>
                <c:pt idx="221">
                  <c:v>106.96599999999999</c:v>
                </c:pt>
                <c:pt idx="222">
                  <c:v>106.962</c:v>
                </c:pt>
                <c:pt idx="223">
                  <c:v>106.95399999999999</c:v>
                </c:pt>
                <c:pt idx="224">
                  <c:v>106.949</c:v>
                </c:pt>
                <c:pt idx="225">
                  <c:v>106.949</c:v>
                </c:pt>
                <c:pt idx="226">
                  <c:v>106.848</c:v>
                </c:pt>
                <c:pt idx="227">
                  <c:v>106.852</c:v>
                </c:pt>
                <c:pt idx="228">
                  <c:v>106.849</c:v>
                </c:pt>
                <c:pt idx="229">
                  <c:v>106.813</c:v>
                </c:pt>
                <c:pt idx="230">
                  <c:v>106.806</c:v>
                </c:pt>
                <c:pt idx="231">
                  <c:v>106.81</c:v>
                </c:pt>
                <c:pt idx="232">
                  <c:v>106.806</c:v>
                </c:pt>
                <c:pt idx="233">
                  <c:v>106.81</c:v>
                </c:pt>
                <c:pt idx="234">
                  <c:v>106.806</c:v>
                </c:pt>
                <c:pt idx="235">
                  <c:v>106.81</c:v>
                </c:pt>
                <c:pt idx="236">
                  <c:v>106.806</c:v>
                </c:pt>
                <c:pt idx="237">
                  <c:v>106.809</c:v>
                </c:pt>
                <c:pt idx="238">
                  <c:v>106.80500000000001</c:v>
                </c:pt>
                <c:pt idx="239">
                  <c:v>106.809</c:v>
                </c:pt>
                <c:pt idx="240">
                  <c:v>106.80500000000001</c:v>
                </c:pt>
                <c:pt idx="241">
                  <c:v>106.809</c:v>
                </c:pt>
                <c:pt idx="242">
                  <c:v>106.80500000000001</c:v>
                </c:pt>
                <c:pt idx="243">
                  <c:v>106.809</c:v>
                </c:pt>
                <c:pt idx="244">
                  <c:v>106.80500000000001</c:v>
                </c:pt>
                <c:pt idx="245">
                  <c:v>106.81</c:v>
                </c:pt>
                <c:pt idx="246">
                  <c:v>106.806</c:v>
                </c:pt>
                <c:pt idx="247">
                  <c:v>106.809</c:v>
                </c:pt>
                <c:pt idx="248">
                  <c:v>106.806</c:v>
                </c:pt>
                <c:pt idx="249">
                  <c:v>106.81</c:v>
                </c:pt>
                <c:pt idx="250">
                  <c:v>106.80200000000001</c:v>
                </c:pt>
                <c:pt idx="251">
                  <c:v>106.81</c:v>
                </c:pt>
                <c:pt idx="252">
                  <c:v>106.806</c:v>
                </c:pt>
                <c:pt idx="253">
                  <c:v>106.80800000000001</c:v>
                </c:pt>
                <c:pt idx="254">
                  <c:v>106.803</c:v>
                </c:pt>
                <c:pt idx="255">
                  <c:v>106.807</c:v>
                </c:pt>
                <c:pt idx="256">
                  <c:v>106.803</c:v>
                </c:pt>
                <c:pt idx="257">
                  <c:v>106.807</c:v>
                </c:pt>
                <c:pt idx="258">
                  <c:v>106.80200000000001</c:v>
                </c:pt>
                <c:pt idx="259">
                  <c:v>106.80500000000001</c:v>
                </c:pt>
                <c:pt idx="260">
                  <c:v>106.801</c:v>
                </c:pt>
                <c:pt idx="261">
                  <c:v>106.804</c:v>
                </c:pt>
                <c:pt idx="262">
                  <c:v>106.801</c:v>
                </c:pt>
                <c:pt idx="263">
                  <c:v>106.786</c:v>
                </c:pt>
                <c:pt idx="264">
                  <c:v>107.745</c:v>
                </c:pt>
                <c:pt idx="265">
                  <c:v>106.931</c:v>
                </c:pt>
                <c:pt idx="266">
                  <c:v>106.98699999999999</c:v>
                </c:pt>
                <c:pt idx="267">
                  <c:v>106.851</c:v>
                </c:pt>
                <c:pt idx="268">
                  <c:v>106.822</c:v>
                </c:pt>
                <c:pt idx="269">
                  <c:v>108.15</c:v>
                </c:pt>
                <c:pt idx="270">
                  <c:v>106.85899999999999</c:v>
                </c:pt>
                <c:pt idx="271">
                  <c:v>106.843</c:v>
                </c:pt>
                <c:pt idx="272">
                  <c:v>106.843</c:v>
                </c:pt>
                <c:pt idx="273">
                  <c:v>106.843</c:v>
                </c:pt>
                <c:pt idx="274">
                  <c:v>106.843</c:v>
                </c:pt>
                <c:pt idx="275">
                  <c:v>106.84399999999999</c:v>
                </c:pt>
                <c:pt idx="276">
                  <c:v>106.84399999999999</c:v>
                </c:pt>
                <c:pt idx="277">
                  <c:v>106.84399999999999</c:v>
                </c:pt>
                <c:pt idx="278">
                  <c:v>106.84399999999999</c:v>
                </c:pt>
                <c:pt idx="279">
                  <c:v>106.84399999999999</c:v>
                </c:pt>
                <c:pt idx="280">
                  <c:v>106.84399999999999</c:v>
                </c:pt>
                <c:pt idx="281">
                  <c:v>106.828</c:v>
                </c:pt>
                <c:pt idx="282">
                  <c:v>106.828</c:v>
                </c:pt>
                <c:pt idx="283">
                  <c:v>106.828</c:v>
                </c:pt>
                <c:pt idx="284">
                  <c:v>106.827</c:v>
                </c:pt>
                <c:pt idx="285">
                  <c:v>106.827</c:v>
                </c:pt>
                <c:pt idx="286">
                  <c:v>106.827</c:v>
                </c:pt>
                <c:pt idx="287">
                  <c:v>106.819</c:v>
                </c:pt>
                <c:pt idx="288">
                  <c:v>106.819</c:v>
                </c:pt>
                <c:pt idx="289">
                  <c:v>106.819</c:v>
                </c:pt>
                <c:pt idx="290">
                  <c:v>106.819</c:v>
                </c:pt>
                <c:pt idx="291">
                  <c:v>106.819</c:v>
                </c:pt>
                <c:pt idx="292">
                  <c:v>107.758</c:v>
                </c:pt>
                <c:pt idx="293">
                  <c:v>106.902</c:v>
                </c:pt>
                <c:pt idx="294">
                  <c:v>106.828</c:v>
                </c:pt>
                <c:pt idx="295">
                  <c:v>106.836</c:v>
                </c:pt>
                <c:pt idx="296">
                  <c:v>106.83199999999999</c:v>
                </c:pt>
                <c:pt idx="297">
                  <c:v>106.836</c:v>
                </c:pt>
                <c:pt idx="298">
                  <c:v>106.83199999999999</c:v>
                </c:pt>
                <c:pt idx="299">
                  <c:v>106.836</c:v>
                </c:pt>
                <c:pt idx="300">
                  <c:v>106.83199999999999</c:v>
                </c:pt>
                <c:pt idx="301">
                  <c:v>106.83499999999999</c:v>
                </c:pt>
                <c:pt idx="302">
                  <c:v>107.345</c:v>
                </c:pt>
                <c:pt idx="303">
                  <c:v>106.837</c:v>
                </c:pt>
                <c:pt idx="304">
                  <c:v>106.833</c:v>
                </c:pt>
                <c:pt idx="305">
                  <c:v>106.831</c:v>
                </c:pt>
                <c:pt idx="306">
                  <c:v>106.827</c:v>
                </c:pt>
                <c:pt idx="307">
                  <c:v>106.831</c:v>
                </c:pt>
                <c:pt idx="308">
                  <c:v>107.747</c:v>
                </c:pt>
                <c:pt idx="309">
                  <c:v>106.83499999999999</c:v>
                </c:pt>
                <c:pt idx="310">
                  <c:v>106.83</c:v>
                </c:pt>
                <c:pt idx="311">
                  <c:v>106.81100000000001</c:v>
                </c:pt>
                <c:pt idx="312">
                  <c:v>106.78700000000001</c:v>
                </c:pt>
                <c:pt idx="313">
                  <c:v>106.768</c:v>
                </c:pt>
                <c:pt idx="314">
                  <c:v>106.764</c:v>
                </c:pt>
                <c:pt idx="315">
                  <c:v>106.768</c:v>
                </c:pt>
                <c:pt idx="316">
                  <c:v>106.764</c:v>
                </c:pt>
                <c:pt idx="317">
                  <c:v>106.767</c:v>
                </c:pt>
                <c:pt idx="318">
                  <c:v>106.76300000000001</c:v>
                </c:pt>
                <c:pt idx="319">
                  <c:v>106.759</c:v>
                </c:pt>
                <c:pt idx="320">
                  <c:v>106.748</c:v>
                </c:pt>
                <c:pt idx="321">
                  <c:v>106.724</c:v>
                </c:pt>
                <c:pt idx="322">
                  <c:v>106.661</c:v>
                </c:pt>
                <c:pt idx="323">
                  <c:v>106.62</c:v>
                </c:pt>
                <c:pt idx="324">
                  <c:v>106.602</c:v>
                </c:pt>
                <c:pt idx="325">
                  <c:v>106.586</c:v>
                </c:pt>
                <c:pt idx="326">
                  <c:v>106.58199999999999</c:v>
                </c:pt>
                <c:pt idx="327">
                  <c:v>106.586</c:v>
                </c:pt>
                <c:pt idx="328">
                  <c:v>106.318</c:v>
                </c:pt>
                <c:pt idx="329">
                  <c:v>106.367</c:v>
                </c:pt>
                <c:pt idx="330">
                  <c:v>106.556</c:v>
                </c:pt>
                <c:pt idx="331">
                  <c:v>107.212</c:v>
                </c:pt>
                <c:pt idx="332">
                  <c:v>109.85</c:v>
                </c:pt>
                <c:pt idx="333">
                  <c:v>106.72499999999999</c:v>
                </c:pt>
                <c:pt idx="334">
                  <c:v>106.566</c:v>
                </c:pt>
                <c:pt idx="335">
                  <c:v>106.566</c:v>
                </c:pt>
                <c:pt idx="336">
                  <c:v>106.55500000000001</c:v>
                </c:pt>
                <c:pt idx="337">
                  <c:v>106.559</c:v>
                </c:pt>
                <c:pt idx="338">
                  <c:v>106.559</c:v>
                </c:pt>
                <c:pt idx="339">
                  <c:v>106.559</c:v>
                </c:pt>
                <c:pt idx="340">
                  <c:v>106.559</c:v>
                </c:pt>
                <c:pt idx="341">
                  <c:v>106.559</c:v>
                </c:pt>
                <c:pt idx="342">
                  <c:v>106.559</c:v>
                </c:pt>
                <c:pt idx="343">
                  <c:v>106.559</c:v>
                </c:pt>
                <c:pt idx="344">
                  <c:v>106.559</c:v>
                </c:pt>
                <c:pt idx="345">
                  <c:v>106.559</c:v>
                </c:pt>
                <c:pt idx="346">
                  <c:v>106.559</c:v>
                </c:pt>
                <c:pt idx="347">
                  <c:v>106.559</c:v>
                </c:pt>
                <c:pt idx="348">
                  <c:v>106.559</c:v>
                </c:pt>
                <c:pt idx="349">
                  <c:v>106.405</c:v>
                </c:pt>
                <c:pt idx="350">
                  <c:v>109.557</c:v>
                </c:pt>
                <c:pt idx="351">
                  <c:v>108.178</c:v>
                </c:pt>
                <c:pt idx="352">
                  <c:v>108.16500000000001</c:v>
                </c:pt>
                <c:pt idx="353">
                  <c:v>108.127</c:v>
                </c:pt>
                <c:pt idx="354">
                  <c:v>108.123</c:v>
                </c:pt>
                <c:pt idx="355">
                  <c:v>108.121</c:v>
                </c:pt>
                <c:pt idx="356">
                  <c:v>108.11799999999999</c:v>
                </c:pt>
                <c:pt idx="357">
                  <c:v>108.02200000000001</c:v>
                </c:pt>
                <c:pt idx="358">
                  <c:v>108.018</c:v>
                </c:pt>
                <c:pt idx="359">
                  <c:v>108</c:v>
                </c:pt>
                <c:pt idx="360">
                  <c:v>107.997</c:v>
                </c:pt>
                <c:pt idx="361">
                  <c:v>107.979</c:v>
                </c:pt>
                <c:pt idx="362">
                  <c:v>107.96899999999999</c:v>
                </c:pt>
                <c:pt idx="363">
                  <c:v>107.965</c:v>
                </c:pt>
                <c:pt idx="364">
                  <c:v>107.959</c:v>
                </c:pt>
                <c:pt idx="365">
                  <c:v>107.91500000000001</c:v>
                </c:pt>
                <c:pt idx="366">
                  <c:v>109.84399999999999</c:v>
                </c:pt>
                <c:pt idx="367">
                  <c:v>107.929</c:v>
                </c:pt>
                <c:pt idx="368">
                  <c:v>109.21</c:v>
                </c:pt>
                <c:pt idx="369">
                  <c:v>107.77200000000001</c:v>
                </c:pt>
                <c:pt idx="370">
                  <c:v>107.708</c:v>
                </c:pt>
                <c:pt idx="371">
                  <c:v>107.694</c:v>
                </c:pt>
                <c:pt idx="372">
                  <c:v>107.66800000000001</c:v>
                </c:pt>
                <c:pt idx="373">
                  <c:v>107.664</c:v>
                </c:pt>
                <c:pt idx="374">
                  <c:v>106.343</c:v>
                </c:pt>
                <c:pt idx="375">
                  <c:v>106.34699999999999</c:v>
                </c:pt>
                <c:pt idx="376">
                  <c:v>106.30200000000001</c:v>
                </c:pt>
                <c:pt idx="377">
                  <c:v>106.29300000000001</c:v>
                </c:pt>
                <c:pt idx="378">
                  <c:v>106.289</c:v>
                </c:pt>
                <c:pt idx="379">
                  <c:v>106.292</c:v>
                </c:pt>
                <c:pt idx="380">
                  <c:v>106.288</c:v>
                </c:pt>
                <c:pt idx="381">
                  <c:v>106.292</c:v>
                </c:pt>
                <c:pt idx="382">
                  <c:v>106.28</c:v>
                </c:pt>
                <c:pt idx="383">
                  <c:v>106.288</c:v>
                </c:pt>
                <c:pt idx="384">
                  <c:v>106.28400000000001</c:v>
                </c:pt>
                <c:pt idx="385">
                  <c:v>106.288</c:v>
                </c:pt>
                <c:pt idx="386">
                  <c:v>106.28400000000001</c:v>
                </c:pt>
                <c:pt idx="387">
                  <c:v>106.288</c:v>
                </c:pt>
                <c:pt idx="388">
                  <c:v>106.28400000000001</c:v>
                </c:pt>
                <c:pt idx="389">
                  <c:v>106.288</c:v>
                </c:pt>
                <c:pt idx="390">
                  <c:v>106.28400000000001</c:v>
                </c:pt>
                <c:pt idx="391">
                  <c:v>106.288</c:v>
                </c:pt>
                <c:pt idx="392">
                  <c:v>107.61199999999999</c:v>
                </c:pt>
                <c:pt idx="393">
                  <c:v>106.342</c:v>
                </c:pt>
                <c:pt idx="394">
                  <c:v>106.27500000000001</c:v>
                </c:pt>
                <c:pt idx="395">
                  <c:v>106.29</c:v>
                </c:pt>
                <c:pt idx="396">
                  <c:v>106.286</c:v>
                </c:pt>
                <c:pt idx="397">
                  <c:v>106.29</c:v>
                </c:pt>
                <c:pt idx="398">
                  <c:v>106.27800000000001</c:v>
                </c:pt>
                <c:pt idx="399">
                  <c:v>106.286</c:v>
                </c:pt>
                <c:pt idx="400">
                  <c:v>106.28</c:v>
                </c:pt>
                <c:pt idx="401">
                  <c:v>106.28400000000001</c:v>
                </c:pt>
                <c:pt idx="402">
                  <c:v>106.27800000000001</c:v>
                </c:pt>
                <c:pt idx="403">
                  <c:v>106.282</c:v>
                </c:pt>
                <c:pt idx="404">
                  <c:v>106.27800000000001</c:v>
                </c:pt>
                <c:pt idx="405">
                  <c:v>106.274</c:v>
                </c:pt>
                <c:pt idx="406">
                  <c:v>106.271</c:v>
                </c:pt>
                <c:pt idx="407">
                  <c:v>106.274</c:v>
                </c:pt>
                <c:pt idx="408">
                  <c:v>106.271</c:v>
                </c:pt>
                <c:pt idx="409">
                  <c:v>106.274</c:v>
                </c:pt>
                <c:pt idx="410">
                  <c:v>106.27</c:v>
                </c:pt>
                <c:pt idx="411">
                  <c:v>106.273</c:v>
                </c:pt>
                <c:pt idx="412">
                  <c:v>106.273</c:v>
                </c:pt>
                <c:pt idx="413">
                  <c:v>106.774</c:v>
                </c:pt>
                <c:pt idx="414">
                  <c:v>106.26300000000001</c:v>
                </c:pt>
                <c:pt idx="415">
                  <c:v>106.196</c:v>
                </c:pt>
                <c:pt idx="416">
                  <c:v>106.19199999999999</c:v>
                </c:pt>
                <c:pt idx="417">
                  <c:v>106.196</c:v>
                </c:pt>
                <c:pt idx="418">
                  <c:v>106.193</c:v>
                </c:pt>
                <c:pt idx="419">
                  <c:v>106.34099999999999</c:v>
                </c:pt>
                <c:pt idx="420">
                  <c:v>106.187</c:v>
                </c:pt>
                <c:pt idx="421">
                  <c:v>106.187</c:v>
                </c:pt>
                <c:pt idx="422">
                  <c:v>106.182</c:v>
                </c:pt>
                <c:pt idx="423">
                  <c:v>106.182</c:v>
                </c:pt>
                <c:pt idx="424">
                  <c:v>106.178</c:v>
                </c:pt>
                <c:pt idx="425">
                  <c:v>106.182</c:v>
                </c:pt>
                <c:pt idx="426">
                  <c:v>106.178</c:v>
                </c:pt>
                <c:pt idx="427">
                  <c:v>106.182</c:v>
                </c:pt>
                <c:pt idx="428">
                  <c:v>106.178</c:v>
                </c:pt>
                <c:pt idx="429">
                  <c:v>106.182</c:v>
                </c:pt>
                <c:pt idx="430">
                  <c:v>106.178</c:v>
                </c:pt>
                <c:pt idx="431">
                  <c:v>106.182</c:v>
                </c:pt>
                <c:pt idx="432">
                  <c:v>106.178</c:v>
                </c:pt>
                <c:pt idx="433">
                  <c:v>106.182</c:v>
                </c:pt>
                <c:pt idx="434">
                  <c:v>106.178</c:v>
                </c:pt>
                <c:pt idx="435">
                  <c:v>106.182</c:v>
                </c:pt>
                <c:pt idx="436">
                  <c:v>106.178</c:v>
                </c:pt>
                <c:pt idx="437">
                  <c:v>106.182</c:v>
                </c:pt>
                <c:pt idx="438">
                  <c:v>106.178</c:v>
                </c:pt>
                <c:pt idx="439">
                  <c:v>106.54900000000001</c:v>
                </c:pt>
                <c:pt idx="440">
                  <c:v>106.343</c:v>
                </c:pt>
                <c:pt idx="441">
                  <c:v>106.11499999999999</c:v>
                </c:pt>
                <c:pt idx="442">
                  <c:v>106.11499999999999</c:v>
                </c:pt>
                <c:pt idx="443">
                  <c:v>106.11499999999999</c:v>
                </c:pt>
                <c:pt idx="444">
                  <c:v>106.11499999999999</c:v>
                </c:pt>
                <c:pt idx="445">
                  <c:v>106.11499999999999</c:v>
                </c:pt>
                <c:pt idx="446">
                  <c:v>106.11499999999999</c:v>
                </c:pt>
                <c:pt idx="447">
                  <c:v>106.104</c:v>
                </c:pt>
                <c:pt idx="448">
                  <c:v>105.76</c:v>
                </c:pt>
                <c:pt idx="449">
                  <c:v>105.76</c:v>
                </c:pt>
                <c:pt idx="450">
                  <c:v>105.76</c:v>
                </c:pt>
                <c:pt idx="451">
                  <c:v>105.76</c:v>
                </c:pt>
                <c:pt idx="452">
                  <c:v>105.76</c:v>
                </c:pt>
                <c:pt idx="453">
                  <c:v>105.76</c:v>
                </c:pt>
                <c:pt idx="454">
                  <c:v>105.76</c:v>
                </c:pt>
                <c:pt idx="455">
                  <c:v>105.76</c:v>
                </c:pt>
                <c:pt idx="456">
                  <c:v>105.76</c:v>
                </c:pt>
                <c:pt idx="457">
                  <c:v>105.76</c:v>
                </c:pt>
                <c:pt idx="458">
                  <c:v>105.76</c:v>
                </c:pt>
                <c:pt idx="459">
                  <c:v>105.76</c:v>
                </c:pt>
                <c:pt idx="460">
                  <c:v>105.76</c:v>
                </c:pt>
                <c:pt idx="461">
                  <c:v>105.76</c:v>
                </c:pt>
                <c:pt idx="462">
                  <c:v>105.76</c:v>
                </c:pt>
                <c:pt idx="463">
                  <c:v>105.76</c:v>
                </c:pt>
                <c:pt idx="464">
                  <c:v>105.76</c:v>
                </c:pt>
                <c:pt idx="465">
                  <c:v>105.76</c:v>
                </c:pt>
                <c:pt idx="466">
                  <c:v>105.76</c:v>
                </c:pt>
                <c:pt idx="467">
                  <c:v>105.759</c:v>
                </c:pt>
                <c:pt idx="468">
                  <c:v>105.758</c:v>
                </c:pt>
                <c:pt idx="469">
                  <c:v>105.758</c:v>
                </c:pt>
                <c:pt idx="470">
                  <c:v>105.75700000000001</c:v>
                </c:pt>
                <c:pt idx="471">
                  <c:v>105.752</c:v>
                </c:pt>
                <c:pt idx="472">
                  <c:v>105.752</c:v>
                </c:pt>
                <c:pt idx="473">
                  <c:v>105.751</c:v>
                </c:pt>
                <c:pt idx="474">
                  <c:v>105.751</c:v>
                </c:pt>
                <c:pt idx="475">
                  <c:v>105.751</c:v>
                </c:pt>
                <c:pt idx="476">
                  <c:v>105.751</c:v>
                </c:pt>
                <c:pt idx="477">
                  <c:v>105.755</c:v>
                </c:pt>
                <c:pt idx="478">
                  <c:v>105.751</c:v>
                </c:pt>
                <c:pt idx="479">
                  <c:v>105.747</c:v>
                </c:pt>
                <c:pt idx="480">
                  <c:v>105.751</c:v>
                </c:pt>
                <c:pt idx="481">
                  <c:v>105.747</c:v>
                </c:pt>
                <c:pt idx="482">
                  <c:v>105.751</c:v>
                </c:pt>
                <c:pt idx="483">
                  <c:v>105.747</c:v>
                </c:pt>
                <c:pt idx="484">
                  <c:v>105.751</c:v>
                </c:pt>
                <c:pt idx="485">
                  <c:v>105.74299999999999</c:v>
                </c:pt>
                <c:pt idx="486">
                  <c:v>105.751</c:v>
                </c:pt>
                <c:pt idx="487">
                  <c:v>105.747</c:v>
                </c:pt>
                <c:pt idx="488">
                  <c:v>105.751</c:v>
                </c:pt>
                <c:pt idx="489">
                  <c:v>105.747</c:v>
                </c:pt>
                <c:pt idx="490">
                  <c:v>105.751</c:v>
                </c:pt>
                <c:pt idx="491">
                  <c:v>105.747</c:v>
                </c:pt>
                <c:pt idx="492">
                  <c:v>105.751</c:v>
                </c:pt>
                <c:pt idx="493">
                  <c:v>105.747</c:v>
                </c:pt>
                <c:pt idx="494">
                  <c:v>105.751</c:v>
                </c:pt>
                <c:pt idx="495">
                  <c:v>105.747</c:v>
                </c:pt>
                <c:pt idx="496">
                  <c:v>105.751</c:v>
                </c:pt>
                <c:pt idx="497">
                  <c:v>105.747</c:v>
                </c:pt>
                <c:pt idx="498">
                  <c:v>105.751</c:v>
                </c:pt>
                <c:pt idx="499">
                  <c:v>105.747</c:v>
                </c:pt>
                <c:pt idx="500">
                  <c:v>105.751</c:v>
                </c:pt>
                <c:pt idx="501">
                  <c:v>105.747</c:v>
                </c:pt>
                <c:pt idx="502">
                  <c:v>105.751</c:v>
                </c:pt>
                <c:pt idx="503">
                  <c:v>105.747</c:v>
                </c:pt>
                <c:pt idx="504">
                  <c:v>105.751</c:v>
                </c:pt>
                <c:pt idx="505">
                  <c:v>105.747</c:v>
                </c:pt>
                <c:pt idx="506">
                  <c:v>105.751</c:v>
                </c:pt>
                <c:pt idx="507">
                  <c:v>105.747</c:v>
                </c:pt>
                <c:pt idx="508">
                  <c:v>105.751</c:v>
                </c:pt>
                <c:pt idx="509">
                  <c:v>105.747</c:v>
                </c:pt>
                <c:pt idx="510">
                  <c:v>105.751</c:v>
                </c:pt>
                <c:pt idx="511">
                  <c:v>105.747</c:v>
                </c:pt>
                <c:pt idx="512">
                  <c:v>105.751</c:v>
                </c:pt>
                <c:pt idx="513">
                  <c:v>105.747</c:v>
                </c:pt>
                <c:pt idx="514">
                  <c:v>105.751</c:v>
                </c:pt>
                <c:pt idx="515">
                  <c:v>105.747</c:v>
                </c:pt>
                <c:pt idx="516">
                  <c:v>105.751</c:v>
                </c:pt>
                <c:pt idx="517">
                  <c:v>105.747</c:v>
                </c:pt>
                <c:pt idx="518">
                  <c:v>105.751</c:v>
                </c:pt>
                <c:pt idx="519">
                  <c:v>105.747</c:v>
                </c:pt>
                <c:pt idx="520">
                  <c:v>105.751</c:v>
                </c:pt>
                <c:pt idx="521">
                  <c:v>105.747</c:v>
                </c:pt>
                <c:pt idx="522">
                  <c:v>105.751</c:v>
                </c:pt>
                <c:pt idx="523">
                  <c:v>105.747</c:v>
                </c:pt>
                <c:pt idx="524">
                  <c:v>105.751</c:v>
                </c:pt>
                <c:pt idx="525">
                  <c:v>105.747</c:v>
                </c:pt>
                <c:pt idx="526">
                  <c:v>105.751</c:v>
                </c:pt>
                <c:pt idx="527">
                  <c:v>105.747</c:v>
                </c:pt>
                <c:pt idx="528">
                  <c:v>105.751</c:v>
                </c:pt>
                <c:pt idx="529">
                  <c:v>105.747</c:v>
                </c:pt>
                <c:pt idx="530">
                  <c:v>105.751</c:v>
                </c:pt>
                <c:pt idx="531">
                  <c:v>105.747</c:v>
                </c:pt>
                <c:pt idx="532">
                  <c:v>105.751</c:v>
                </c:pt>
                <c:pt idx="533">
                  <c:v>105.747</c:v>
                </c:pt>
                <c:pt idx="534">
                  <c:v>105.751</c:v>
                </c:pt>
                <c:pt idx="535">
                  <c:v>105.747</c:v>
                </c:pt>
                <c:pt idx="536">
                  <c:v>105.751</c:v>
                </c:pt>
                <c:pt idx="537">
                  <c:v>105.747</c:v>
                </c:pt>
                <c:pt idx="538">
                  <c:v>105.751</c:v>
                </c:pt>
                <c:pt idx="539">
                  <c:v>105.747</c:v>
                </c:pt>
                <c:pt idx="540">
                  <c:v>105.751</c:v>
                </c:pt>
                <c:pt idx="541">
                  <c:v>105.747</c:v>
                </c:pt>
                <c:pt idx="542">
                  <c:v>105.751</c:v>
                </c:pt>
                <c:pt idx="543">
                  <c:v>105.747</c:v>
                </c:pt>
                <c:pt idx="544">
                  <c:v>105.751</c:v>
                </c:pt>
                <c:pt idx="545">
                  <c:v>105.747</c:v>
                </c:pt>
                <c:pt idx="546">
                  <c:v>105.751</c:v>
                </c:pt>
                <c:pt idx="547">
                  <c:v>105.747</c:v>
                </c:pt>
                <c:pt idx="548">
                  <c:v>105.75</c:v>
                </c:pt>
                <c:pt idx="549">
                  <c:v>105.744</c:v>
                </c:pt>
                <c:pt idx="550">
                  <c:v>105.748</c:v>
                </c:pt>
                <c:pt idx="551">
                  <c:v>105.744</c:v>
                </c:pt>
                <c:pt idx="552">
                  <c:v>105.746</c:v>
                </c:pt>
                <c:pt idx="553">
                  <c:v>105.742</c:v>
                </c:pt>
                <c:pt idx="554">
                  <c:v>105.746</c:v>
                </c:pt>
                <c:pt idx="555">
                  <c:v>105.742</c:v>
                </c:pt>
                <c:pt idx="556">
                  <c:v>105.746</c:v>
                </c:pt>
                <c:pt idx="557">
                  <c:v>105.742</c:v>
                </c:pt>
                <c:pt idx="558">
                  <c:v>105.746</c:v>
                </c:pt>
                <c:pt idx="559">
                  <c:v>105.742</c:v>
                </c:pt>
                <c:pt idx="560">
                  <c:v>105.746</c:v>
                </c:pt>
                <c:pt idx="561">
                  <c:v>105.742</c:v>
                </c:pt>
                <c:pt idx="562">
                  <c:v>105.746</c:v>
                </c:pt>
                <c:pt idx="563">
                  <c:v>105.742</c:v>
                </c:pt>
                <c:pt idx="564">
                  <c:v>105.746</c:v>
                </c:pt>
                <c:pt idx="565">
                  <c:v>105.742</c:v>
                </c:pt>
                <c:pt idx="566">
                  <c:v>105.746</c:v>
                </c:pt>
                <c:pt idx="567">
                  <c:v>105.742</c:v>
                </c:pt>
                <c:pt idx="568">
                  <c:v>105.746</c:v>
                </c:pt>
                <c:pt idx="569">
                  <c:v>105.742</c:v>
                </c:pt>
                <c:pt idx="570">
                  <c:v>105.746</c:v>
                </c:pt>
                <c:pt idx="571">
                  <c:v>105.738</c:v>
                </c:pt>
                <c:pt idx="572">
                  <c:v>105.746</c:v>
                </c:pt>
                <c:pt idx="573">
                  <c:v>105.742</c:v>
                </c:pt>
                <c:pt idx="574">
                  <c:v>105.746</c:v>
                </c:pt>
                <c:pt idx="575">
                  <c:v>105.741</c:v>
                </c:pt>
                <c:pt idx="576">
                  <c:v>105.745</c:v>
                </c:pt>
                <c:pt idx="577">
                  <c:v>105.741</c:v>
                </c:pt>
                <c:pt idx="578">
                  <c:v>105.745</c:v>
                </c:pt>
                <c:pt idx="579">
                  <c:v>105.741</c:v>
                </c:pt>
                <c:pt idx="580">
                  <c:v>105.745</c:v>
                </c:pt>
                <c:pt idx="581">
                  <c:v>105.741</c:v>
                </c:pt>
                <c:pt idx="582">
                  <c:v>105.745</c:v>
                </c:pt>
                <c:pt idx="583">
                  <c:v>105.741</c:v>
                </c:pt>
                <c:pt idx="584">
                  <c:v>105.745</c:v>
                </c:pt>
                <c:pt idx="585">
                  <c:v>105.74</c:v>
                </c:pt>
                <c:pt idx="586">
                  <c:v>105.744</c:v>
                </c:pt>
                <c:pt idx="587">
                  <c:v>105.73399999999999</c:v>
                </c:pt>
                <c:pt idx="588">
                  <c:v>105.73699999999999</c:v>
                </c:pt>
                <c:pt idx="589">
                  <c:v>105.733</c:v>
                </c:pt>
                <c:pt idx="590">
                  <c:v>105.73699999999999</c:v>
                </c:pt>
                <c:pt idx="591">
                  <c:v>105.732</c:v>
                </c:pt>
                <c:pt idx="592">
                  <c:v>105.736</c:v>
                </c:pt>
                <c:pt idx="593">
                  <c:v>105.732</c:v>
                </c:pt>
                <c:pt idx="594">
                  <c:v>105.736</c:v>
                </c:pt>
                <c:pt idx="595">
                  <c:v>105.732</c:v>
                </c:pt>
                <c:pt idx="596">
                  <c:v>105.736</c:v>
                </c:pt>
                <c:pt idx="597">
                  <c:v>105.732</c:v>
                </c:pt>
                <c:pt idx="598">
                  <c:v>105.736</c:v>
                </c:pt>
                <c:pt idx="599">
                  <c:v>105.732</c:v>
                </c:pt>
                <c:pt idx="600">
                  <c:v>105.736</c:v>
                </c:pt>
                <c:pt idx="601">
                  <c:v>105.732</c:v>
                </c:pt>
                <c:pt idx="602">
                  <c:v>105.73</c:v>
                </c:pt>
                <c:pt idx="603">
                  <c:v>105.72499999999999</c:v>
                </c:pt>
                <c:pt idx="604">
                  <c:v>105.72799999999999</c:v>
                </c:pt>
                <c:pt idx="605">
                  <c:v>105.724</c:v>
                </c:pt>
                <c:pt idx="606">
                  <c:v>105.72799999999999</c:v>
                </c:pt>
                <c:pt idx="607">
                  <c:v>105.724</c:v>
                </c:pt>
                <c:pt idx="608">
                  <c:v>105.723</c:v>
                </c:pt>
                <c:pt idx="609">
                  <c:v>105.714</c:v>
                </c:pt>
                <c:pt idx="610">
                  <c:v>105.718</c:v>
                </c:pt>
                <c:pt idx="611">
                  <c:v>105.714</c:v>
                </c:pt>
                <c:pt idx="612">
                  <c:v>105.71299999999999</c:v>
                </c:pt>
                <c:pt idx="613">
                  <c:v>105.709</c:v>
                </c:pt>
                <c:pt idx="614">
                  <c:v>105.71299999999999</c:v>
                </c:pt>
                <c:pt idx="615">
                  <c:v>105.709</c:v>
                </c:pt>
                <c:pt idx="616">
                  <c:v>105.71299999999999</c:v>
                </c:pt>
                <c:pt idx="617">
                  <c:v>105.709</c:v>
                </c:pt>
                <c:pt idx="618">
                  <c:v>105.71299999999999</c:v>
                </c:pt>
                <c:pt idx="619">
                  <c:v>105.708</c:v>
                </c:pt>
                <c:pt idx="620">
                  <c:v>105.69799999999999</c:v>
                </c:pt>
                <c:pt idx="621">
                  <c:v>105.69199999999999</c:v>
                </c:pt>
                <c:pt idx="622">
                  <c:v>105.696</c:v>
                </c:pt>
                <c:pt idx="623">
                  <c:v>105.688</c:v>
                </c:pt>
                <c:pt idx="624">
                  <c:v>105.69199999999999</c:v>
                </c:pt>
                <c:pt idx="625">
                  <c:v>105.688</c:v>
                </c:pt>
                <c:pt idx="626">
                  <c:v>105.69199999999999</c:v>
                </c:pt>
                <c:pt idx="627">
                  <c:v>105.688</c:v>
                </c:pt>
                <c:pt idx="628">
                  <c:v>105.69199999999999</c:v>
                </c:pt>
                <c:pt idx="629">
                  <c:v>105.684</c:v>
                </c:pt>
                <c:pt idx="630">
                  <c:v>105.682</c:v>
                </c:pt>
                <c:pt idx="631">
                  <c:v>105.682</c:v>
                </c:pt>
                <c:pt idx="632">
                  <c:v>105.68600000000001</c:v>
                </c:pt>
                <c:pt idx="633">
                  <c:v>105.682</c:v>
                </c:pt>
                <c:pt idx="634">
                  <c:v>105.68600000000001</c:v>
                </c:pt>
                <c:pt idx="635">
                  <c:v>105.682</c:v>
                </c:pt>
                <c:pt idx="636">
                  <c:v>105.68600000000001</c:v>
                </c:pt>
                <c:pt idx="637">
                  <c:v>105.682</c:v>
                </c:pt>
                <c:pt idx="638">
                  <c:v>105.68600000000001</c:v>
                </c:pt>
                <c:pt idx="639">
                  <c:v>105.682</c:v>
                </c:pt>
                <c:pt idx="640">
                  <c:v>105.68600000000001</c:v>
                </c:pt>
                <c:pt idx="641">
                  <c:v>105.682</c:v>
                </c:pt>
                <c:pt idx="642">
                  <c:v>105.684</c:v>
                </c:pt>
                <c:pt idx="643">
                  <c:v>105.68</c:v>
                </c:pt>
                <c:pt idx="644">
                  <c:v>105.684</c:v>
                </c:pt>
                <c:pt idx="645">
                  <c:v>105.68</c:v>
                </c:pt>
                <c:pt idx="646">
                  <c:v>105.648</c:v>
                </c:pt>
                <c:pt idx="647">
                  <c:v>105.645</c:v>
                </c:pt>
                <c:pt idx="648">
                  <c:v>105.648</c:v>
                </c:pt>
                <c:pt idx="649">
                  <c:v>105.645</c:v>
                </c:pt>
                <c:pt idx="650">
                  <c:v>105.648</c:v>
                </c:pt>
                <c:pt idx="651">
                  <c:v>105.645</c:v>
                </c:pt>
                <c:pt idx="652">
                  <c:v>105.648</c:v>
                </c:pt>
                <c:pt idx="653">
                  <c:v>105.645</c:v>
                </c:pt>
                <c:pt idx="654">
                  <c:v>105.648</c:v>
                </c:pt>
                <c:pt idx="655">
                  <c:v>105.645</c:v>
                </c:pt>
                <c:pt idx="656">
                  <c:v>105.648</c:v>
                </c:pt>
                <c:pt idx="657">
                  <c:v>105.645</c:v>
                </c:pt>
                <c:pt idx="658">
                  <c:v>105.648</c:v>
                </c:pt>
                <c:pt idx="659">
                  <c:v>105.645</c:v>
                </c:pt>
                <c:pt idx="660">
                  <c:v>105.648</c:v>
                </c:pt>
                <c:pt idx="661">
                  <c:v>105.63500000000001</c:v>
                </c:pt>
                <c:pt idx="662">
                  <c:v>105.639</c:v>
                </c:pt>
                <c:pt idx="663">
                  <c:v>105.633</c:v>
                </c:pt>
                <c:pt idx="664">
                  <c:v>105.636</c:v>
                </c:pt>
                <c:pt idx="665">
                  <c:v>105.631</c:v>
                </c:pt>
                <c:pt idx="666">
                  <c:v>105.63500000000001</c:v>
                </c:pt>
                <c:pt idx="667">
                  <c:v>105.631</c:v>
                </c:pt>
                <c:pt idx="668">
                  <c:v>105.63500000000001</c:v>
                </c:pt>
                <c:pt idx="669">
                  <c:v>105.58799999999999</c:v>
                </c:pt>
                <c:pt idx="670">
                  <c:v>105.592</c:v>
                </c:pt>
                <c:pt idx="671">
                  <c:v>105.58799999999999</c:v>
                </c:pt>
                <c:pt idx="672">
                  <c:v>105.592</c:v>
                </c:pt>
                <c:pt idx="673">
                  <c:v>105.58799999999999</c:v>
                </c:pt>
                <c:pt idx="674">
                  <c:v>105.592</c:v>
                </c:pt>
                <c:pt idx="675">
                  <c:v>105.58799999999999</c:v>
                </c:pt>
                <c:pt idx="676">
                  <c:v>105.592</c:v>
                </c:pt>
                <c:pt idx="677">
                  <c:v>105.58799999999999</c:v>
                </c:pt>
                <c:pt idx="678">
                  <c:v>105.592</c:v>
                </c:pt>
                <c:pt idx="679">
                  <c:v>105.58799999999999</c:v>
                </c:pt>
                <c:pt idx="680">
                  <c:v>105.592</c:v>
                </c:pt>
                <c:pt idx="681">
                  <c:v>105.58799999999999</c:v>
                </c:pt>
                <c:pt idx="682">
                  <c:v>105.592</c:v>
                </c:pt>
                <c:pt idx="683">
                  <c:v>105.58799999999999</c:v>
                </c:pt>
                <c:pt idx="684">
                  <c:v>105.592</c:v>
                </c:pt>
                <c:pt idx="685">
                  <c:v>105.58799999999999</c:v>
                </c:pt>
                <c:pt idx="686">
                  <c:v>105.592</c:v>
                </c:pt>
                <c:pt idx="687">
                  <c:v>105.58799999999999</c:v>
                </c:pt>
                <c:pt idx="688">
                  <c:v>105.592</c:v>
                </c:pt>
                <c:pt idx="689">
                  <c:v>105.58799999999999</c:v>
                </c:pt>
                <c:pt idx="690">
                  <c:v>105.592</c:v>
                </c:pt>
                <c:pt idx="691">
                  <c:v>105.58799999999999</c:v>
                </c:pt>
                <c:pt idx="692">
                  <c:v>105.592</c:v>
                </c:pt>
                <c:pt idx="693">
                  <c:v>105.58799999999999</c:v>
                </c:pt>
                <c:pt idx="694">
                  <c:v>105.592</c:v>
                </c:pt>
                <c:pt idx="695">
                  <c:v>105.58799999999999</c:v>
                </c:pt>
                <c:pt idx="696">
                  <c:v>105.592</c:v>
                </c:pt>
                <c:pt idx="697">
                  <c:v>105.58799999999999</c:v>
                </c:pt>
                <c:pt idx="698">
                  <c:v>105.592</c:v>
                </c:pt>
                <c:pt idx="699">
                  <c:v>105.58799999999999</c:v>
                </c:pt>
                <c:pt idx="700">
                  <c:v>105.592</c:v>
                </c:pt>
                <c:pt idx="701">
                  <c:v>105.58799999999999</c:v>
                </c:pt>
                <c:pt idx="702">
                  <c:v>105.592</c:v>
                </c:pt>
                <c:pt idx="703">
                  <c:v>105.58799999999999</c:v>
                </c:pt>
                <c:pt idx="704">
                  <c:v>105.59</c:v>
                </c:pt>
                <c:pt idx="705">
                  <c:v>105.586</c:v>
                </c:pt>
                <c:pt idx="706">
                  <c:v>105.59</c:v>
                </c:pt>
                <c:pt idx="707">
                  <c:v>105.586</c:v>
                </c:pt>
                <c:pt idx="708">
                  <c:v>105.578</c:v>
                </c:pt>
                <c:pt idx="709">
                  <c:v>105.56699999999999</c:v>
                </c:pt>
                <c:pt idx="710">
                  <c:v>105.56699999999999</c:v>
                </c:pt>
                <c:pt idx="711">
                  <c:v>105.56699999999999</c:v>
                </c:pt>
                <c:pt idx="712">
                  <c:v>105.571</c:v>
                </c:pt>
                <c:pt idx="713">
                  <c:v>105.56699999999999</c:v>
                </c:pt>
                <c:pt idx="714">
                  <c:v>105.571</c:v>
                </c:pt>
                <c:pt idx="715">
                  <c:v>105.566</c:v>
                </c:pt>
                <c:pt idx="716">
                  <c:v>105.569</c:v>
                </c:pt>
                <c:pt idx="717">
                  <c:v>105.56</c:v>
                </c:pt>
                <c:pt idx="718">
                  <c:v>105.563</c:v>
                </c:pt>
                <c:pt idx="719">
                  <c:v>105.56</c:v>
                </c:pt>
                <c:pt idx="720">
                  <c:v>105.563</c:v>
                </c:pt>
                <c:pt idx="721">
                  <c:v>105.56</c:v>
                </c:pt>
                <c:pt idx="722">
                  <c:v>105.563</c:v>
                </c:pt>
                <c:pt idx="723">
                  <c:v>105.56</c:v>
                </c:pt>
                <c:pt idx="724">
                  <c:v>105.563</c:v>
                </c:pt>
                <c:pt idx="725">
                  <c:v>105.56</c:v>
                </c:pt>
                <c:pt idx="726">
                  <c:v>105.548</c:v>
                </c:pt>
                <c:pt idx="727">
                  <c:v>105.544</c:v>
                </c:pt>
                <c:pt idx="728">
                  <c:v>105.548</c:v>
                </c:pt>
                <c:pt idx="729">
                  <c:v>105.544</c:v>
                </c:pt>
                <c:pt idx="730">
                  <c:v>105.54600000000001</c:v>
                </c:pt>
                <c:pt idx="731">
                  <c:v>105.542</c:v>
                </c:pt>
                <c:pt idx="732">
                  <c:v>105.54600000000001</c:v>
                </c:pt>
                <c:pt idx="733">
                  <c:v>105.542</c:v>
                </c:pt>
                <c:pt idx="734">
                  <c:v>112.057</c:v>
                </c:pt>
                <c:pt idx="735">
                  <c:v>140.559</c:v>
                </c:pt>
                <c:pt idx="736">
                  <c:v>139.863</c:v>
                </c:pt>
                <c:pt idx="737">
                  <c:v>142.71799999999999</c:v>
                </c:pt>
                <c:pt idx="738">
                  <c:v>141.46799999999999</c:v>
                </c:pt>
                <c:pt idx="739">
                  <c:v>141.911</c:v>
                </c:pt>
                <c:pt idx="740">
                  <c:v>142.74600000000001</c:v>
                </c:pt>
                <c:pt idx="741">
                  <c:v>142.34399999999999</c:v>
                </c:pt>
                <c:pt idx="742">
                  <c:v>142.34</c:v>
                </c:pt>
                <c:pt idx="743">
                  <c:v>142.46899999999999</c:v>
                </c:pt>
                <c:pt idx="744">
                  <c:v>142.352</c:v>
                </c:pt>
                <c:pt idx="745">
                  <c:v>142.33600000000001</c:v>
                </c:pt>
                <c:pt idx="746">
                  <c:v>142.30099999999999</c:v>
                </c:pt>
                <c:pt idx="747">
                  <c:v>142.30500000000001</c:v>
                </c:pt>
                <c:pt idx="748">
                  <c:v>142.32599999999999</c:v>
                </c:pt>
                <c:pt idx="749">
                  <c:v>142.31100000000001</c:v>
                </c:pt>
                <c:pt idx="750">
                  <c:v>142.31399999999999</c:v>
                </c:pt>
                <c:pt idx="751">
                  <c:v>142.35</c:v>
                </c:pt>
                <c:pt idx="752">
                  <c:v>142.31299999999999</c:v>
                </c:pt>
                <c:pt idx="753">
                  <c:v>142.31</c:v>
                </c:pt>
                <c:pt idx="754">
                  <c:v>142.446</c:v>
                </c:pt>
                <c:pt idx="755">
                  <c:v>142.35300000000001</c:v>
                </c:pt>
                <c:pt idx="756">
                  <c:v>142.31700000000001</c:v>
                </c:pt>
                <c:pt idx="757">
                  <c:v>142.31700000000001</c:v>
                </c:pt>
                <c:pt idx="758">
                  <c:v>142.43799999999999</c:v>
                </c:pt>
                <c:pt idx="759">
                  <c:v>142.36000000000001</c:v>
                </c:pt>
                <c:pt idx="760">
                  <c:v>142.32499999999999</c:v>
                </c:pt>
                <c:pt idx="761">
                  <c:v>142.32499999999999</c:v>
                </c:pt>
                <c:pt idx="762">
                  <c:v>142.446</c:v>
                </c:pt>
                <c:pt idx="763">
                  <c:v>142.32499999999999</c:v>
                </c:pt>
                <c:pt idx="764">
                  <c:v>142.274</c:v>
                </c:pt>
                <c:pt idx="765">
                  <c:v>142.274</c:v>
                </c:pt>
                <c:pt idx="766">
                  <c:v>142.42699999999999</c:v>
                </c:pt>
                <c:pt idx="767">
                  <c:v>142.286</c:v>
                </c:pt>
                <c:pt idx="768">
                  <c:v>142.21199999999999</c:v>
                </c:pt>
                <c:pt idx="769">
                  <c:v>142.21199999999999</c:v>
                </c:pt>
                <c:pt idx="770">
                  <c:v>142.255</c:v>
                </c:pt>
                <c:pt idx="771">
                  <c:v>142.21600000000001</c:v>
                </c:pt>
                <c:pt idx="772">
                  <c:v>142.22399999999999</c:v>
                </c:pt>
                <c:pt idx="773">
                  <c:v>142.21600000000001</c:v>
                </c:pt>
                <c:pt idx="774">
                  <c:v>142.22800000000001</c:v>
                </c:pt>
                <c:pt idx="775">
                  <c:v>142.21600000000001</c:v>
                </c:pt>
                <c:pt idx="776">
                  <c:v>142.21600000000001</c:v>
                </c:pt>
                <c:pt idx="777">
                  <c:v>142.34100000000001</c:v>
                </c:pt>
                <c:pt idx="778">
                  <c:v>142.255</c:v>
                </c:pt>
                <c:pt idx="779">
                  <c:v>142.21199999999999</c:v>
                </c:pt>
                <c:pt idx="780">
                  <c:v>142.196</c:v>
                </c:pt>
                <c:pt idx="781">
                  <c:v>142.31299999999999</c:v>
                </c:pt>
                <c:pt idx="782">
                  <c:v>142.23099999999999</c:v>
                </c:pt>
                <c:pt idx="783">
                  <c:v>142.185</c:v>
                </c:pt>
                <c:pt idx="784">
                  <c:v>142.16499999999999</c:v>
                </c:pt>
                <c:pt idx="785">
                  <c:v>142.30199999999999</c:v>
                </c:pt>
                <c:pt idx="786">
                  <c:v>142.18100000000001</c:v>
                </c:pt>
                <c:pt idx="787">
                  <c:v>142.16499999999999</c:v>
                </c:pt>
                <c:pt idx="788">
                  <c:v>142.16900000000001</c:v>
                </c:pt>
                <c:pt idx="789">
                  <c:v>142.23099999999999</c:v>
                </c:pt>
                <c:pt idx="790">
                  <c:v>142.208</c:v>
                </c:pt>
                <c:pt idx="791">
                  <c:v>106.31</c:v>
                </c:pt>
                <c:pt idx="792">
                  <c:v>105.521</c:v>
                </c:pt>
                <c:pt idx="793">
                  <c:v>105.521</c:v>
                </c:pt>
                <c:pt idx="794">
                  <c:v>105.423</c:v>
                </c:pt>
                <c:pt idx="795">
                  <c:v>104.82899999999999</c:v>
                </c:pt>
                <c:pt idx="796">
                  <c:v>104.747</c:v>
                </c:pt>
                <c:pt idx="797">
                  <c:v>104.751</c:v>
                </c:pt>
                <c:pt idx="798">
                  <c:v>104.747</c:v>
                </c:pt>
                <c:pt idx="799">
                  <c:v>104.751</c:v>
                </c:pt>
                <c:pt idx="800">
                  <c:v>104.747</c:v>
                </c:pt>
                <c:pt idx="801">
                  <c:v>104.751</c:v>
                </c:pt>
                <c:pt idx="802">
                  <c:v>104.747</c:v>
                </c:pt>
                <c:pt idx="803">
                  <c:v>104.751</c:v>
                </c:pt>
                <c:pt idx="804">
                  <c:v>104.747</c:v>
                </c:pt>
                <c:pt idx="805">
                  <c:v>104.73399999999999</c:v>
                </c:pt>
                <c:pt idx="806">
                  <c:v>104.73399999999999</c:v>
                </c:pt>
                <c:pt idx="807">
                  <c:v>104.738</c:v>
                </c:pt>
                <c:pt idx="808">
                  <c:v>104.73399999999999</c:v>
                </c:pt>
                <c:pt idx="809">
                  <c:v>104.738</c:v>
                </c:pt>
                <c:pt idx="810">
                  <c:v>104.73399999999999</c:v>
                </c:pt>
                <c:pt idx="811">
                  <c:v>104.738</c:v>
                </c:pt>
                <c:pt idx="812">
                  <c:v>104.73399999999999</c:v>
                </c:pt>
                <c:pt idx="813">
                  <c:v>104.738</c:v>
                </c:pt>
                <c:pt idx="814">
                  <c:v>104.73399999999999</c:v>
                </c:pt>
                <c:pt idx="815">
                  <c:v>104.738</c:v>
                </c:pt>
                <c:pt idx="816">
                  <c:v>104.73399999999999</c:v>
                </c:pt>
                <c:pt idx="817">
                  <c:v>104.738</c:v>
                </c:pt>
                <c:pt idx="818">
                  <c:v>104.73399999999999</c:v>
                </c:pt>
                <c:pt idx="819">
                  <c:v>104.73699999999999</c:v>
                </c:pt>
                <c:pt idx="820">
                  <c:v>104.733</c:v>
                </c:pt>
                <c:pt idx="821">
                  <c:v>104.736</c:v>
                </c:pt>
                <c:pt idx="822">
                  <c:v>104.732</c:v>
                </c:pt>
                <c:pt idx="823">
                  <c:v>104.736</c:v>
                </c:pt>
                <c:pt idx="824">
                  <c:v>104.732</c:v>
                </c:pt>
                <c:pt idx="825">
                  <c:v>104.736</c:v>
                </c:pt>
                <c:pt idx="826">
                  <c:v>104.819</c:v>
                </c:pt>
                <c:pt idx="827">
                  <c:v>104.82299999999999</c:v>
                </c:pt>
                <c:pt idx="828">
                  <c:v>106.19799999999999</c:v>
                </c:pt>
                <c:pt idx="829">
                  <c:v>104.82299999999999</c:v>
                </c:pt>
                <c:pt idx="830">
                  <c:v>104.815</c:v>
                </c:pt>
                <c:pt idx="831">
                  <c:v>104.81399999999999</c:v>
                </c:pt>
                <c:pt idx="832">
                  <c:v>104.81399999999999</c:v>
                </c:pt>
                <c:pt idx="833">
                  <c:v>104.81399999999999</c:v>
                </c:pt>
                <c:pt idx="834">
                  <c:v>104.81399999999999</c:v>
                </c:pt>
                <c:pt idx="835">
                  <c:v>104.81399999999999</c:v>
                </c:pt>
                <c:pt idx="836">
                  <c:v>104.76</c:v>
                </c:pt>
                <c:pt idx="837">
                  <c:v>101.021</c:v>
                </c:pt>
                <c:pt idx="838">
                  <c:v>147.18899999999999</c:v>
                </c:pt>
                <c:pt idx="839">
                  <c:v>146.68799999999999</c:v>
                </c:pt>
                <c:pt idx="840">
                  <c:v>145.89099999999999</c:v>
                </c:pt>
                <c:pt idx="841">
                  <c:v>157.684</c:v>
                </c:pt>
                <c:pt idx="842">
                  <c:v>160.529</c:v>
                </c:pt>
                <c:pt idx="843">
                  <c:v>165.42400000000001</c:v>
                </c:pt>
                <c:pt idx="844">
                  <c:v>159.21</c:v>
                </c:pt>
                <c:pt idx="845">
                  <c:v>161.476</c:v>
                </c:pt>
                <c:pt idx="846">
                  <c:v>162.21</c:v>
                </c:pt>
                <c:pt idx="847">
                  <c:v>161.62</c:v>
                </c:pt>
                <c:pt idx="848">
                  <c:v>161.815</c:v>
                </c:pt>
                <c:pt idx="849">
                  <c:v>161.94</c:v>
                </c:pt>
                <c:pt idx="850">
                  <c:v>161.02600000000001</c:v>
                </c:pt>
                <c:pt idx="851">
                  <c:v>160.98699999999999</c:v>
                </c:pt>
                <c:pt idx="852">
                  <c:v>160.90899999999999</c:v>
                </c:pt>
                <c:pt idx="853">
                  <c:v>160.90100000000001</c:v>
                </c:pt>
                <c:pt idx="854">
                  <c:v>160.90100000000001</c:v>
                </c:pt>
                <c:pt idx="855">
                  <c:v>172.60400000000001</c:v>
                </c:pt>
                <c:pt idx="856">
                  <c:v>164.874</c:v>
                </c:pt>
                <c:pt idx="857">
                  <c:v>162.59700000000001</c:v>
                </c:pt>
                <c:pt idx="858">
                  <c:v>162.75700000000001</c:v>
                </c:pt>
                <c:pt idx="859">
                  <c:v>186.90899999999999</c:v>
                </c:pt>
                <c:pt idx="860">
                  <c:v>160.51900000000001</c:v>
                </c:pt>
                <c:pt idx="861">
                  <c:v>158.50700000000001</c:v>
                </c:pt>
                <c:pt idx="862">
                  <c:v>158.245</c:v>
                </c:pt>
                <c:pt idx="863">
                  <c:v>155.58500000000001</c:v>
                </c:pt>
                <c:pt idx="864">
                  <c:v>155.25700000000001</c:v>
                </c:pt>
                <c:pt idx="865">
                  <c:v>167.452</c:v>
                </c:pt>
                <c:pt idx="866">
                  <c:v>162.81899999999999</c:v>
                </c:pt>
                <c:pt idx="867">
                  <c:v>123.37</c:v>
                </c:pt>
                <c:pt idx="868">
                  <c:v>122.971</c:v>
                </c:pt>
                <c:pt idx="869">
                  <c:v>121.697</c:v>
                </c:pt>
                <c:pt idx="870">
                  <c:v>123.916</c:v>
                </c:pt>
                <c:pt idx="871">
                  <c:v>138.69300000000001</c:v>
                </c:pt>
                <c:pt idx="872">
                  <c:v>147.50700000000001</c:v>
                </c:pt>
                <c:pt idx="873">
                  <c:v>147.374</c:v>
                </c:pt>
                <c:pt idx="874">
                  <c:v>159.68299999999999</c:v>
                </c:pt>
                <c:pt idx="875">
                  <c:v>127.425</c:v>
                </c:pt>
                <c:pt idx="876">
                  <c:v>142.928</c:v>
                </c:pt>
                <c:pt idx="877">
                  <c:v>142.51400000000001</c:v>
                </c:pt>
                <c:pt idx="878">
                  <c:v>155.166</c:v>
                </c:pt>
                <c:pt idx="879">
                  <c:v>162.45099999999999</c:v>
                </c:pt>
                <c:pt idx="880">
                  <c:v>166.51</c:v>
                </c:pt>
                <c:pt idx="881">
                  <c:v>170.381</c:v>
                </c:pt>
                <c:pt idx="882">
                  <c:v>199.71700000000001</c:v>
                </c:pt>
                <c:pt idx="883">
                  <c:v>177.09800000000001</c:v>
                </c:pt>
                <c:pt idx="884">
                  <c:v>189.38300000000001</c:v>
                </c:pt>
                <c:pt idx="885">
                  <c:v>148.417</c:v>
                </c:pt>
                <c:pt idx="886">
                  <c:v>128.874</c:v>
                </c:pt>
                <c:pt idx="887">
                  <c:v>116.63500000000001</c:v>
                </c:pt>
                <c:pt idx="888">
                  <c:v>116.66200000000001</c:v>
                </c:pt>
                <c:pt idx="889">
                  <c:v>116.661</c:v>
                </c:pt>
                <c:pt idx="890">
                  <c:v>116.661</c:v>
                </c:pt>
                <c:pt idx="891">
                  <c:v>117.833</c:v>
                </c:pt>
                <c:pt idx="892">
                  <c:v>115.97799999999999</c:v>
                </c:pt>
                <c:pt idx="893">
                  <c:v>149.053</c:v>
                </c:pt>
                <c:pt idx="894">
                  <c:v>148.459</c:v>
                </c:pt>
                <c:pt idx="895">
                  <c:v>163.01</c:v>
                </c:pt>
                <c:pt idx="896">
                  <c:v>157.084</c:v>
                </c:pt>
                <c:pt idx="897">
                  <c:v>161.28700000000001</c:v>
                </c:pt>
                <c:pt idx="898">
                  <c:v>165.58</c:v>
                </c:pt>
                <c:pt idx="899">
                  <c:v>163.916</c:v>
                </c:pt>
                <c:pt idx="900">
                  <c:v>164.143</c:v>
                </c:pt>
                <c:pt idx="901">
                  <c:v>164.17400000000001</c:v>
                </c:pt>
                <c:pt idx="902">
                  <c:v>164.08799999999999</c:v>
                </c:pt>
                <c:pt idx="903">
                  <c:v>165.096</c:v>
                </c:pt>
                <c:pt idx="904">
                  <c:v>166.77500000000001</c:v>
                </c:pt>
                <c:pt idx="905">
                  <c:v>165.584</c:v>
                </c:pt>
                <c:pt idx="906">
                  <c:v>166.66200000000001</c:v>
                </c:pt>
                <c:pt idx="907">
                  <c:v>168.35400000000001</c:v>
                </c:pt>
                <c:pt idx="908">
                  <c:v>166.666</c:v>
                </c:pt>
                <c:pt idx="909">
                  <c:v>166.66200000000001</c:v>
                </c:pt>
                <c:pt idx="910">
                  <c:v>168.14599999999999</c:v>
                </c:pt>
                <c:pt idx="911">
                  <c:v>166.77600000000001</c:v>
                </c:pt>
                <c:pt idx="912">
                  <c:v>166.858</c:v>
                </c:pt>
                <c:pt idx="913">
                  <c:v>166.76900000000001</c:v>
                </c:pt>
                <c:pt idx="914">
                  <c:v>166.749</c:v>
                </c:pt>
                <c:pt idx="915">
                  <c:v>166.73699999999999</c:v>
                </c:pt>
                <c:pt idx="916">
                  <c:v>170.49799999999999</c:v>
                </c:pt>
                <c:pt idx="917">
                  <c:v>171.98</c:v>
                </c:pt>
                <c:pt idx="918">
                  <c:v>172.828</c:v>
                </c:pt>
                <c:pt idx="919">
                  <c:v>172.113</c:v>
                </c:pt>
                <c:pt idx="920">
                  <c:v>134.11699999999999</c:v>
                </c:pt>
                <c:pt idx="921">
                  <c:v>133.601</c:v>
                </c:pt>
                <c:pt idx="922">
                  <c:v>133.47200000000001</c:v>
                </c:pt>
                <c:pt idx="923">
                  <c:v>133.477</c:v>
                </c:pt>
                <c:pt idx="924">
                  <c:v>133.44999999999999</c:v>
                </c:pt>
                <c:pt idx="925">
                  <c:v>133.471</c:v>
                </c:pt>
                <c:pt idx="926">
                  <c:v>133.351</c:v>
                </c:pt>
                <c:pt idx="927">
                  <c:v>133.083</c:v>
                </c:pt>
                <c:pt idx="928">
                  <c:v>133.06200000000001</c:v>
                </c:pt>
                <c:pt idx="929">
                  <c:v>133.05500000000001</c:v>
                </c:pt>
                <c:pt idx="930">
                  <c:v>133.03100000000001</c:v>
                </c:pt>
                <c:pt idx="931">
                  <c:v>146.68700000000001</c:v>
                </c:pt>
                <c:pt idx="932">
                  <c:v>146.29499999999999</c:v>
                </c:pt>
                <c:pt idx="933">
                  <c:v>146.26400000000001</c:v>
                </c:pt>
                <c:pt idx="934">
                  <c:v>146.26</c:v>
                </c:pt>
                <c:pt idx="935">
                  <c:v>146.25200000000001</c:v>
                </c:pt>
                <c:pt idx="936">
                  <c:v>146.244</c:v>
                </c:pt>
                <c:pt idx="937">
                  <c:v>172.90799999999999</c:v>
                </c:pt>
                <c:pt idx="938">
                  <c:v>210.60499999999999</c:v>
                </c:pt>
                <c:pt idx="939">
                  <c:v>215.42599999999999</c:v>
                </c:pt>
                <c:pt idx="940">
                  <c:v>139.52000000000001</c:v>
                </c:pt>
                <c:pt idx="941">
                  <c:v>138.98400000000001</c:v>
                </c:pt>
                <c:pt idx="942">
                  <c:v>138.21100000000001</c:v>
                </c:pt>
                <c:pt idx="943">
                  <c:v>138.15199999999999</c:v>
                </c:pt>
                <c:pt idx="944">
                  <c:v>138.18</c:v>
                </c:pt>
                <c:pt idx="945">
                  <c:v>138.15899999999999</c:v>
                </c:pt>
                <c:pt idx="946">
                  <c:v>138.143</c:v>
                </c:pt>
                <c:pt idx="947">
                  <c:v>138.13499999999999</c:v>
                </c:pt>
                <c:pt idx="948">
                  <c:v>138.12299999999999</c:v>
                </c:pt>
                <c:pt idx="949">
                  <c:v>138.12299999999999</c:v>
                </c:pt>
                <c:pt idx="950">
                  <c:v>138.13499999999999</c:v>
                </c:pt>
                <c:pt idx="951">
                  <c:v>138.12700000000001</c:v>
                </c:pt>
                <c:pt idx="952">
                  <c:v>138.12700000000001</c:v>
                </c:pt>
                <c:pt idx="953">
                  <c:v>138.803</c:v>
                </c:pt>
                <c:pt idx="954">
                  <c:v>136.87299999999999</c:v>
                </c:pt>
                <c:pt idx="955">
                  <c:v>136.84200000000001</c:v>
                </c:pt>
                <c:pt idx="956">
                  <c:v>136.857</c:v>
                </c:pt>
                <c:pt idx="957">
                  <c:v>137.22900000000001</c:v>
                </c:pt>
                <c:pt idx="958">
                  <c:v>137.02500000000001</c:v>
                </c:pt>
                <c:pt idx="959">
                  <c:v>136.86500000000001</c:v>
                </c:pt>
                <c:pt idx="960">
                  <c:v>136.86500000000001</c:v>
                </c:pt>
                <c:pt idx="961">
                  <c:v>136.85599999999999</c:v>
                </c:pt>
                <c:pt idx="962">
                  <c:v>136.86799999999999</c:v>
                </c:pt>
                <c:pt idx="963">
                  <c:v>136.86000000000001</c:v>
                </c:pt>
                <c:pt idx="964">
                  <c:v>136.86000000000001</c:v>
                </c:pt>
                <c:pt idx="965">
                  <c:v>137.39599999999999</c:v>
                </c:pt>
                <c:pt idx="966">
                  <c:v>137.02099999999999</c:v>
                </c:pt>
                <c:pt idx="967">
                  <c:v>136.85300000000001</c:v>
                </c:pt>
                <c:pt idx="968">
                  <c:v>136.85300000000001</c:v>
                </c:pt>
                <c:pt idx="969">
                  <c:v>136.845</c:v>
                </c:pt>
                <c:pt idx="970">
                  <c:v>136.845</c:v>
                </c:pt>
                <c:pt idx="971">
                  <c:v>136.845</c:v>
                </c:pt>
                <c:pt idx="972">
                  <c:v>136.84899999999999</c:v>
                </c:pt>
                <c:pt idx="973">
                  <c:v>136.85300000000001</c:v>
                </c:pt>
                <c:pt idx="974">
                  <c:v>136.88800000000001</c:v>
                </c:pt>
                <c:pt idx="975">
                  <c:v>136.85300000000001</c:v>
                </c:pt>
                <c:pt idx="976">
                  <c:v>136.84899999999999</c:v>
                </c:pt>
                <c:pt idx="977">
                  <c:v>136.85599999999999</c:v>
                </c:pt>
                <c:pt idx="978">
                  <c:v>136.852</c:v>
                </c:pt>
                <c:pt idx="979">
                  <c:v>136.85499999999999</c:v>
                </c:pt>
                <c:pt idx="980">
                  <c:v>136.85900000000001</c:v>
                </c:pt>
                <c:pt idx="981">
                  <c:v>136.86699999999999</c:v>
                </c:pt>
                <c:pt idx="982">
                  <c:v>136.84</c:v>
                </c:pt>
                <c:pt idx="983">
                  <c:v>136.83600000000001</c:v>
                </c:pt>
                <c:pt idx="984">
                  <c:v>138.191</c:v>
                </c:pt>
                <c:pt idx="985">
                  <c:v>135.99199999999999</c:v>
                </c:pt>
                <c:pt idx="986">
                  <c:v>127.815</c:v>
                </c:pt>
                <c:pt idx="987">
                  <c:v>117.089</c:v>
                </c:pt>
                <c:pt idx="988">
                  <c:v>116.515</c:v>
                </c:pt>
                <c:pt idx="989">
                  <c:v>116.14700000000001</c:v>
                </c:pt>
                <c:pt idx="990">
                  <c:v>116.14700000000001</c:v>
                </c:pt>
                <c:pt idx="991">
                  <c:v>116.14700000000001</c:v>
                </c:pt>
                <c:pt idx="992">
                  <c:v>116.14700000000001</c:v>
                </c:pt>
                <c:pt idx="993">
                  <c:v>115.792</c:v>
                </c:pt>
                <c:pt idx="994">
                  <c:v>152.226</c:v>
                </c:pt>
                <c:pt idx="995">
                  <c:v>148.107</c:v>
                </c:pt>
                <c:pt idx="996">
                  <c:v>147.44300000000001</c:v>
                </c:pt>
                <c:pt idx="997">
                  <c:v>147.393</c:v>
                </c:pt>
                <c:pt idx="998">
                  <c:v>147.38900000000001</c:v>
                </c:pt>
                <c:pt idx="999">
                  <c:v>159.06100000000001</c:v>
                </c:pt>
                <c:pt idx="1000">
                  <c:v>161.06399999999999</c:v>
                </c:pt>
                <c:pt idx="1001">
                  <c:v>140.84899999999999</c:v>
                </c:pt>
                <c:pt idx="1002">
                  <c:v>140.08699999999999</c:v>
                </c:pt>
                <c:pt idx="1003">
                  <c:v>139.60300000000001</c:v>
                </c:pt>
                <c:pt idx="1004">
                  <c:v>139.59100000000001</c:v>
                </c:pt>
                <c:pt idx="1005">
                  <c:v>139.595</c:v>
                </c:pt>
                <c:pt idx="1006">
                  <c:v>151.333</c:v>
                </c:pt>
                <c:pt idx="1007">
                  <c:v>151.411</c:v>
                </c:pt>
                <c:pt idx="1008">
                  <c:v>151.399</c:v>
                </c:pt>
                <c:pt idx="1009">
                  <c:v>151.595</c:v>
                </c:pt>
                <c:pt idx="1010">
                  <c:v>151.54</c:v>
                </c:pt>
                <c:pt idx="1011">
                  <c:v>151.60300000000001</c:v>
                </c:pt>
                <c:pt idx="1012">
                  <c:v>152.321</c:v>
                </c:pt>
                <c:pt idx="1013">
                  <c:v>142.36099999999999</c:v>
                </c:pt>
                <c:pt idx="1014">
                  <c:v>139.95500000000001</c:v>
                </c:pt>
                <c:pt idx="1015">
                  <c:v>140.01300000000001</c:v>
                </c:pt>
                <c:pt idx="1016">
                  <c:v>163.57900000000001</c:v>
                </c:pt>
                <c:pt idx="1017">
                  <c:v>139.505</c:v>
                </c:pt>
                <c:pt idx="1018">
                  <c:v>139.43799999999999</c:v>
                </c:pt>
                <c:pt idx="1019">
                  <c:v>139.45099999999999</c:v>
                </c:pt>
                <c:pt idx="1020">
                  <c:v>139.428</c:v>
                </c:pt>
                <c:pt idx="1021">
                  <c:v>139.31800000000001</c:v>
                </c:pt>
                <c:pt idx="1022">
                  <c:v>151.54499999999999</c:v>
                </c:pt>
                <c:pt idx="1023">
                  <c:v>141.291</c:v>
                </c:pt>
                <c:pt idx="1024">
                  <c:v>139.40799999999999</c:v>
                </c:pt>
                <c:pt idx="1025">
                  <c:v>139.416</c:v>
                </c:pt>
                <c:pt idx="1026">
                  <c:v>163.404</c:v>
                </c:pt>
                <c:pt idx="1027">
                  <c:v>162.56299999999999</c:v>
                </c:pt>
                <c:pt idx="1028">
                  <c:v>125.901</c:v>
                </c:pt>
                <c:pt idx="1029">
                  <c:v>126.15900000000001</c:v>
                </c:pt>
                <c:pt idx="1030">
                  <c:v>124.428</c:v>
                </c:pt>
                <c:pt idx="1031">
                  <c:v>123.62</c:v>
                </c:pt>
                <c:pt idx="1032">
                  <c:v>136.374</c:v>
                </c:pt>
                <c:pt idx="1033">
                  <c:v>148.72200000000001</c:v>
                </c:pt>
                <c:pt idx="1034">
                  <c:v>148.39400000000001</c:v>
                </c:pt>
                <c:pt idx="1035">
                  <c:v>160.09299999999999</c:v>
                </c:pt>
                <c:pt idx="1036">
                  <c:v>125.02200000000001</c:v>
                </c:pt>
                <c:pt idx="1037">
                  <c:v>123.604</c:v>
                </c:pt>
                <c:pt idx="1038">
                  <c:v>123.565</c:v>
                </c:pt>
                <c:pt idx="1039">
                  <c:v>142.72800000000001</c:v>
                </c:pt>
                <c:pt idx="1040">
                  <c:v>150.13</c:v>
                </c:pt>
                <c:pt idx="1041">
                  <c:v>148.04</c:v>
                </c:pt>
                <c:pt idx="1042">
                  <c:v>148.005</c:v>
                </c:pt>
                <c:pt idx="1043">
                  <c:v>160.85300000000001</c:v>
                </c:pt>
                <c:pt idx="1044">
                  <c:v>123.536</c:v>
                </c:pt>
                <c:pt idx="1045">
                  <c:v>124.148</c:v>
                </c:pt>
                <c:pt idx="1046">
                  <c:v>123.797</c:v>
                </c:pt>
                <c:pt idx="1047">
                  <c:v>123.289</c:v>
                </c:pt>
                <c:pt idx="1048">
                  <c:v>123.285</c:v>
                </c:pt>
                <c:pt idx="1049">
                  <c:v>123.285</c:v>
                </c:pt>
                <c:pt idx="1050">
                  <c:v>123.285</c:v>
                </c:pt>
                <c:pt idx="1051">
                  <c:v>123.28100000000001</c:v>
                </c:pt>
                <c:pt idx="1052">
                  <c:v>123.28100000000001</c:v>
                </c:pt>
                <c:pt idx="1053">
                  <c:v>123.28100000000001</c:v>
                </c:pt>
                <c:pt idx="1054">
                  <c:v>123.28100000000001</c:v>
                </c:pt>
                <c:pt idx="1055">
                  <c:v>123.28100000000001</c:v>
                </c:pt>
                <c:pt idx="1056">
                  <c:v>123.28100000000001</c:v>
                </c:pt>
                <c:pt idx="1057">
                  <c:v>122.84399999999999</c:v>
                </c:pt>
                <c:pt idx="1058">
                  <c:v>122.84399999999999</c:v>
                </c:pt>
                <c:pt idx="1059">
                  <c:v>122.84399999999999</c:v>
                </c:pt>
                <c:pt idx="1060">
                  <c:v>122.84399999999999</c:v>
                </c:pt>
                <c:pt idx="1061">
                  <c:v>122.84399999999999</c:v>
                </c:pt>
                <c:pt idx="1062">
                  <c:v>122.84399999999999</c:v>
                </c:pt>
                <c:pt idx="1063">
                  <c:v>122.84399999999999</c:v>
                </c:pt>
                <c:pt idx="1064">
                  <c:v>122.84399999999999</c:v>
                </c:pt>
                <c:pt idx="1065">
                  <c:v>136.05099999999999</c:v>
                </c:pt>
                <c:pt idx="1066">
                  <c:v>135.80000000000001</c:v>
                </c:pt>
                <c:pt idx="1067">
                  <c:v>135.78</c:v>
                </c:pt>
                <c:pt idx="1068">
                  <c:v>159.27199999999999</c:v>
                </c:pt>
                <c:pt idx="1069">
                  <c:v>125.651</c:v>
                </c:pt>
                <c:pt idx="1070">
                  <c:v>122.93300000000001</c:v>
                </c:pt>
                <c:pt idx="1071">
                  <c:v>122.87</c:v>
                </c:pt>
                <c:pt idx="1072">
                  <c:v>122.87</c:v>
                </c:pt>
                <c:pt idx="1073">
                  <c:v>122.86499999999999</c:v>
                </c:pt>
                <c:pt idx="1074">
                  <c:v>122.869</c:v>
                </c:pt>
                <c:pt idx="1075">
                  <c:v>122.86499999999999</c:v>
                </c:pt>
                <c:pt idx="1076">
                  <c:v>122.864</c:v>
                </c:pt>
                <c:pt idx="1077">
                  <c:v>108.53100000000001</c:v>
                </c:pt>
                <c:pt idx="1078">
                  <c:v>108.51</c:v>
                </c:pt>
                <c:pt idx="1079">
                  <c:v>108.51</c:v>
                </c:pt>
                <c:pt idx="1080">
                  <c:v>108.51</c:v>
                </c:pt>
                <c:pt idx="1081">
                  <c:v>109.99</c:v>
                </c:pt>
                <c:pt idx="1082">
                  <c:v>108.56100000000001</c:v>
                </c:pt>
                <c:pt idx="1083">
                  <c:v>108.80800000000001</c:v>
                </c:pt>
                <c:pt idx="1084">
                  <c:v>108.812</c:v>
                </c:pt>
                <c:pt idx="1085">
                  <c:v>108.80800000000001</c:v>
                </c:pt>
                <c:pt idx="1086">
                  <c:v>108.812</c:v>
                </c:pt>
                <c:pt idx="1087">
                  <c:v>108.80800000000001</c:v>
                </c:pt>
                <c:pt idx="1088">
                  <c:v>108.812</c:v>
                </c:pt>
                <c:pt idx="1089">
                  <c:v>108.80800000000001</c:v>
                </c:pt>
                <c:pt idx="1090">
                  <c:v>108.812</c:v>
                </c:pt>
                <c:pt idx="1091">
                  <c:v>108.80800000000001</c:v>
                </c:pt>
                <c:pt idx="1092">
                  <c:v>108.812</c:v>
                </c:pt>
                <c:pt idx="1093">
                  <c:v>108.804</c:v>
                </c:pt>
                <c:pt idx="1094">
                  <c:v>108.80800000000001</c:v>
                </c:pt>
                <c:pt idx="1095">
                  <c:v>108.804</c:v>
                </c:pt>
                <c:pt idx="1096">
                  <c:v>108.80800000000001</c:v>
                </c:pt>
                <c:pt idx="1097">
                  <c:v>108.77200000000001</c:v>
                </c:pt>
                <c:pt idx="1098">
                  <c:v>108.77200000000001</c:v>
                </c:pt>
                <c:pt idx="1099">
                  <c:v>108.76900000000001</c:v>
                </c:pt>
                <c:pt idx="1100">
                  <c:v>108.76900000000001</c:v>
                </c:pt>
                <c:pt idx="1101">
                  <c:v>108.761</c:v>
                </c:pt>
                <c:pt idx="1102">
                  <c:v>108.765</c:v>
                </c:pt>
                <c:pt idx="1103">
                  <c:v>108.761</c:v>
                </c:pt>
                <c:pt idx="1104">
                  <c:v>108.765</c:v>
                </c:pt>
                <c:pt idx="1105">
                  <c:v>108.761</c:v>
                </c:pt>
                <c:pt idx="1106">
                  <c:v>108.765</c:v>
                </c:pt>
                <c:pt idx="1107">
                  <c:v>108.761</c:v>
                </c:pt>
                <c:pt idx="1108">
                  <c:v>108.765</c:v>
                </c:pt>
                <c:pt idx="1109">
                  <c:v>108.75700000000001</c:v>
                </c:pt>
                <c:pt idx="1110">
                  <c:v>108.761</c:v>
                </c:pt>
                <c:pt idx="1111">
                  <c:v>108.75700000000001</c:v>
                </c:pt>
                <c:pt idx="1112">
                  <c:v>108.733</c:v>
                </c:pt>
                <c:pt idx="1113">
                  <c:v>108.726</c:v>
                </c:pt>
                <c:pt idx="1114">
                  <c:v>108.733</c:v>
                </c:pt>
                <c:pt idx="1115">
                  <c:v>108.729</c:v>
                </c:pt>
                <c:pt idx="1116">
                  <c:v>108.733</c:v>
                </c:pt>
                <c:pt idx="1117">
                  <c:v>108.729</c:v>
                </c:pt>
                <c:pt idx="1118">
                  <c:v>108.761</c:v>
                </c:pt>
                <c:pt idx="1119">
                  <c:v>108.73699999999999</c:v>
                </c:pt>
                <c:pt idx="1120">
                  <c:v>108.73699999999999</c:v>
                </c:pt>
                <c:pt idx="1121">
                  <c:v>108.73699999999999</c:v>
                </c:pt>
                <c:pt idx="1122">
                  <c:v>108.73699999999999</c:v>
                </c:pt>
                <c:pt idx="1123">
                  <c:v>108.73699999999999</c:v>
                </c:pt>
                <c:pt idx="1124">
                  <c:v>108.73699999999999</c:v>
                </c:pt>
                <c:pt idx="1125">
                  <c:v>108.81699999999999</c:v>
                </c:pt>
                <c:pt idx="1126">
                  <c:v>108.825</c:v>
                </c:pt>
                <c:pt idx="1127">
                  <c:v>108.72</c:v>
                </c:pt>
                <c:pt idx="1128">
                  <c:v>108.71599999999999</c:v>
                </c:pt>
                <c:pt idx="1129">
                  <c:v>108.72</c:v>
                </c:pt>
                <c:pt idx="1130">
                  <c:v>108.71599999999999</c:v>
                </c:pt>
                <c:pt idx="1131">
                  <c:v>108.72</c:v>
                </c:pt>
                <c:pt idx="1132">
                  <c:v>108.71599999999999</c:v>
                </c:pt>
                <c:pt idx="1133">
                  <c:v>108.72</c:v>
                </c:pt>
                <c:pt idx="1134">
                  <c:v>108.71599999999999</c:v>
                </c:pt>
                <c:pt idx="1135">
                  <c:v>108.72</c:v>
                </c:pt>
                <c:pt idx="1136">
                  <c:v>110.102</c:v>
                </c:pt>
                <c:pt idx="1137">
                  <c:v>108.69499999999999</c:v>
                </c:pt>
                <c:pt idx="1138">
                  <c:v>108.688</c:v>
                </c:pt>
                <c:pt idx="1139">
                  <c:v>108.691</c:v>
                </c:pt>
                <c:pt idx="1140">
                  <c:v>108.688</c:v>
                </c:pt>
                <c:pt idx="1141">
                  <c:v>108.69</c:v>
                </c:pt>
                <c:pt idx="1142">
                  <c:v>108.69</c:v>
                </c:pt>
                <c:pt idx="1143">
                  <c:v>108.69</c:v>
                </c:pt>
                <c:pt idx="1144">
                  <c:v>108.69</c:v>
                </c:pt>
                <c:pt idx="1145">
                  <c:v>108.69</c:v>
                </c:pt>
                <c:pt idx="1146">
                  <c:v>108.69</c:v>
                </c:pt>
                <c:pt idx="1147">
                  <c:v>115.608</c:v>
                </c:pt>
                <c:pt idx="1148">
                  <c:v>124.702</c:v>
                </c:pt>
                <c:pt idx="1149">
                  <c:v>150.011</c:v>
                </c:pt>
                <c:pt idx="1150">
                  <c:v>147.655</c:v>
                </c:pt>
                <c:pt idx="1151">
                  <c:v>147.64400000000001</c:v>
                </c:pt>
                <c:pt idx="1152">
                  <c:v>147.63999999999999</c:v>
                </c:pt>
                <c:pt idx="1153">
                  <c:v>160.69</c:v>
                </c:pt>
                <c:pt idx="1154">
                  <c:v>141.83099999999999</c:v>
                </c:pt>
                <c:pt idx="1155">
                  <c:v>140.19</c:v>
                </c:pt>
                <c:pt idx="1156">
                  <c:v>140.155</c:v>
                </c:pt>
                <c:pt idx="1157">
                  <c:v>140.13999999999999</c:v>
                </c:pt>
                <c:pt idx="1158">
                  <c:v>140.11199999999999</c:v>
                </c:pt>
                <c:pt idx="1159">
                  <c:v>152.61600000000001</c:v>
                </c:pt>
                <c:pt idx="1160">
                  <c:v>152.69800000000001</c:v>
                </c:pt>
                <c:pt idx="1161">
                  <c:v>152.69800000000001</c:v>
                </c:pt>
                <c:pt idx="1162">
                  <c:v>152.69800000000001</c:v>
                </c:pt>
                <c:pt idx="1163">
                  <c:v>152.69800000000001</c:v>
                </c:pt>
                <c:pt idx="1164">
                  <c:v>152.69800000000001</c:v>
                </c:pt>
                <c:pt idx="1165">
                  <c:v>152.69800000000001</c:v>
                </c:pt>
                <c:pt idx="1166">
                  <c:v>152.69399999999999</c:v>
                </c:pt>
                <c:pt idx="1167">
                  <c:v>152.67500000000001</c:v>
                </c:pt>
                <c:pt idx="1168">
                  <c:v>152.67099999999999</c:v>
                </c:pt>
                <c:pt idx="1169">
                  <c:v>152.67500000000001</c:v>
                </c:pt>
                <c:pt idx="1170">
                  <c:v>152.63999999999999</c:v>
                </c:pt>
                <c:pt idx="1171">
                  <c:v>152.63999999999999</c:v>
                </c:pt>
                <c:pt idx="1172">
                  <c:v>152.636</c:v>
                </c:pt>
                <c:pt idx="1173">
                  <c:v>152.63999999999999</c:v>
                </c:pt>
                <c:pt idx="1174">
                  <c:v>152.64699999999999</c:v>
                </c:pt>
                <c:pt idx="1175">
                  <c:v>152.64400000000001</c:v>
                </c:pt>
                <c:pt idx="1176">
                  <c:v>152.63999999999999</c:v>
                </c:pt>
                <c:pt idx="1177">
                  <c:v>152.64400000000001</c:v>
                </c:pt>
                <c:pt idx="1178">
                  <c:v>152.65100000000001</c:v>
                </c:pt>
                <c:pt idx="1179">
                  <c:v>152.64400000000001</c:v>
                </c:pt>
                <c:pt idx="1180">
                  <c:v>152.63999999999999</c:v>
                </c:pt>
                <c:pt idx="1181">
                  <c:v>152.64400000000001</c:v>
                </c:pt>
                <c:pt idx="1182">
                  <c:v>152.65899999999999</c:v>
                </c:pt>
                <c:pt idx="1183">
                  <c:v>152.64400000000001</c:v>
                </c:pt>
                <c:pt idx="1184">
                  <c:v>152.63999999999999</c:v>
                </c:pt>
                <c:pt idx="1185">
                  <c:v>152.64400000000001</c:v>
                </c:pt>
                <c:pt idx="1186">
                  <c:v>152.65100000000001</c:v>
                </c:pt>
                <c:pt idx="1187">
                  <c:v>152.64400000000001</c:v>
                </c:pt>
                <c:pt idx="1188">
                  <c:v>152.636</c:v>
                </c:pt>
                <c:pt idx="1189">
                  <c:v>152.63999999999999</c:v>
                </c:pt>
                <c:pt idx="1190">
                  <c:v>152.63999999999999</c:v>
                </c:pt>
                <c:pt idx="1191">
                  <c:v>152.63999999999999</c:v>
                </c:pt>
                <c:pt idx="1192">
                  <c:v>152.63999999999999</c:v>
                </c:pt>
                <c:pt idx="1193">
                  <c:v>152.63999999999999</c:v>
                </c:pt>
                <c:pt idx="1194">
                  <c:v>152.63999999999999</c:v>
                </c:pt>
                <c:pt idx="1195">
                  <c:v>152.63999999999999</c:v>
                </c:pt>
                <c:pt idx="1196">
                  <c:v>152.63999999999999</c:v>
                </c:pt>
                <c:pt idx="1197">
                  <c:v>152.64400000000001</c:v>
                </c:pt>
                <c:pt idx="1198">
                  <c:v>152.63999999999999</c:v>
                </c:pt>
                <c:pt idx="1199">
                  <c:v>152.636</c:v>
                </c:pt>
                <c:pt idx="1200">
                  <c:v>152.63999999999999</c:v>
                </c:pt>
                <c:pt idx="1201">
                  <c:v>152.65100000000001</c:v>
                </c:pt>
                <c:pt idx="1202">
                  <c:v>152.63999999999999</c:v>
                </c:pt>
                <c:pt idx="1203">
                  <c:v>152.63999999999999</c:v>
                </c:pt>
                <c:pt idx="1204">
                  <c:v>152.63999999999999</c:v>
                </c:pt>
                <c:pt idx="1205">
                  <c:v>152.64699999999999</c:v>
                </c:pt>
                <c:pt idx="1206">
                  <c:v>152.63200000000001</c:v>
                </c:pt>
                <c:pt idx="1207">
                  <c:v>152.636</c:v>
                </c:pt>
                <c:pt idx="1208">
                  <c:v>152.636</c:v>
                </c:pt>
                <c:pt idx="1209">
                  <c:v>152.636</c:v>
                </c:pt>
                <c:pt idx="1210">
                  <c:v>152.636</c:v>
                </c:pt>
                <c:pt idx="1211">
                  <c:v>152.636</c:v>
                </c:pt>
                <c:pt idx="1212">
                  <c:v>152.63499999999999</c:v>
                </c:pt>
                <c:pt idx="1213">
                  <c:v>152.63499999999999</c:v>
                </c:pt>
                <c:pt idx="1214">
                  <c:v>152.63900000000001</c:v>
                </c:pt>
                <c:pt idx="1215">
                  <c:v>152.63499999999999</c:v>
                </c:pt>
                <c:pt idx="1216">
                  <c:v>152.643</c:v>
                </c:pt>
                <c:pt idx="1217">
                  <c:v>152.63900000000001</c:v>
                </c:pt>
                <c:pt idx="1218">
                  <c:v>152.63900000000001</c:v>
                </c:pt>
                <c:pt idx="1219">
                  <c:v>152.63900000000001</c:v>
                </c:pt>
                <c:pt idx="1220">
                  <c:v>152.643</c:v>
                </c:pt>
                <c:pt idx="1221">
                  <c:v>152.63900000000001</c:v>
                </c:pt>
                <c:pt idx="1222">
                  <c:v>152.63900000000001</c:v>
                </c:pt>
                <c:pt idx="1223">
                  <c:v>152.63900000000001</c:v>
                </c:pt>
                <c:pt idx="1224">
                  <c:v>152.65</c:v>
                </c:pt>
                <c:pt idx="1225">
                  <c:v>152.643</c:v>
                </c:pt>
                <c:pt idx="1226">
                  <c:v>152.63499999999999</c:v>
                </c:pt>
                <c:pt idx="1227">
                  <c:v>152.63900000000001</c:v>
                </c:pt>
                <c:pt idx="1228">
                  <c:v>152.64599999999999</c:v>
                </c:pt>
                <c:pt idx="1229">
                  <c:v>152.643</c:v>
                </c:pt>
                <c:pt idx="1230">
                  <c:v>152.63900000000001</c:v>
                </c:pt>
                <c:pt idx="1231">
                  <c:v>152.643</c:v>
                </c:pt>
                <c:pt idx="1232">
                  <c:v>117.08499999999999</c:v>
                </c:pt>
                <c:pt idx="1233">
                  <c:v>115.905</c:v>
                </c:pt>
                <c:pt idx="1234">
                  <c:v>115.17100000000001</c:v>
                </c:pt>
                <c:pt idx="1235">
                  <c:v>114.14700000000001</c:v>
                </c:pt>
                <c:pt idx="1236">
                  <c:v>111.84699999999999</c:v>
                </c:pt>
                <c:pt idx="1237">
                  <c:v>111.812</c:v>
                </c:pt>
                <c:pt idx="1238">
                  <c:v>114.042</c:v>
                </c:pt>
                <c:pt idx="1239">
                  <c:v>115.28</c:v>
                </c:pt>
                <c:pt idx="1240">
                  <c:v>150.745</c:v>
                </c:pt>
                <c:pt idx="1241">
                  <c:v>148.81200000000001</c:v>
                </c:pt>
                <c:pt idx="1242">
                  <c:v>148.79599999999999</c:v>
                </c:pt>
                <c:pt idx="1243">
                  <c:v>148.79599999999999</c:v>
                </c:pt>
                <c:pt idx="1244">
                  <c:v>160.71</c:v>
                </c:pt>
                <c:pt idx="1245">
                  <c:v>154.31899999999999</c:v>
                </c:pt>
                <c:pt idx="1246">
                  <c:v>153.19399999999999</c:v>
                </c:pt>
                <c:pt idx="1247">
                  <c:v>154.214</c:v>
                </c:pt>
                <c:pt idx="1248">
                  <c:v>153.09299999999999</c:v>
                </c:pt>
                <c:pt idx="1249">
                  <c:v>153.56200000000001</c:v>
                </c:pt>
                <c:pt idx="1250">
                  <c:v>142.714</c:v>
                </c:pt>
                <c:pt idx="1251">
                  <c:v>141.50700000000001</c:v>
                </c:pt>
                <c:pt idx="1252">
                  <c:v>153.33099999999999</c:v>
                </c:pt>
                <c:pt idx="1253">
                  <c:v>154.00200000000001</c:v>
                </c:pt>
                <c:pt idx="1254">
                  <c:v>154.393</c:v>
                </c:pt>
                <c:pt idx="1255">
                  <c:v>154.36500000000001</c:v>
                </c:pt>
                <c:pt idx="1256">
                  <c:v>154.36500000000001</c:v>
                </c:pt>
                <c:pt idx="1257">
                  <c:v>154.322</c:v>
                </c:pt>
                <c:pt idx="1258">
                  <c:v>178.428</c:v>
                </c:pt>
                <c:pt idx="1259">
                  <c:v>141.244</c:v>
                </c:pt>
                <c:pt idx="1260">
                  <c:v>141.20099999999999</c:v>
                </c:pt>
                <c:pt idx="1261">
                  <c:v>153.53299999999999</c:v>
                </c:pt>
                <c:pt idx="1262">
                  <c:v>142.459</c:v>
                </c:pt>
                <c:pt idx="1263">
                  <c:v>141.15799999999999</c:v>
                </c:pt>
                <c:pt idx="1264">
                  <c:v>141.154</c:v>
                </c:pt>
                <c:pt idx="1265">
                  <c:v>140.643</c:v>
                </c:pt>
                <c:pt idx="1266">
                  <c:v>153.52099999999999</c:v>
                </c:pt>
                <c:pt idx="1267">
                  <c:v>170.05699999999999</c:v>
                </c:pt>
                <c:pt idx="1268">
                  <c:v>169.78700000000001</c:v>
                </c:pt>
                <c:pt idx="1269">
                  <c:v>169.98599999999999</c:v>
                </c:pt>
                <c:pt idx="1270">
                  <c:v>169.51</c:v>
                </c:pt>
                <c:pt idx="1271">
                  <c:v>169.49799999999999</c:v>
                </c:pt>
                <c:pt idx="1272">
                  <c:v>158.41200000000001</c:v>
                </c:pt>
                <c:pt idx="1273">
                  <c:v>158.40799999999999</c:v>
                </c:pt>
                <c:pt idx="1274">
                  <c:v>158.41200000000001</c:v>
                </c:pt>
                <c:pt idx="1275">
                  <c:v>158.41999999999999</c:v>
                </c:pt>
                <c:pt idx="1276">
                  <c:v>158.404</c:v>
                </c:pt>
                <c:pt idx="1277">
                  <c:v>158.39599999999999</c:v>
                </c:pt>
                <c:pt idx="1278">
                  <c:v>158.4</c:v>
                </c:pt>
                <c:pt idx="1279">
                  <c:v>158.42099999999999</c:v>
                </c:pt>
                <c:pt idx="1280">
                  <c:v>158.292</c:v>
                </c:pt>
                <c:pt idx="1281">
                  <c:v>118.80800000000001</c:v>
                </c:pt>
                <c:pt idx="1282">
                  <c:v>116.32299999999999</c:v>
                </c:pt>
                <c:pt idx="1283">
                  <c:v>114.04600000000001</c:v>
                </c:pt>
                <c:pt idx="1284">
                  <c:v>113.253</c:v>
                </c:pt>
                <c:pt idx="1285">
                  <c:v>113.124</c:v>
                </c:pt>
                <c:pt idx="1286">
                  <c:v>113.124</c:v>
                </c:pt>
                <c:pt idx="1287">
                  <c:v>113.124</c:v>
                </c:pt>
                <c:pt idx="1288">
                  <c:v>113.124</c:v>
                </c:pt>
                <c:pt idx="1289">
                  <c:v>113.08499999999999</c:v>
                </c:pt>
                <c:pt idx="1290">
                  <c:v>113.08499999999999</c:v>
                </c:pt>
                <c:pt idx="1291">
                  <c:v>96.678700000000006</c:v>
                </c:pt>
                <c:pt idx="1292">
                  <c:v>96.678700000000006</c:v>
                </c:pt>
                <c:pt idx="1293">
                  <c:v>96.667000000000002</c:v>
                </c:pt>
                <c:pt idx="1294">
                  <c:v>96.670900000000003</c:v>
                </c:pt>
                <c:pt idx="1295">
                  <c:v>96.670900000000003</c:v>
                </c:pt>
                <c:pt idx="1296">
                  <c:v>96.670900000000003</c:v>
                </c:pt>
                <c:pt idx="1297">
                  <c:v>96.670900000000003</c:v>
                </c:pt>
                <c:pt idx="1298">
                  <c:v>96.670900000000003</c:v>
                </c:pt>
                <c:pt idx="1299">
                  <c:v>96.670900000000003</c:v>
                </c:pt>
                <c:pt idx="1300">
                  <c:v>96.670900000000003</c:v>
                </c:pt>
                <c:pt idx="1301">
                  <c:v>96.647499999999994</c:v>
                </c:pt>
                <c:pt idx="1302">
                  <c:v>96.647499999999994</c:v>
                </c:pt>
                <c:pt idx="1303">
                  <c:v>96.647499999999994</c:v>
                </c:pt>
                <c:pt idx="1304">
                  <c:v>96.647499999999994</c:v>
                </c:pt>
                <c:pt idx="1305">
                  <c:v>96.647499999999994</c:v>
                </c:pt>
                <c:pt idx="1306">
                  <c:v>96.647499999999994</c:v>
                </c:pt>
                <c:pt idx="1307">
                  <c:v>96.647499999999994</c:v>
                </c:pt>
                <c:pt idx="1308">
                  <c:v>96.647499999999994</c:v>
                </c:pt>
                <c:pt idx="1309">
                  <c:v>97.967799999999997</c:v>
                </c:pt>
                <c:pt idx="1310">
                  <c:v>96.717799999999997</c:v>
                </c:pt>
                <c:pt idx="1311">
                  <c:v>96.6387</c:v>
                </c:pt>
                <c:pt idx="1312">
                  <c:v>96.642600000000002</c:v>
                </c:pt>
                <c:pt idx="1313">
                  <c:v>96.6387</c:v>
                </c:pt>
                <c:pt idx="1314">
                  <c:v>96.642600000000002</c:v>
                </c:pt>
                <c:pt idx="1315">
                  <c:v>96.6387</c:v>
                </c:pt>
                <c:pt idx="1316">
                  <c:v>96.642600000000002</c:v>
                </c:pt>
                <c:pt idx="1317">
                  <c:v>96.6387</c:v>
                </c:pt>
                <c:pt idx="1318">
                  <c:v>96.595699999999994</c:v>
                </c:pt>
                <c:pt idx="1319">
                  <c:v>96.591800000000006</c:v>
                </c:pt>
                <c:pt idx="1320">
                  <c:v>96.595699999999994</c:v>
                </c:pt>
                <c:pt idx="1321">
                  <c:v>96.591800000000006</c:v>
                </c:pt>
                <c:pt idx="1322">
                  <c:v>104.459</c:v>
                </c:pt>
                <c:pt idx="1323">
                  <c:v>113.33</c:v>
                </c:pt>
                <c:pt idx="1324">
                  <c:v>149.65799999999999</c:v>
                </c:pt>
                <c:pt idx="1325">
                  <c:v>148.221</c:v>
                </c:pt>
                <c:pt idx="1326">
                  <c:v>148.21700000000001</c:v>
                </c:pt>
                <c:pt idx="1327">
                  <c:v>148.209</c:v>
                </c:pt>
                <c:pt idx="1328">
                  <c:v>159.756</c:v>
                </c:pt>
                <c:pt idx="1329">
                  <c:v>160.26</c:v>
                </c:pt>
                <c:pt idx="1330">
                  <c:v>160.31100000000001</c:v>
                </c:pt>
                <c:pt idx="1331">
                  <c:v>141.40799999999999</c:v>
                </c:pt>
                <c:pt idx="1332">
                  <c:v>140.518</c:v>
                </c:pt>
                <c:pt idx="1333">
                  <c:v>140.47499999999999</c:v>
                </c:pt>
                <c:pt idx="1334">
                  <c:v>140.46700000000001</c:v>
                </c:pt>
                <c:pt idx="1335">
                  <c:v>140.46700000000001</c:v>
                </c:pt>
                <c:pt idx="1336">
                  <c:v>140.471</c:v>
                </c:pt>
                <c:pt idx="1337">
                  <c:v>152.51</c:v>
                </c:pt>
                <c:pt idx="1338">
                  <c:v>153.244</c:v>
                </c:pt>
                <c:pt idx="1339">
                  <c:v>153.846</c:v>
                </c:pt>
                <c:pt idx="1340">
                  <c:v>153.75200000000001</c:v>
                </c:pt>
                <c:pt idx="1341">
                  <c:v>159.08000000000001</c:v>
                </c:pt>
                <c:pt idx="1342">
                  <c:v>160.09800000000001</c:v>
                </c:pt>
                <c:pt idx="1343">
                  <c:v>162.15600000000001</c:v>
                </c:pt>
                <c:pt idx="1344">
                  <c:v>164.26599999999999</c:v>
                </c:pt>
                <c:pt idx="1345">
                  <c:v>169.273</c:v>
                </c:pt>
                <c:pt idx="1346">
                  <c:v>169.47800000000001</c:v>
                </c:pt>
                <c:pt idx="1347">
                  <c:v>140.767</c:v>
                </c:pt>
                <c:pt idx="1348">
                  <c:v>139.93299999999999</c:v>
                </c:pt>
                <c:pt idx="1349">
                  <c:v>139.40799999999999</c:v>
                </c:pt>
                <c:pt idx="1350">
                  <c:v>137.488</c:v>
                </c:pt>
                <c:pt idx="1351">
                  <c:v>137.43100000000001</c:v>
                </c:pt>
                <c:pt idx="1352">
                  <c:v>137.43100000000001</c:v>
                </c:pt>
                <c:pt idx="1353">
                  <c:v>133.12100000000001</c:v>
                </c:pt>
                <c:pt idx="1354">
                  <c:v>131.642</c:v>
                </c:pt>
                <c:pt idx="1355">
                  <c:v>131.61799999999999</c:v>
                </c:pt>
                <c:pt idx="1356">
                  <c:v>131.554</c:v>
                </c:pt>
                <c:pt idx="1357">
                  <c:v>131.61500000000001</c:v>
                </c:pt>
                <c:pt idx="1358">
                  <c:v>131.63499999999999</c:v>
                </c:pt>
                <c:pt idx="1359">
                  <c:v>131.614</c:v>
                </c:pt>
                <c:pt idx="1360">
                  <c:v>131.614</c:v>
                </c:pt>
                <c:pt idx="1361">
                  <c:v>131.60300000000001</c:v>
                </c:pt>
                <c:pt idx="1362">
                  <c:v>131.60599999999999</c:v>
                </c:pt>
                <c:pt idx="1363">
                  <c:v>131.60599999999999</c:v>
                </c:pt>
                <c:pt idx="1364">
                  <c:v>131.60599999999999</c:v>
                </c:pt>
                <c:pt idx="1365">
                  <c:v>131.58799999999999</c:v>
                </c:pt>
                <c:pt idx="1366">
                  <c:v>117.169</c:v>
                </c:pt>
                <c:pt idx="1367">
                  <c:v>117.11</c:v>
                </c:pt>
                <c:pt idx="1368">
                  <c:v>110.188</c:v>
                </c:pt>
                <c:pt idx="1369">
                  <c:v>110.169</c:v>
                </c:pt>
                <c:pt idx="1370">
                  <c:v>109.20399999999999</c:v>
                </c:pt>
                <c:pt idx="1371">
                  <c:v>109.20399999999999</c:v>
                </c:pt>
                <c:pt idx="1372">
                  <c:v>109.20399999999999</c:v>
                </c:pt>
                <c:pt idx="1373">
                  <c:v>109.20099999999999</c:v>
                </c:pt>
                <c:pt idx="1374">
                  <c:v>109.19199999999999</c:v>
                </c:pt>
                <c:pt idx="1375">
                  <c:v>109.184</c:v>
                </c:pt>
                <c:pt idx="1376">
                  <c:v>109.142</c:v>
                </c:pt>
                <c:pt idx="1377">
                  <c:v>109.13</c:v>
                </c:pt>
                <c:pt idx="1378">
                  <c:v>109.125</c:v>
                </c:pt>
                <c:pt idx="1379">
                  <c:v>109.128</c:v>
                </c:pt>
                <c:pt idx="1380">
                  <c:v>109.124</c:v>
                </c:pt>
                <c:pt idx="1381">
                  <c:v>109.121</c:v>
                </c:pt>
                <c:pt idx="1382">
                  <c:v>109.107</c:v>
                </c:pt>
                <c:pt idx="1383">
                  <c:v>109.108</c:v>
                </c:pt>
                <c:pt idx="1384">
                  <c:v>109.093</c:v>
                </c:pt>
                <c:pt idx="1385">
                  <c:v>109.261</c:v>
                </c:pt>
                <c:pt idx="1386">
                  <c:v>109.087</c:v>
                </c:pt>
                <c:pt idx="1387">
                  <c:v>109.08</c:v>
                </c:pt>
                <c:pt idx="1388">
                  <c:v>109.083</c:v>
                </c:pt>
                <c:pt idx="1389">
                  <c:v>109.633</c:v>
                </c:pt>
                <c:pt idx="1390">
                  <c:v>97.2744</c:v>
                </c:pt>
                <c:pt idx="1391">
                  <c:v>97.2744</c:v>
                </c:pt>
                <c:pt idx="1392">
                  <c:v>97.275400000000005</c:v>
                </c:pt>
                <c:pt idx="1393">
                  <c:v>97.270499999999998</c:v>
                </c:pt>
                <c:pt idx="1394">
                  <c:v>97.266599999999997</c:v>
                </c:pt>
                <c:pt idx="1395">
                  <c:v>97.262699999999995</c:v>
                </c:pt>
                <c:pt idx="1396">
                  <c:v>97.266599999999997</c:v>
                </c:pt>
                <c:pt idx="1397">
                  <c:v>97.508799999999994</c:v>
                </c:pt>
                <c:pt idx="1398">
                  <c:v>97.270499999999998</c:v>
                </c:pt>
                <c:pt idx="1399">
                  <c:v>97.265600000000006</c:v>
                </c:pt>
                <c:pt idx="1400">
                  <c:v>97.269499999999994</c:v>
                </c:pt>
                <c:pt idx="1401">
                  <c:v>97.265600000000006</c:v>
                </c:pt>
                <c:pt idx="1402">
                  <c:v>97.269499999999994</c:v>
                </c:pt>
                <c:pt idx="1403">
                  <c:v>97.265600000000006</c:v>
                </c:pt>
                <c:pt idx="1404">
                  <c:v>97.269499999999994</c:v>
                </c:pt>
                <c:pt idx="1405">
                  <c:v>97.265600000000006</c:v>
                </c:pt>
                <c:pt idx="1406">
                  <c:v>97.269499999999994</c:v>
                </c:pt>
                <c:pt idx="1407">
                  <c:v>97.264600000000002</c:v>
                </c:pt>
                <c:pt idx="1408">
                  <c:v>97.259799999999998</c:v>
                </c:pt>
                <c:pt idx="1409">
                  <c:v>97.259799999999998</c:v>
                </c:pt>
                <c:pt idx="1410">
                  <c:v>97.2637</c:v>
                </c:pt>
                <c:pt idx="1411">
                  <c:v>97.259799999999998</c:v>
                </c:pt>
                <c:pt idx="1412">
                  <c:v>97.2637</c:v>
                </c:pt>
                <c:pt idx="1413">
                  <c:v>97.259799999999998</c:v>
                </c:pt>
                <c:pt idx="1414">
                  <c:v>97.2637</c:v>
                </c:pt>
                <c:pt idx="1415">
                  <c:v>97.259799999999998</c:v>
                </c:pt>
                <c:pt idx="1416">
                  <c:v>97.2637</c:v>
                </c:pt>
                <c:pt idx="1417">
                  <c:v>97.259799999999998</c:v>
                </c:pt>
                <c:pt idx="1418">
                  <c:v>97.2637</c:v>
                </c:pt>
                <c:pt idx="1419">
                  <c:v>97.259799999999998</c:v>
                </c:pt>
                <c:pt idx="1420">
                  <c:v>97.2637</c:v>
                </c:pt>
                <c:pt idx="1421">
                  <c:v>97.259799999999998</c:v>
                </c:pt>
                <c:pt idx="1422">
                  <c:v>97.2637</c:v>
                </c:pt>
                <c:pt idx="1423">
                  <c:v>97.259799999999998</c:v>
                </c:pt>
                <c:pt idx="1424">
                  <c:v>97.2637</c:v>
                </c:pt>
                <c:pt idx="1425">
                  <c:v>97.259799999999998</c:v>
                </c:pt>
                <c:pt idx="1426">
                  <c:v>97.2637</c:v>
                </c:pt>
                <c:pt idx="1427">
                  <c:v>97.439499999999995</c:v>
                </c:pt>
                <c:pt idx="1428">
                  <c:v>97.2637</c:v>
                </c:pt>
                <c:pt idx="1429">
                  <c:v>97.259799999999998</c:v>
                </c:pt>
                <c:pt idx="1430">
                  <c:v>97.2637</c:v>
                </c:pt>
                <c:pt idx="1431">
                  <c:v>97.259799999999998</c:v>
                </c:pt>
                <c:pt idx="1432">
                  <c:v>97.515600000000006</c:v>
                </c:pt>
                <c:pt idx="1433">
                  <c:v>97.511700000000005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13-F84B-B966-89098A8058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5324880"/>
        <c:axId val="1071072704"/>
      </c:lineChart>
      <c:catAx>
        <c:axId val="8553248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71072704"/>
        <c:crosses val="autoZero"/>
        <c:auto val="1"/>
        <c:lblAlgn val="ctr"/>
        <c:lblOffset val="100"/>
        <c:noMultiLvlLbl val="0"/>
      </c:catAx>
      <c:valAx>
        <c:axId val="107107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55324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车家互联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[9]内存泄露!$A$1:$A$901</c:f>
              <c:numCache>
                <c:formatCode>General</c:formatCode>
                <c:ptCount val="901"/>
                <c:pt idx="23">
                  <c:v>40.5137</c:v>
                </c:pt>
                <c:pt idx="24">
                  <c:v>40.5137</c:v>
                </c:pt>
                <c:pt idx="25">
                  <c:v>40.517600000000002</c:v>
                </c:pt>
                <c:pt idx="26">
                  <c:v>40.5137</c:v>
                </c:pt>
                <c:pt idx="27">
                  <c:v>40.5137</c:v>
                </c:pt>
                <c:pt idx="28">
                  <c:v>40.5137</c:v>
                </c:pt>
                <c:pt idx="29">
                  <c:v>40.5137</c:v>
                </c:pt>
                <c:pt idx="30">
                  <c:v>40.5137</c:v>
                </c:pt>
                <c:pt idx="31">
                  <c:v>40.502000000000002</c:v>
                </c:pt>
                <c:pt idx="32">
                  <c:v>40.502000000000002</c:v>
                </c:pt>
                <c:pt idx="33">
                  <c:v>40.502000000000002</c:v>
                </c:pt>
                <c:pt idx="34">
                  <c:v>40.502000000000002</c:v>
                </c:pt>
                <c:pt idx="35">
                  <c:v>40.502000000000002</c:v>
                </c:pt>
                <c:pt idx="36">
                  <c:v>40.502000000000002</c:v>
                </c:pt>
                <c:pt idx="37">
                  <c:v>40.502000000000002</c:v>
                </c:pt>
                <c:pt idx="38">
                  <c:v>40.490200000000002</c:v>
                </c:pt>
                <c:pt idx="39">
                  <c:v>40.478499999999997</c:v>
                </c:pt>
                <c:pt idx="40">
                  <c:v>40.478499999999997</c:v>
                </c:pt>
                <c:pt idx="41">
                  <c:v>40.478499999999997</c:v>
                </c:pt>
                <c:pt idx="42">
                  <c:v>40.478499999999997</c:v>
                </c:pt>
                <c:pt idx="43">
                  <c:v>40.478499999999997</c:v>
                </c:pt>
                <c:pt idx="44">
                  <c:v>40.478499999999997</c:v>
                </c:pt>
                <c:pt idx="45">
                  <c:v>40.478499999999997</c:v>
                </c:pt>
                <c:pt idx="46">
                  <c:v>40.478499999999997</c:v>
                </c:pt>
                <c:pt idx="47">
                  <c:v>40.478499999999997</c:v>
                </c:pt>
                <c:pt idx="48">
                  <c:v>40.404299999999999</c:v>
                </c:pt>
                <c:pt idx="49">
                  <c:v>40.404299999999999</c:v>
                </c:pt>
                <c:pt idx="50">
                  <c:v>40.404299999999999</c:v>
                </c:pt>
                <c:pt idx="51">
                  <c:v>40.404299999999999</c:v>
                </c:pt>
                <c:pt idx="52">
                  <c:v>40.404299999999999</c:v>
                </c:pt>
                <c:pt idx="53">
                  <c:v>40.404299999999999</c:v>
                </c:pt>
                <c:pt idx="54">
                  <c:v>40.408200000000001</c:v>
                </c:pt>
                <c:pt idx="55">
                  <c:v>40.408200000000001</c:v>
                </c:pt>
                <c:pt idx="56">
                  <c:v>40.404299999999999</c:v>
                </c:pt>
                <c:pt idx="57">
                  <c:v>40.404299999999999</c:v>
                </c:pt>
                <c:pt idx="58">
                  <c:v>40.404299999999999</c:v>
                </c:pt>
                <c:pt idx="59">
                  <c:v>40.404299999999999</c:v>
                </c:pt>
                <c:pt idx="60">
                  <c:v>40.400399999999998</c:v>
                </c:pt>
                <c:pt idx="61">
                  <c:v>40.404299999999999</c:v>
                </c:pt>
                <c:pt idx="62">
                  <c:v>40.404299999999999</c:v>
                </c:pt>
                <c:pt idx="63">
                  <c:v>40.404299999999999</c:v>
                </c:pt>
                <c:pt idx="64">
                  <c:v>40.404299999999999</c:v>
                </c:pt>
                <c:pt idx="65">
                  <c:v>40.404299999999999</c:v>
                </c:pt>
                <c:pt idx="66">
                  <c:v>40.404299999999999</c:v>
                </c:pt>
                <c:pt idx="67">
                  <c:v>40.392600000000002</c:v>
                </c:pt>
                <c:pt idx="68">
                  <c:v>40.3887</c:v>
                </c:pt>
                <c:pt idx="69">
                  <c:v>40.3887</c:v>
                </c:pt>
                <c:pt idx="70">
                  <c:v>40.3887</c:v>
                </c:pt>
                <c:pt idx="71">
                  <c:v>40.3887</c:v>
                </c:pt>
                <c:pt idx="72">
                  <c:v>40.3887</c:v>
                </c:pt>
                <c:pt idx="73">
                  <c:v>40.3887</c:v>
                </c:pt>
                <c:pt idx="74">
                  <c:v>40.3887</c:v>
                </c:pt>
                <c:pt idx="75">
                  <c:v>40.3887</c:v>
                </c:pt>
                <c:pt idx="76">
                  <c:v>40.3887</c:v>
                </c:pt>
                <c:pt idx="77">
                  <c:v>40.3887</c:v>
                </c:pt>
                <c:pt idx="78">
                  <c:v>40.3887</c:v>
                </c:pt>
                <c:pt idx="79">
                  <c:v>40.337899999999998</c:v>
                </c:pt>
                <c:pt idx="80">
                  <c:v>40.337899999999998</c:v>
                </c:pt>
                <c:pt idx="81">
                  <c:v>40.337899999999998</c:v>
                </c:pt>
                <c:pt idx="82">
                  <c:v>40.337899999999998</c:v>
                </c:pt>
                <c:pt idx="83">
                  <c:v>40.337899999999998</c:v>
                </c:pt>
                <c:pt idx="84">
                  <c:v>40.341799999999999</c:v>
                </c:pt>
                <c:pt idx="85">
                  <c:v>40.341799999999999</c:v>
                </c:pt>
                <c:pt idx="86">
                  <c:v>40.337899999999998</c:v>
                </c:pt>
                <c:pt idx="87">
                  <c:v>40.337899999999998</c:v>
                </c:pt>
                <c:pt idx="88">
                  <c:v>40.337899999999998</c:v>
                </c:pt>
                <c:pt idx="89">
                  <c:v>40.337899999999998</c:v>
                </c:pt>
                <c:pt idx="90">
                  <c:v>40.337899999999998</c:v>
                </c:pt>
                <c:pt idx="91">
                  <c:v>40.337899999999998</c:v>
                </c:pt>
                <c:pt idx="92">
                  <c:v>40.337899999999998</c:v>
                </c:pt>
                <c:pt idx="93">
                  <c:v>40.334000000000003</c:v>
                </c:pt>
                <c:pt idx="94">
                  <c:v>40.306600000000003</c:v>
                </c:pt>
                <c:pt idx="95">
                  <c:v>40.306600000000003</c:v>
                </c:pt>
                <c:pt idx="96">
                  <c:v>40.306600000000003</c:v>
                </c:pt>
                <c:pt idx="97">
                  <c:v>40.306600000000003</c:v>
                </c:pt>
                <c:pt idx="98">
                  <c:v>40.306600000000003</c:v>
                </c:pt>
                <c:pt idx="99">
                  <c:v>40.306600000000003</c:v>
                </c:pt>
                <c:pt idx="100">
                  <c:v>40.306600000000003</c:v>
                </c:pt>
                <c:pt idx="101">
                  <c:v>40.306600000000003</c:v>
                </c:pt>
                <c:pt idx="102">
                  <c:v>40.306600000000003</c:v>
                </c:pt>
                <c:pt idx="103">
                  <c:v>40.306600000000003</c:v>
                </c:pt>
                <c:pt idx="104">
                  <c:v>40.306600000000003</c:v>
                </c:pt>
                <c:pt idx="105">
                  <c:v>40.306600000000003</c:v>
                </c:pt>
                <c:pt idx="106">
                  <c:v>40.306600000000003</c:v>
                </c:pt>
                <c:pt idx="107">
                  <c:v>40.306600000000003</c:v>
                </c:pt>
                <c:pt idx="108">
                  <c:v>40.306600000000003</c:v>
                </c:pt>
                <c:pt idx="109">
                  <c:v>40.306600000000003</c:v>
                </c:pt>
                <c:pt idx="110">
                  <c:v>40.306600000000003</c:v>
                </c:pt>
                <c:pt idx="111">
                  <c:v>40.355499999999999</c:v>
                </c:pt>
                <c:pt idx="112">
                  <c:v>40.429699999999997</c:v>
                </c:pt>
                <c:pt idx="113">
                  <c:v>40.359400000000001</c:v>
                </c:pt>
                <c:pt idx="114">
                  <c:v>40.363300000000002</c:v>
                </c:pt>
                <c:pt idx="115">
                  <c:v>40.351599999999998</c:v>
                </c:pt>
                <c:pt idx="116">
                  <c:v>40.351599999999998</c:v>
                </c:pt>
                <c:pt idx="117">
                  <c:v>40.351599999999998</c:v>
                </c:pt>
                <c:pt idx="118">
                  <c:v>40.351599999999998</c:v>
                </c:pt>
                <c:pt idx="119">
                  <c:v>40.468800000000002</c:v>
                </c:pt>
                <c:pt idx="120">
                  <c:v>40.765599999999999</c:v>
                </c:pt>
                <c:pt idx="121">
                  <c:v>40.753900000000002</c:v>
                </c:pt>
                <c:pt idx="122">
                  <c:v>40.7363</c:v>
                </c:pt>
                <c:pt idx="123">
                  <c:v>40.7363</c:v>
                </c:pt>
                <c:pt idx="124">
                  <c:v>40.427700000000002</c:v>
                </c:pt>
                <c:pt idx="125">
                  <c:v>40.381799999999998</c:v>
                </c:pt>
                <c:pt idx="126">
                  <c:v>40.249000000000002</c:v>
                </c:pt>
                <c:pt idx="127">
                  <c:v>40.1357</c:v>
                </c:pt>
                <c:pt idx="128">
                  <c:v>40.131799999999998</c:v>
                </c:pt>
                <c:pt idx="129">
                  <c:v>40.127899999999997</c:v>
                </c:pt>
                <c:pt idx="130">
                  <c:v>39.655299999999997</c:v>
                </c:pt>
                <c:pt idx="131">
                  <c:v>39.616199999999999</c:v>
                </c:pt>
                <c:pt idx="132">
                  <c:v>39.608400000000003</c:v>
                </c:pt>
                <c:pt idx="133">
                  <c:v>39.612299999999998</c:v>
                </c:pt>
                <c:pt idx="134">
                  <c:v>39.685499999999998</c:v>
                </c:pt>
                <c:pt idx="135">
                  <c:v>39.6738</c:v>
                </c:pt>
                <c:pt idx="136">
                  <c:v>39.677700000000002</c:v>
                </c:pt>
                <c:pt idx="137">
                  <c:v>39.529299999999999</c:v>
                </c:pt>
                <c:pt idx="138">
                  <c:v>39.8613</c:v>
                </c:pt>
                <c:pt idx="139">
                  <c:v>39.853499999999997</c:v>
                </c:pt>
                <c:pt idx="140">
                  <c:v>40.627000000000002</c:v>
                </c:pt>
                <c:pt idx="141">
                  <c:v>40.108400000000003</c:v>
                </c:pt>
                <c:pt idx="142">
                  <c:v>40.088900000000002</c:v>
                </c:pt>
                <c:pt idx="143">
                  <c:v>40.1006</c:v>
                </c:pt>
                <c:pt idx="144">
                  <c:v>40.1006</c:v>
                </c:pt>
                <c:pt idx="145">
                  <c:v>39.920900000000003</c:v>
                </c:pt>
                <c:pt idx="146">
                  <c:v>39.456099999999999</c:v>
                </c:pt>
                <c:pt idx="147">
                  <c:v>39.456099999999999</c:v>
                </c:pt>
                <c:pt idx="148">
                  <c:v>39.456099999999999</c:v>
                </c:pt>
                <c:pt idx="149">
                  <c:v>40.483400000000003</c:v>
                </c:pt>
                <c:pt idx="150">
                  <c:v>41.016599999999997</c:v>
                </c:pt>
                <c:pt idx="151">
                  <c:v>40.977499999999999</c:v>
                </c:pt>
                <c:pt idx="152">
                  <c:v>40.985399999999998</c:v>
                </c:pt>
                <c:pt idx="153">
                  <c:v>41.016599999999997</c:v>
                </c:pt>
                <c:pt idx="154">
                  <c:v>40.981400000000001</c:v>
                </c:pt>
                <c:pt idx="155">
                  <c:v>40.985399999999998</c:v>
                </c:pt>
                <c:pt idx="156">
                  <c:v>41.125999999999998</c:v>
                </c:pt>
                <c:pt idx="157">
                  <c:v>40.957999999999998</c:v>
                </c:pt>
                <c:pt idx="158">
                  <c:v>40.977499999999999</c:v>
                </c:pt>
                <c:pt idx="159">
                  <c:v>40.985399999999998</c:v>
                </c:pt>
                <c:pt idx="160">
                  <c:v>41.532200000000003</c:v>
                </c:pt>
                <c:pt idx="161">
                  <c:v>41.494100000000003</c:v>
                </c:pt>
                <c:pt idx="162">
                  <c:v>41.634799999999998</c:v>
                </c:pt>
                <c:pt idx="163">
                  <c:v>41.783200000000001</c:v>
                </c:pt>
                <c:pt idx="164">
                  <c:v>42.060499999999998</c:v>
                </c:pt>
                <c:pt idx="165">
                  <c:v>42.318399999999997</c:v>
                </c:pt>
                <c:pt idx="166">
                  <c:v>48.296900000000001</c:v>
                </c:pt>
                <c:pt idx="167">
                  <c:v>47.394500000000001</c:v>
                </c:pt>
                <c:pt idx="168">
                  <c:v>47.292999999999999</c:v>
                </c:pt>
                <c:pt idx="169">
                  <c:v>47.203099999999999</c:v>
                </c:pt>
                <c:pt idx="170">
                  <c:v>51.148400000000002</c:v>
                </c:pt>
                <c:pt idx="171">
                  <c:v>54.054699999999997</c:v>
                </c:pt>
                <c:pt idx="172">
                  <c:v>54.035200000000003</c:v>
                </c:pt>
                <c:pt idx="173">
                  <c:v>54.039099999999998</c:v>
                </c:pt>
                <c:pt idx="174">
                  <c:v>54.039099999999998</c:v>
                </c:pt>
                <c:pt idx="175">
                  <c:v>53.556600000000003</c:v>
                </c:pt>
                <c:pt idx="176">
                  <c:v>53.552700000000002</c:v>
                </c:pt>
                <c:pt idx="177">
                  <c:v>53.552700000000002</c:v>
                </c:pt>
                <c:pt idx="178">
                  <c:v>58.357399999999998</c:v>
                </c:pt>
                <c:pt idx="179">
                  <c:v>59.997999999999998</c:v>
                </c:pt>
                <c:pt idx="180">
                  <c:v>59.904299999999999</c:v>
                </c:pt>
                <c:pt idx="181">
                  <c:v>59.919899999999998</c:v>
                </c:pt>
                <c:pt idx="182">
                  <c:v>59.908200000000001</c:v>
                </c:pt>
                <c:pt idx="183">
                  <c:v>59.931600000000003</c:v>
                </c:pt>
                <c:pt idx="184">
                  <c:v>59.915999999999997</c:v>
                </c:pt>
                <c:pt idx="185">
                  <c:v>61.119100000000003</c:v>
                </c:pt>
                <c:pt idx="186">
                  <c:v>61.107399999999998</c:v>
                </c:pt>
                <c:pt idx="187">
                  <c:v>60.814500000000002</c:v>
                </c:pt>
                <c:pt idx="188">
                  <c:v>60.830100000000002</c:v>
                </c:pt>
                <c:pt idx="189">
                  <c:v>63.643599999999999</c:v>
                </c:pt>
                <c:pt idx="190">
                  <c:v>63.471699999999998</c:v>
                </c:pt>
                <c:pt idx="191">
                  <c:v>63.463900000000002</c:v>
                </c:pt>
                <c:pt idx="192">
                  <c:v>63.463900000000002</c:v>
                </c:pt>
                <c:pt idx="193">
                  <c:v>63.467799999999997</c:v>
                </c:pt>
                <c:pt idx="194">
                  <c:v>63.452100000000002</c:v>
                </c:pt>
                <c:pt idx="195">
                  <c:v>63.46</c:v>
                </c:pt>
                <c:pt idx="196">
                  <c:v>63.46</c:v>
                </c:pt>
                <c:pt idx="197">
                  <c:v>63.457000000000001</c:v>
                </c:pt>
                <c:pt idx="198">
                  <c:v>54.582999999999998</c:v>
                </c:pt>
                <c:pt idx="199">
                  <c:v>54.735399999999998</c:v>
                </c:pt>
                <c:pt idx="200">
                  <c:v>54.965800000000002</c:v>
                </c:pt>
                <c:pt idx="201">
                  <c:v>55.079099999999997</c:v>
                </c:pt>
                <c:pt idx="202">
                  <c:v>54.825200000000002</c:v>
                </c:pt>
                <c:pt idx="203">
                  <c:v>54.200200000000002</c:v>
                </c:pt>
                <c:pt idx="204">
                  <c:v>53.481400000000001</c:v>
                </c:pt>
                <c:pt idx="205">
                  <c:v>53.590800000000002</c:v>
                </c:pt>
                <c:pt idx="206">
                  <c:v>53.645499999999998</c:v>
                </c:pt>
                <c:pt idx="207">
                  <c:v>53.590800000000002</c:v>
                </c:pt>
                <c:pt idx="208">
                  <c:v>43.321300000000001</c:v>
                </c:pt>
                <c:pt idx="209">
                  <c:v>42.344700000000003</c:v>
                </c:pt>
                <c:pt idx="210">
                  <c:v>42.293900000000001</c:v>
                </c:pt>
                <c:pt idx="211">
                  <c:v>42.802700000000002</c:v>
                </c:pt>
                <c:pt idx="212">
                  <c:v>42.334000000000003</c:v>
                </c:pt>
                <c:pt idx="213">
                  <c:v>42.306600000000003</c:v>
                </c:pt>
                <c:pt idx="214">
                  <c:v>42.306600000000003</c:v>
                </c:pt>
                <c:pt idx="215">
                  <c:v>42.3262</c:v>
                </c:pt>
                <c:pt idx="216">
                  <c:v>42.302700000000002</c:v>
                </c:pt>
                <c:pt idx="217">
                  <c:v>42.2988</c:v>
                </c:pt>
                <c:pt idx="218">
                  <c:v>42.377000000000002</c:v>
                </c:pt>
                <c:pt idx="219">
                  <c:v>42.341799999999999</c:v>
                </c:pt>
                <c:pt idx="220">
                  <c:v>42.099600000000002</c:v>
                </c:pt>
                <c:pt idx="221">
                  <c:v>43.033200000000001</c:v>
                </c:pt>
                <c:pt idx="222">
                  <c:v>42.134799999999998</c:v>
                </c:pt>
                <c:pt idx="223">
                  <c:v>41.927700000000002</c:v>
                </c:pt>
                <c:pt idx="224">
                  <c:v>41.927700000000002</c:v>
                </c:pt>
                <c:pt idx="225">
                  <c:v>41.908200000000001</c:v>
                </c:pt>
                <c:pt idx="226">
                  <c:v>41.884799999999998</c:v>
                </c:pt>
                <c:pt idx="227">
                  <c:v>41.915999999999997</c:v>
                </c:pt>
                <c:pt idx="228">
                  <c:v>41.8887</c:v>
                </c:pt>
                <c:pt idx="229">
                  <c:v>41.884799999999998</c:v>
                </c:pt>
                <c:pt idx="230">
                  <c:v>41.884799999999998</c:v>
                </c:pt>
                <c:pt idx="231">
                  <c:v>41.884799999999998</c:v>
                </c:pt>
                <c:pt idx="232">
                  <c:v>41.884799999999998</c:v>
                </c:pt>
                <c:pt idx="233">
                  <c:v>41.884799999999998</c:v>
                </c:pt>
                <c:pt idx="234">
                  <c:v>41.884799999999998</c:v>
                </c:pt>
                <c:pt idx="235">
                  <c:v>41.884799999999998</c:v>
                </c:pt>
                <c:pt idx="236">
                  <c:v>41.884799999999998</c:v>
                </c:pt>
                <c:pt idx="237">
                  <c:v>41.884799999999998</c:v>
                </c:pt>
                <c:pt idx="238">
                  <c:v>41.884799999999998</c:v>
                </c:pt>
                <c:pt idx="239">
                  <c:v>42.193399999999997</c:v>
                </c:pt>
                <c:pt idx="240">
                  <c:v>41.896500000000003</c:v>
                </c:pt>
                <c:pt idx="241">
                  <c:v>41.892600000000002</c:v>
                </c:pt>
                <c:pt idx="242">
                  <c:v>41.892600000000002</c:v>
                </c:pt>
                <c:pt idx="243">
                  <c:v>41.8887</c:v>
                </c:pt>
                <c:pt idx="244">
                  <c:v>41.599600000000002</c:v>
                </c:pt>
                <c:pt idx="245">
                  <c:v>41.599600000000002</c:v>
                </c:pt>
                <c:pt idx="246">
                  <c:v>41.599600000000002</c:v>
                </c:pt>
                <c:pt idx="247">
                  <c:v>41.599600000000002</c:v>
                </c:pt>
                <c:pt idx="248">
                  <c:v>41.599600000000002</c:v>
                </c:pt>
                <c:pt idx="249">
                  <c:v>41.599600000000002</c:v>
                </c:pt>
                <c:pt idx="250">
                  <c:v>41.599600000000002</c:v>
                </c:pt>
                <c:pt idx="251">
                  <c:v>41.599600000000002</c:v>
                </c:pt>
                <c:pt idx="252">
                  <c:v>41.599600000000002</c:v>
                </c:pt>
                <c:pt idx="253">
                  <c:v>40.197299999999998</c:v>
                </c:pt>
                <c:pt idx="254">
                  <c:v>40.193399999999997</c:v>
                </c:pt>
                <c:pt idx="255">
                  <c:v>40.193399999999997</c:v>
                </c:pt>
                <c:pt idx="256">
                  <c:v>40.193399999999997</c:v>
                </c:pt>
                <c:pt idx="257">
                  <c:v>40.193399999999997</c:v>
                </c:pt>
                <c:pt idx="258">
                  <c:v>40.193399999999997</c:v>
                </c:pt>
                <c:pt idx="259">
                  <c:v>40.193399999999997</c:v>
                </c:pt>
                <c:pt idx="260">
                  <c:v>40.193399999999997</c:v>
                </c:pt>
                <c:pt idx="261">
                  <c:v>40.193399999999997</c:v>
                </c:pt>
                <c:pt idx="262">
                  <c:v>40.193399999999997</c:v>
                </c:pt>
                <c:pt idx="263">
                  <c:v>40.193399999999997</c:v>
                </c:pt>
                <c:pt idx="264">
                  <c:v>40.193399999999997</c:v>
                </c:pt>
                <c:pt idx="265">
                  <c:v>40.193399999999997</c:v>
                </c:pt>
                <c:pt idx="266">
                  <c:v>40.193399999999997</c:v>
                </c:pt>
                <c:pt idx="267">
                  <c:v>40.193399999999997</c:v>
                </c:pt>
                <c:pt idx="268">
                  <c:v>40.193399999999997</c:v>
                </c:pt>
                <c:pt idx="269">
                  <c:v>40.193399999999997</c:v>
                </c:pt>
                <c:pt idx="270">
                  <c:v>40.193399999999997</c:v>
                </c:pt>
                <c:pt idx="271">
                  <c:v>40.197299999999998</c:v>
                </c:pt>
                <c:pt idx="272">
                  <c:v>40.197299999999998</c:v>
                </c:pt>
                <c:pt idx="273">
                  <c:v>40.193399999999997</c:v>
                </c:pt>
                <c:pt idx="274">
                  <c:v>40.193399999999997</c:v>
                </c:pt>
                <c:pt idx="275">
                  <c:v>40.193399999999997</c:v>
                </c:pt>
                <c:pt idx="276">
                  <c:v>40.193399999999997</c:v>
                </c:pt>
                <c:pt idx="277">
                  <c:v>40.193399999999997</c:v>
                </c:pt>
                <c:pt idx="278">
                  <c:v>40.193399999999997</c:v>
                </c:pt>
                <c:pt idx="279">
                  <c:v>40.193399999999997</c:v>
                </c:pt>
                <c:pt idx="280">
                  <c:v>40.193399999999997</c:v>
                </c:pt>
                <c:pt idx="281">
                  <c:v>40.193399999999997</c:v>
                </c:pt>
                <c:pt idx="282">
                  <c:v>40.193399999999997</c:v>
                </c:pt>
                <c:pt idx="283">
                  <c:v>40.193399999999997</c:v>
                </c:pt>
                <c:pt idx="284">
                  <c:v>40.193399999999997</c:v>
                </c:pt>
                <c:pt idx="285">
                  <c:v>40.193399999999997</c:v>
                </c:pt>
                <c:pt idx="286">
                  <c:v>40.193399999999997</c:v>
                </c:pt>
                <c:pt idx="287">
                  <c:v>40.193399999999997</c:v>
                </c:pt>
                <c:pt idx="288">
                  <c:v>40.193399999999997</c:v>
                </c:pt>
                <c:pt idx="289">
                  <c:v>40.193399999999997</c:v>
                </c:pt>
                <c:pt idx="290">
                  <c:v>40.193399999999997</c:v>
                </c:pt>
                <c:pt idx="291">
                  <c:v>40.193399999999997</c:v>
                </c:pt>
                <c:pt idx="292">
                  <c:v>40.193399999999997</c:v>
                </c:pt>
                <c:pt idx="293">
                  <c:v>40.193399999999997</c:v>
                </c:pt>
                <c:pt idx="294">
                  <c:v>40.193399999999997</c:v>
                </c:pt>
                <c:pt idx="295">
                  <c:v>40.193399999999997</c:v>
                </c:pt>
                <c:pt idx="296">
                  <c:v>40.193399999999997</c:v>
                </c:pt>
                <c:pt idx="297">
                  <c:v>40.193399999999997</c:v>
                </c:pt>
                <c:pt idx="298">
                  <c:v>40.193399999999997</c:v>
                </c:pt>
                <c:pt idx="299">
                  <c:v>40.193399999999997</c:v>
                </c:pt>
                <c:pt idx="300">
                  <c:v>40.193399999999997</c:v>
                </c:pt>
                <c:pt idx="301">
                  <c:v>40.193399999999997</c:v>
                </c:pt>
                <c:pt idx="302">
                  <c:v>40.197299999999998</c:v>
                </c:pt>
                <c:pt idx="303">
                  <c:v>40.193399999999997</c:v>
                </c:pt>
                <c:pt idx="304">
                  <c:v>40.193399999999997</c:v>
                </c:pt>
                <c:pt idx="305">
                  <c:v>40.193399999999997</c:v>
                </c:pt>
                <c:pt idx="306">
                  <c:v>40.193399999999997</c:v>
                </c:pt>
                <c:pt idx="307">
                  <c:v>40.193399999999997</c:v>
                </c:pt>
                <c:pt idx="308">
                  <c:v>40.193399999999997</c:v>
                </c:pt>
                <c:pt idx="309">
                  <c:v>40.193399999999997</c:v>
                </c:pt>
                <c:pt idx="310">
                  <c:v>40.193399999999997</c:v>
                </c:pt>
                <c:pt idx="311">
                  <c:v>40.193399999999997</c:v>
                </c:pt>
                <c:pt idx="312">
                  <c:v>40.193399999999997</c:v>
                </c:pt>
                <c:pt idx="313">
                  <c:v>40.193399999999997</c:v>
                </c:pt>
                <c:pt idx="314">
                  <c:v>40.193399999999997</c:v>
                </c:pt>
                <c:pt idx="315">
                  <c:v>40.189500000000002</c:v>
                </c:pt>
                <c:pt idx="316">
                  <c:v>40.193399999999997</c:v>
                </c:pt>
                <c:pt idx="317">
                  <c:v>40.193399999999997</c:v>
                </c:pt>
                <c:pt idx="318">
                  <c:v>40.193399999999997</c:v>
                </c:pt>
                <c:pt idx="319">
                  <c:v>40.193399999999997</c:v>
                </c:pt>
                <c:pt idx="320">
                  <c:v>40.193399999999997</c:v>
                </c:pt>
                <c:pt idx="321">
                  <c:v>40.193399999999997</c:v>
                </c:pt>
                <c:pt idx="322">
                  <c:v>40.193399999999997</c:v>
                </c:pt>
                <c:pt idx="323">
                  <c:v>40.193399999999997</c:v>
                </c:pt>
                <c:pt idx="324">
                  <c:v>40.193399999999997</c:v>
                </c:pt>
                <c:pt idx="325">
                  <c:v>40.193399999999997</c:v>
                </c:pt>
                <c:pt idx="326">
                  <c:v>40.193399999999997</c:v>
                </c:pt>
                <c:pt idx="327">
                  <c:v>40.193399999999997</c:v>
                </c:pt>
                <c:pt idx="328">
                  <c:v>40.193399999999997</c:v>
                </c:pt>
                <c:pt idx="329">
                  <c:v>40.193399999999997</c:v>
                </c:pt>
                <c:pt idx="330">
                  <c:v>40.193399999999997</c:v>
                </c:pt>
                <c:pt idx="331">
                  <c:v>40.193399999999997</c:v>
                </c:pt>
                <c:pt idx="332">
                  <c:v>40.197299999999998</c:v>
                </c:pt>
                <c:pt idx="333">
                  <c:v>40.193399999999997</c:v>
                </c:pt>
                <c:pt idx="334">
                  <c:v>40.193399999999997</c:v>
                </c:pt>
                <c:pt idx="335">
                  <c:v>40.193399999999997</c:v>
                </c:pt>
                <c:pt idx="336">
                  <c:v>40.193399999999997</c:v>
                </c:pt>
                <c:pt idx="337">
                  <c:v>40.193399999999997</c:v>
                </c:pt>
                <c:pt idx="338">
                  <c:v>40.193399999999997</c:v>
                </c:pt>
                <c:pt idx="339">
                  <c:v>40.193399999999997</c:v>
                </c:pt>
                <c:pt idx="340">
                  <c:v>40.193399999999997</c:v>
                </c:pt>
                <c:pt idx="341">
                  <c:v>40.193399999999997</c:v>
                </c:pt>
                <c:pt idx="342">
                  <c:v>40.193399999999997</c:v>
                </c:pt>
                <c:pt idx="343">
                  <c:v>40.193399999999997</c:v>
                </c:pt>
                <c:pt idx="344">
                  <c:v>40.193399999999997</c:v>
                </c:pt>
                <c:pt idx="345">
                  <c:v>40.193399999999997</c:v>
                </c:pt>
                <c:pt idx="346">
                  <c:v>40.193399999999997</c:v>
                </c:pt>
                <c:pt idx="347">
                  <c:v>40.193399999999997</c:v>
                </c:pt>
                <c:pt idx="348">
                  <c:v>40.193399999999997</c:v>
                </c:pt>
                <c:pt idx="349">
                  <c:v>40.193399999999997</c:v>
                </c:pt>
                <c:pt idx="350">
                  <c:v>40.193399999999997</c:v>
                </c:pt>
                <c:pt idx="351">
                  <c:v>40.193399999999997</c:v>
                </c:pt>
                <c:pt idx="352">
                  <c:v>40.193399999999997</c:v>
                </c:pt>
                <c:pt idx="353">
                  <c:v>40.193399999999997</c:v>
                </c:pt>
                <c:pt idx="354">
                  <c:v>40.193399999999997</c:v>
                </c:pt>
                <c:pt idx="355">
                  <c:v>40.193399999999997</c:v>
                </c:pt>
                <c:pt idx="356">
                  <c:v>40.193399999999997</c:v>
                </c:pt>
                <c:pt idx="357">
                  <c:v>40.193399999999997</c:v>
                </c:pt>
                <c:pt idx="358">
                  <c:v>40.193399999999997</c:v>
                </c:pt>
                <c:pt idx="359">
                  <c:v>40.193399999999997</c:v>
                </c:pt>
                <c:pt idx="360">
                  <c:v>40.193399999999997</c:v>
                </c:pt>
                <c:pt idx="361">
                  <c:v>40.193399999999997</c:v>
                </c:pt>
                <c:pt idx="362">
                  <c:v>40.197299999999998</c:v>
                </c:pt>
                <c:pt idx="363">
                  <c:v>40.193399999999997</c:v>
                </c:pt>
                <c:pt idx="364">
                  <c:v>40.193399999999997</c:v>
                </c:pt>
                <c:pt idx="365">
                  <c:v>40.193399999999997</c:v>
                </c:pt>
                <c:pt idx="366">
                  <c:v>40.193399999999997</c:v>
                </c:pt>
                <c:pt idx="367">
                  <c:v>40.193399999999997</c:v>
                </c:pt>
                <c:pt idx="368">
                  <c:v>40.193399999999997</c:v>
                </c:pt>
                <c:pt idx="369">
                  <c:v>40.193399999999997</c:v>
                </c:pt>
                <c:pt idx="370">
                  <c:v>40.193399999999997</c:v>
                </c:pt>
                <c:pt idx="371">
                  <c:v>40.193399999999997</c:v>
                </c:pt>
                <c:pt idx="372">
                  <c:v>40.193399999999997</c:v>
                </c:pt>
                <c:pt idx="373">
                  <c:v>40.193399999999997</c:v>
                </c:pt>
                <c:pt idx="374">
                  <c:v>40.193399999999997</c:v>
                </c:pt>
                <c:pt idx="375">
                  <c:v>40.193399999999997</c:v>
                </c:pt>
                <c:pt idx="376">
                  <c:v>40.189500000000002</c:v>
                </c:pt>
                <c:pt idx="377">
                  <c:v>40.193399999999997</c:v>
                </c:pt>
                <c:pt idx="378">
                  <c:v>40.193399999999997</c:v>
                </c:pt>
                <c:pt idx="379">
                  <c:v>40.193399999999997</c:v>
                </c:pt>
                <c:pt idx="380">
                  <c:v>40.193399999999997</c:v>
                </c:pt>
                <c:pt idx="381">
                  <c:v>40.193399999999997</c:v>
                </c:pt>
                <c:pt idx="382">
                  <c:v>40.193399999999997</c:v>
                </c:pt>
                <c:pt idx="383">
                  <c:v>40.193399999999997</c:v>
                </c:pt>
                <c:pt idx="384">
                  <c:v>40.193399999999997</c:v>
                </c:pt>
                <c:pt idx="385">
                  <c:v>40.193399999999997</c:v>
                </c:pt>
                <c:pt idx="386">
                  <c:v>40.193399999999997</c:v>
                </c:pt>
                <c:pt idx="387">
                  <c:v>40.193399999999997</c:v>
                </c:pt>
                <c:pt idx="388">
                  <c:v>40.193399999999997</c:v>
                </c:pt>
                <c:pt idx="389">
                  <c:v>40.193399999999997</c:v>
                </c:pt>
                <c:pt idx="390">
                  <c:v>40.193399999999997</c:v>
                </c:pt>
                <c:pt idx="391">
                  <c:v>40.193399999999997</c:v>
                </c:pt>
                <c:pt idx="392">
                  <c:v>40.197299999999998</c:v>
                </c:pt>
                <c:pt idx="393">
                  <c:v>40.193399999999997</c:v>
                </c:pt>
                <c:pt idx="394">
                  <c:v>40.193399999999997</c:v>
                </c:pt>
                <c:pt idx="395">
                  <c:v>40.193399999999997</c:v>
                </c:pt>
                <c:pt idx="396">
                  <c:v>40.193399999999997</c:v>
                </c:pt>
                <c:pt idx="397">
                  <c:v>40.193399999999997</c:v>
                </c:pt>
                <c:pt idx="398">
                  <c:v>40.193399999999997</c:v>
                </c:pt>
                <c:pt idx="399">
                  <c:v>40.193399999999997</c:v>
                </c:pt>
                <c:pt idx="400">
                  <c:v>40.193399999999997</c:v>
                </c:pt>
                <c:pt idx="401">
                  <c:v>40.216799999999999</c:v>
                </c:pt>
                <c:pt idx="402">
                  <c:v>40.227499999999999</c:v>
                </c:pt>
                <c:pt idx="403">
                  <c:v>40.204099999999997</c:v>
                </c:pt>
                <c:pt idx="404">
                  <c:v>40.2119</c:v>
                </c:pt>
                <c:pt idx="405">
                  <c:v>40.188499999999998</c:v>
                </c:pt>
                <c:pt idx="406">
                  <c:v>40.192399999999999</c:v>
                </c:pt>
                <c:pt idx="407">
                  <c:v>40.661099999999998</c:v>
                </c:pt>
                <c:pt idx="408">
                  <c:v>40.610399999999998</c:v>
                </c:pt>
                <c:pt idx="409">
                  <c:v>40.610399999999998</c:v>
                </c:pt>
                <c:pt idx="410">
                  <c:v>40.618200000000002</c:v>
                </c:pt>
                <c:pt idx="411">
                  <c:v>40.622100000000003</c:v>
                </c:pt>
                <c:pt idx="412">
                  <c:v>40.610399999999998</c:v>
                </c:pt>
                <c:pt idx="413">
                  <c:v>40.622100000000003</c:v>
                </c:pt>
                <c:pt idx="414">
                  <c:v>40.606400000000001</c:v>
                </c:pt>
                <c:pt idx="415">
                  <c:v>40.161099999999998</c:v>
                </c:pt>
                <c:pt idx="416">
                  <c:v>39.9268</c:v>
                </c:pt>
                <c:pt idx="417">
                  <c:v>39.934600000000003</c:v>
                </c:pt>
                <c:pt idx="418">
                  <c:v>40.3643</c:v>
                </c:pt>
                <c:pt idx="419">
                  <c:v>40.360399999999998</c:v>
                </c:pt>
                <c:pt idx="420">
                  <c:v>40.352499999999999</c:v>
                </c:pt>
                <c:pt idx="421">
                  <c:v>40.352499999999999</c:v>
                </c:pt>
                <c:pt idx="422">
                  <c:v>40.0244</c:v>
                </c:pt>
                <c:pt idx="423">
                  <c:v>40.012700000000002</c:v>
                </c:pt>
                <c:pt idx="424">
                  <c:v>40.0244</c:v>
                </c:pt>
                <c:pt idx="425">
                  <c:v>40.469700000000003</c:v>
                </c:pt>
                <c:pt idx="426">
                  <c:v>40.469700000000003</c:v>
                </c:pt>
                <c:pt idx="427">
                  <c:v>40.79</c:v>
                </c:pt>
                <c:pt idx="428">
                  <c:v>40.473599999999998</c:v>
                </c:pt>
                <c:pt idx="429">
                  <c:v>41.270499999999998</c:v>
                </c:pt>
                <c:pt idx="430">
                  <c:v>41.262700000000002</c:v>
                </c:pt>
                <c:pt idx="431">
                  <c:v>41.266599999999997</c:v>
                </c:pt>
                <c:pt idx="432">
                  <c:v>42.282200000000003</c:v>
                </c:pt>
                <c:pt idx="433">
                  <c:v>42.504899999999999</c:v>
                </c:pt>
                <c:pt idx="434">
                  <c:v>42.497100000000003</c:v>
                </c:pt>
                <c:pt idx="435">
                  <c:v>42.3994</c:v>
                </c:pt>
                <c:pt idx="436">
                  <c:v>42.469700000000003</c:v>
                </c:pt>
                <c:pt idx="437">
                  <c:v>42.465800000000002</c:v>
                </c:pt>
                <c:pt idx="438">
                  <c:v>42.680700000000002</c:v>
                </c:pt>
                <c:pt idx="439">
                  <c:v>42.657200000000003</c:v>
                </c:pt>
                <c:pt idx="440">
                  <c:v>42.653300000000002</c:v>
                </c:pt>
                <c:pt idx="441">
                  <c:v>42.571300000000001</c:v>
                </c:pt>
                <c:pt idx="442">
                  <c:v>42.535200000000003</c:v>
                </c:pt>
                <c:pt idx="443">
                  <c:v>42.535200000000003</c:v>
                </c:pt>
                <c:pt idx="444">
                  <c:v>42.542999999999999</c:v>
                </c:pt>
                <c:pt idx="445">
                  <c:v>45.286099999999998</c:v>
                </c:pt>
                <c:pt idx="446">
                  <c:v>44.067399999999999</c:v>
                </c:pt>
                <c:pt idx="447">
                  <c:v>44.0518</c:v>
                </c:pt>
                <c:pt idx="448">
                  <c:v>44.0869</c:v>
                </c:pt>
                <c:pt idx="449">
                  <c:v>44.075200000000002</c:v>
                </c:pt>
                <c:pt idx="450">
                  <c:v>44.071300000000001</c:v>
                </c:pt>
                <c:pt idx="451">
                  <c:v>44.145499999999998</c:v>
                </c:pt>
                <c:pt idx="452">
                  <c:v>44.219700000000003</c:v>
                </c:pt>
                <c:pt idx="453">
                  <c:v>44.0869</c:v>
                </c:pt>
                <c:pt idx="454">
                  <c:v>44.122100000000003</c:v>
                </c:pt>
                <c:pt idx="455">
                  <c:v>41.582999999999998</c:v>
                </c:pt>
                <c:pt idx="456">
                  <c:v>42.4482</c:v>
                </c:pt>
                <c:pt idx="457">
                  <c:v>42.256799999999998</c:v>
                </c:pt>
                <c:pt idx="458">
                  <c:v>42.444299999999998</c:v>
                </c:pt>
                <c:pt idx="459">
                  <c:v>42.690399999999997</c:v>
                </c:pt>
                <c:pt idx="460">
                  <c:v>42.741199999999999</c:v>
                </c:pt>
                <c:pt idx="461">
                  <c:v>46.131799999999998</c:v>
                </c:pt>
                <c:pt idx="462">
                  <c:v>48.929699999999997</c:v>
                </c:pt>
                <c:pt idx="463">
                  <c:v>48.269500000000001</c:v>
                </c:pt>
                <c:pt idx="464">
                  <c:v>48.273400000000002</c:v>
                </c:pt>
                <c:pt idx="465">
                  <c:v>48.265599999999999</c:v>
                </c:pt>
                <c:pt idx="466">
                  <c:v>54.953099999999999</c:v>
                </c:pt>
                <c:pt idx="467">
                  <c:v>54.878900000000002</c:v>
                </c:pt>
                <c:pt idx="468">
                  <c:v>54.867199999999997</c:v>
                </c:pt>
                <c:pt idx="469">
                  <c:v>54.875</c:v>
                </c:pt>
                <c:pt idx="470">
                  <c:v>54.917999999999999</c:v>
                </c:pt>
                <c:pt idx="471">
                  <c:v>54.917999999999999</c:v>
                </c:pt>
                <c:pt idx="472">
                  <c:v>54.910200000000003</c:v>
                </c:pt>
                <c:pt idx="473">
                  <c:v>54.929699999999997</c:v>
                </c:pt>
                <c:pt idx="474">
                  <c:v>61.346699999999998</c:v>
                </c:pt>
                <c:pt idx="475">
                  <c:v>61.295900000000003</c:v>
                </c:pt>
                <c:pt idx="476">
                  <c:v>61.299799999999998</c:v>
                </c:pt>
                <c:pt idx="477">
                  <c:v>61.299799999999998</c:v>
                </c:pt>
                <c:pt idx="478">
                  <c:v>61.299799999999998</c:v>
                </c:pt>
                <c:pt idx="479">
                  <c:v>61.295900000000003</c:v>
                </c:pt>
                <c:pt idx="480">
                  <c:v>54.682600000000001</c:v>
                </c:pt>
                <c:pt idx="481">
                  <c:v>58.686500000000002</c:v>
                </c:pt>
                <c:pt idx="482">
                  <c:v>61.690399999999997</c:v>
                </c:pt>
                <c:pt idx="483">
                  <c:v>61.651400000000002</c:v>
                </c:pt>
                <c:pt idx="484">
                  <c:v>61.655299999999997</c:v>
                </c:pt>
                <c:pt idx="485">
                  <c:v>61.651400000000002</c:v>
                </c:pt>
                <c:pt idx="486">
                  <c:v>61.656199999999998</c:v>
                </c:pt>
                <c:pt idx="487">
                  <c:v>61.640599999999999</c:v>
                </c:pt>
                <c:pt idx="488">
                  <c:v>57.140599999999999</c:v>
                </c:pt>
                <c:pt idx="489">
                  <c:v>57.140599999999999</c:v>
                </c:pt>
                <c:pt idx="490">
                  <c:v>58.105499999999999</c:v>
                </c:pt>
                <c:pt idx="491">
                  <c:v>58.113300000000002</c:v>
                </c:pt>
                <c:pt idx="492">
                  <c:v>58.109400000000001</c:v>
                </c:pt>
                <c:pt idx="493">
                  <c:v>57.277299999999997</c:v>
                </c:pt>
                <c:pt idx="494">
                  <c:v>57.488300000000002</c:v>
                </c:pt>
                <c:pt idx="495">
                  <c:v>57.933599999999998</c:v>
                </c:pt>
                <c:pt idx="496">
                  <c:v>58.132800000000003</c:v>
                </c:pt>
                <c:pt idx="497">
                  <c:v>58.234400000000001</c:v>
                </c:pt>
                <c:pt idx="498">
                  <c:v>55.578099999999999</c:v>
                </c:pt>
                <c:pt idx="499">
                  <c:v>55.214799999999997</c:v>
                </c:pt>
                <c:pt idx="500">
                  <c:v>55.246099999999998</c:v>
                </c:pt>
                <c:pt idx="501">
                  <c:v>55.378900000000002</c:v>
                </c:pt>
                <c:pt idx="502">
                  <c:v>55.480499999999999</c:v>
                </c:pt>
                <c:pt idx="503">
                  <c:v>55.554699999999997</c:v>
                </c:pt>
                <c:pt idx="504">
                  <c:v>44.230499999999999</c:v>
                </c:pt>
                <c:pt idx="505">
                  <c:v>43.214799999999997</c:v>
                </c:pt>
                <c:pt idx="506">
                  <c:v>43.171900000000001</c:v>
                </c:pt>
                <c:pt idx="507">
                  <c:v>44.287100000000002</c:v>
                </c:pt>
                <c:pt idx="508">
                  <c:v>44.209000000000003</c:v>
                </c:pt>
                <c:pt idx="509">
                  <c:v>44.1738</c:v>
                </c:pt>
                <c:pt idx="510">
                  <c:v>44.185499999999998</c:v>
                </c:pt>
                <c:pt idx="511">
                  <c:v>44.185499999999998</c:v>
                </c:pt>
                <c:pt idx="512">
                  <c:v>44.209000000000003</c:v>
                </c:pt>
                <c:pt idx="513">
                  <c:v>44.353499999999997</c:v>
                </c:pt>
                <c:pt idx="514">
                  <c:v>44.189500000000002</c:v>
                </c:pt>
                <c:pt idx="515">
                  <c:v>44.2012</c:v>
                </c:pt>
                <c:pt idx="516">
                  <c:v>42.720700000000001</c:v>
                </c:pt>
                <c:pt idx="517">
                  <c:v>42.533200000000001</c:v>
                </c:pt>
                <c:pt idx="518">
                  <c:v>43.174799999999998</c:v>
                </c:pt>
                <c:pt idx="519">
                  <c:v>42.331099999999999</c:v>
                </c:pt>
                <c:pt idx="520">
                  <c:v>42.331099999999999</c:v>
                </c:pt>
                <c:pt idx="521">
                  <c:v>42.331099999999999</c:v>
                </c:pt>
                <c:pt idx="522">
                  <c:v>40.733400000000003</c:v>
                </c:pt>
                <c:pt idx="523">
                  <c:v>40.752899999999997</c:v>
                </c:pt>
                <c:pt idx="524">
                  <c:v>40.7256</c:v>
                </c:pt>
                <c:pt idx="525">
                  <c:v>40.717799999999997</c:v>
                </c:pt>
                <c:pt idx="526">
                  <c:v>40.717799999999997</c:v>
                </c:pt>
                <c:pt idx="527">
                  <c:v>40.717799999999997</c:v>
                </c:pt>
                <c:pt idx="528">
                  <c:v>40.717799999999997</c:v>
                </c:pt>
                <c:pt idx="529">
                  <c:v>40.717799999999997</c:v>
                </c:pt>
                <c:pt idx="530">
                  <c:v>40.717799999999997</c:v>
                </c:pt>
                <c:pt idx="531">
                  <c:v>40.717799999999997</c:v>
                </c:pt>
                <c:pt idx="532">
                  <c:v>40.717799999999997</c:v>
                </c:pt>
                <c:pt idx="533">
                  <c:v>40.717799999999997</c:v>
                </c:pt>
                <c:pt idx="534">
                  <c:v>40.717799999999997</c:v>
                </c:pt>
                <c:pt idx="535">
                  <c:v>40.717799999999997</c:v>
                </c:pt>
                <c:pt idx="536">
                  <c:v>40.717799999999997</c:v>
                </c:pt>
                <c:pt idx="537">
                  <c:v>40.717799999999997</c:v>
                </c:pt>
                <c:pt idx="538">
                  <c:v>40.702100000000002</c:v>
                </c:pt>
                <c:pt idx="539">
                  <c:v>40.706099999999999</c:v>
                </c:pt>
                <c:pt idx="540">
                  <c:v>40.702100000000002</c:v>
                </c:pt>
                <c:pt idx="541">
                  <c:v>40.702100000000002</c:v>
                </c:pt>
                <c:pt idx="542">
                  <c:v>40.702100000000002</c:v>
                </c:pt>
                <c:pt idx="543">
                  <c:v>40.702100000000002</c:v>
                </c:pt>
                <c:pt idx="544">
                  <c:v>40.702100000000002</c:v>
                </c:pt>
                <c:pt idx="545">
                  <c:v>40.702100000000002</c:v>
                </c:pt>
                <c:pt idx="546">
                  <c:v>40.702100000000002</c:v>
                </c:pt>
                <c:pt idx="547">
                  <c:v>40.706099999999999</c:v>
                </c:pt>
                <c:pt idx="548">
                  <c:v>40.706099999999999</c:v>
                </c:pt>
                <c:pt idx="549">
                  <c:v>41.8232</c:v>
                </c:pt>
                <c:pt idx="550">
                  <c:v>40.702100000000002</c:v>
                </c:pt>
                <c:pt idx="551">
                  <c:v>40.702100000000002</c:v>
                </c:pt>
                <c:pt idx="552">
                  <c:v>40.702100000000002</c:v>
                </c:pt>
                <c:pt idx="553">
                  <c:v>40.702100000000002</c:v>
                </c:pt>
                <c:pt idx="554">
                  <c:v>40.702100000000002</c:v>
                </c:pt>
                <c:pt idx="555">
                  <c:v>40.702100000000002</c:v>
                </c:pt>
                <c:pt idx="556">
                  <c:v>40.702100000000002</c:v>
                </c:pt>
                <c:pt idx="557">
                  <c:v>40.702100000000002</c:v>
                </c:pt>
                <c:pt idx="558">
                  <c:v>40.702100000000002</c:v>
                </c:pt>
                <c:pt idx="559">
                  <c:v>40.702100000000002</c:v>
                </c:pt>
                <c:pt idx="560">
                  <c:v>40.702100000000002</c:v>
                </c:pt>
                <c:pt idx="561">
                  <c:v>40.702100000000002</c:v>
                </c:pt>
                <c:pt idx="562">
                  <c:v>40.702100000000002</c:v>
                </c:pt>
                <c:pt idx="563">
                  <c:v>40.702100000000002</c:v>
                </c:pt>
                <c:pt idx="564">
                  <c:v>40.702100000000002</c:v>
                </c:pt>
                <c:pt idx="565">
                  <c:v>40.702100000000002</c:v>
                </c:pt>
                <c:pt idx="566">
                  <c:v>40.702100000000002</c:v>
                </c:pt>
                <c:pt idx="567">
                  <c:v>40.702100000000002</c:v>
                </c:pt>
                <c:pt idx="568">
                  <c:v>40.702100000000002</c:v>
                </c:pt>
                <c:pt idx="569">
                  <c:v>40.702100000000002</c:v>
                </c:pt>
                <c:pt idx="570">
                  <c:v>40.702100000000002</c:v>
                </c:pt>
                <c:pt idx="571">
                  <c:v>40.702100000000002</c:v>
                </c:pt>
                <c:pt idx="572">
                  <c:v>40.702100000000002</c:v>
                </c:pt>
                <c:pt idx="573">
                  <c:v>40.702100000000002</c:v>
                </c:pt>
                <c:pt idx="574">
                  <c:v>40.702100000000002</c:v>
                </c:pt>
                <c:pt idx="575">
                  <c:v>40.702100000000002</c:v>
                </c:pt>
                <c:pt idx="576">
                  <c:v>40.702100000000002</c:v>
                </c:pt>
                <c:pt idx="577">
                  <c:v>40.706099999999999</c:v>
                </c:pt>
                <c:pt idx="578">
                  <c:v>40.706099999999999</c:v>
                </c:pt>
                <c:pt idx="579">
                  <c:v>40.702100000000002</c:v>
                </c:pt>
                <c:pt idx="580">
                  <c:v>40.702100000000002</c:v>
                </c:pt>
                <c:pt idx="581">
                  <c:v>40.702100000000002</c:v>
                </c:pt>
                <c:pt idx="582">
                  <c:v>40.702100000000002</c:v>
                </c:pt>
                <c:pt idx="583">
                  <c:v>40.702100000000002</c:v>
                </c:pt>
                <c:pt idx="584">
                  <c:v>40.702100000000002</c:v>
                </c:pt>
                <c:pt idx="585">
                  <c:v>40.7012</c:v>
                </c:pt>
                <c:pt idx="586">
                  <c:v>40.7012</c:v>
                </c:pt>
                <c:pt idx="587">
                  <c:v>40.7012</c:v>
                </c:pt>
                <c:pt idx="588">
                  <c:v>40.7012</c:v>
                </c:pt>
                <c:pt idx="589">
                  <c:v>40.7012</c:v>
                </c:pt>
                <c:pt idx="590">
                  <c:v>40.7012</c:v>
                </c:pt>
                <c:pt idx="591">
                  <c:v>40.7012</c:v>
                </c:pt>
                <c:pt idx="592">
                  <c:v>40.7012</c:v>
                </c:pt>
                <c:pt idx="593">
                  <c:v>40.7012</c:v>
                </c:pt>
                <c:pt idx="594">
                  <c:v>40.7012</c:v>
                </c:pt>
                <c:pt idx="595">
                  <c:v>40.7012</c:v>
                </c:pt>
                <c:pt idx="596">
                  <c:v>40.7012</c:v>
                </c:pt>
                <c:pt idx="597">
                  <c:v>40.7012</c:v>
                </c:pt>
                <c:pt idx="598">
                  <c:v>40.7012</c:v>
                </c:pt>
                <c:pt idx="599">
                  <c:v>40.7012</c:v>
                </c:pt>
                <c:pt idx="600">
                  <c:v>40.7012</c:v>
                </c:pt>
                <c:pt idx="601">
                  <c:v>40.7012</c:v>
                </c:pt>
                <c:pt idx="602">
                  <c:v>40.7012</c:v>
                </c:pt>
                <c:pt idx="603">
                  <c:v>40.7012</c:v>
                </c:pt>
                <c:pt idx="604">
                  <c:v>40.7012</c:v>
                </c:pt>
                <c:pt idx="605">
                  <c:v>40.7012</c:v>
                </c:pt>
                <c:pt idx="606">
                  <c:v>40.7012</c:v>
                </c:pt>
                <c:pt idx="607">
                  <c:v>40.705100000000002</c:v>
                </c:pt>
                <c:pt idx="608">
                  <c:v>40.705100000000002</c:v>
                </c:pt>
                <c:pt idx="609">
                  <c:v>40.7012</c:v>
                </c:pt>
                <c:pt idx="610">
                  <c:v>40.7012</c:v>
                </c:pt>
                <c:pt idx="611">
                  <c:v>40.7012</c:v>
                </c:pt>
                <c:pt idx="612">
                  <c:v>40.7012</c:v>
                </c:pt>
                <c:pt idx="613">
                  <c:v>40.7012</c:v>
                </c:pt>
                <c:pt idx="614">
                  <c:v>40.7012</c:v>
                </c:pt>
                <c:pt idx="615">
                  <c:v>40.7012</c:v>
                </c:pt>
                <c:pt idx="616">
                  <c:v>40.7012</c:v>
                </c:pt>
                <c:pt idx="617">
                  <c:v>40.7012</c:v>
                </c:pt>
                <c:pt idx="618">
                  <c:v>40.7012</c:v>
                </c:pt>
                <c:pt idx="619">
                  <c:v>40.7012</c:v>
                </c:pt>
                <c:pt idx="620">
                  <c:v>40.7012</c:v>
                </c:pt>
                <c:pt idx="621">
                  <c:v>40.7012</c:v>
                </c:pt>
                <c:pt idx="622">
                  <c:v>40.7012</c:v>
                </c:pt>
                <c:pt idx="623">
                  <c:v>40.7012</c:v>
                </c:pt>
                <c:pt idx="624">
                  <c:v>40.7012</c:v>
                </c:pt>
                <c:pt idx="625">
                  <c:v>40.7012</c:v>
                </c:pt>
                <c:pt idx="626">
                  <c:v>40.7012</c:v>
                </c:pt>
                <c:pt idx="627">
                  <c:v>40.7012</c:v>
                </c:pt>
                <c:pt idx="628">
                  <c:v>40.7012</c:v>
                </c:pt>
                <c:pt idx="629">
                  <c:v>40.7012</c:v>
                </c:pt>
                <c:pt idx="630">
                  <c:v>40.7012</c:v>
                </c:pt>
                <c:pt idx="631">
                  <c:v>40.7012</c:v>
                </c:pt>
                <c:pt idx="632">
                  <c:v>40.7012</c:v>
                </c:pt>
                <c:pt idx="633">
                  <c:v>40.7012</c:v>
                </c:pt>
                <c:pt idx="634">
                  <c:v>40.7012</c:v>
                </c:pt>
                <c:pt idx="635">
                  <c:v>40.7012</c:v>
                </c:pt>
                <c:pt idx="636">
                  <c:v>40.7012</c:v>
                </c:pt>
                <c:pt idx="637">
                  <c:v>40.705100000000002</c:v>
                </c:pt>
                <c:pt idx="638">
                  <c:v>40.705100000000002</c:v>
                </c:pt>
                <c:pt idx="639">
                  <c:v>40.7012</c:v>
                </c:pt>
                <c:pt idx="640">
                  <c:v>40.7012</c:v>
                </c:pt>
                <c:pt idx="641">
                  <c:v>40.7012</c:v>
                </c:pt>
                <c:pt idx="642">
                  <c:v>40.7012</c:v>
                </c:pt>
                <c:pt idx="643">
                  <c:v>40.7012</c:v>
                </c:pt>
                <c:pt idx="644">
                  <c:v>40.7012</c:v>
                </c:pt>
                <c:pt idx="645">
                  <c:v>40.7012</c:v>
                </c:pt>
                <c:pt idx="646">
                  <c:v>40.7012</c:v>
                </c:pt>
                <c:pt idx="647">
                  <c:v>40.7012</c:v>
                </c:pt>
                <c:pt idx="648">
                  <c:v>40.7012</c:v>
                </c:pt>
                <c:pt idx="649">
                  <c:v>40.7012</c:v>
                </c:pt>
                <c:pt idx="650">
                  <c:v>40.7012</c:v>
                </c:pt>
                <c:pt idx="651">
                  <c:v>40.7012</c:v>
                </c:pt>
                <c:pt idx="652">
                  <c:v>40.7012</c:v>
                </c:pt>
                <c:pt idx="653">
                  <c:v>40.7012</c:v>
                </c:pt>
                <c:pt idx="654">
                  <c:v>40.7012</c:v>
                </c:pt>
                <c:pt idx="655">
                  <c:v>40.7012</c:v>
                </c:pt>
                <c:pt idx="656">
                  <c:v>40.7012</c:v>
                </c:pt>
                <c:pt idx="657">
                  <c:v>40.7012</c:v>
                </c:pt>
                <c:pt idx="658">
                  <c:v>40.7012</c:v>
                </c:pt>
                <c:pt idx="659">
                  <c:v>40.7012</c:v>
                </c:pt>
                <c:pt idx="660">
                  <c:v>40.7012</c:v>
                </c:pt>
                <c:pt idx="661">
                  <c:v>40.7012</c:v>
                </c:pt>
                <c:pt idx="662">
                  <c:v>40.7012</c:v>
                </c:pt>
                <c:pt idx="663">
                  <c:v>40.7012</c:v>
                </c:pt>
                <c:pt idx="664">
                  <c:v>40.7012</c:v>
                </c:pt>
                <c:pt idx="665">
                  <c:v>40.7012</c:v>
                </c:pt>
                <c:pt idx="666">
                  <c:v>40.7012</c:v>
                </c:pt>
                <c:pt idx="667">
                  <c:v>40.705100000000002</c:v>
                </c:pt>
                <c:pt idx="668">
                  <c:v>40.705100000000002</c:v>
                </c:pt>
                <c:pt idx="669">
                  <c:v>40.7012</c:v>
                </c:pt>
                <c:pt idx="670">
                  <c:v>40.7012</c:v>
                </c:pt>
                <c:pt idx="671">
                  <c:v>40.7012</c:v>
                </c:pt>
                <c:pt idx="672">
                  <c:v>40.7012</c:v>
                </c:pt>
                <c:pt idx="673">
                  <c:v>40.7012</c:v>
                </c:pt>
                <c:pt idx="674">
                  <c:v>40.7012</c:v>
                </c:pt>
                <c:pt idx="675">
                  <c:v>40.7012</c:v>
                </c:pt>
                <c:pt idx="676">
                  <c:v>40.7012</c:v>
                </c:pt>
                <c:pt idx="677">
                  <c:v>40.7012</c:v>
                </c:pt>
                <c:pt idx="678">
                  <c:v>40.7012</c:v>
                </c:pt>
                <c:pt idx="679">
                  <c:v>40.7012</c:v>
                </c:pt>
                <c:pt idx="680">
                  <c:v>40.7012</c:v>
                </c:pt>
                <c:pt idx="681">
                  <c:v>40.7012</c:v>
                </c:pt>
                <c:pt idx="682">
                  <c:v>40.7012</c:v>
                </c:pt>
                <c:pt idx="683">
                  <c:v>40.7012</c:v>
                </c:pt>
                <c:pt idx="684">
                  <c:v>40.7012</c:v>
                </c:pt>
                <c:pt idx="685">
                  <c:v>40.7012</c:v>
                </c:pt>
                <c:pt idx="686">
                  <c:v>40.7012</c:v>
                </c:pt>
                <c:pt idx="687">
                  <c:v>40.7012</c:v>
                </c:pt>
                <c:pt idx="688">
                  <c:v>40.7012</c:v>
                </c:pt>
                <c:pt idx="689">
                  <c:v>40.7012</c:v>
                </c:pt>
                <c:pt idx="690">
                  <c:v>40.7012</c:v>
                </c:pt>
                <c:pt idx="691">
                  <c:v>40.7012</c:v>
                </c:pt>
                <c:pt idx="692">
                  <c:v>40.7012</c:v>
                </c:pt>
                <c:pt idx="693">
                  <c:v>40.7012</c:v>
                </c:pt>
                <c:pt idx="694">
                  <c:v>40.7012</c:v>
                </c:pt>
                <c:pt idx="695">
                  <c:v>40.7012</c:v>
                </c:pt>
                <c:pt idx="696">
                  <c:v>40.7012</c:v>
                </c:pt>
                <c:pt idx="697">
                  <c:v>40.705100000000002</c:v>
                </c:pt>
                <c:pt idx="698">
                  <c:v>40.705100000000002</c:v>
                </c:pt>
                <c:pt idx="699">
                  <c:v>40.7012</c:v>
                </c:pt>
                <c:pt idx="700">
                  <c:v>40.7012</c:v>
                </c:pt>
                <c:pt idx="701">
                  <c:v>40.7012</c:v>
                </c:pt>
                <c:pt idx="702">
                  <c:v>40.709000000000003</c:v>
                </c:pt>
                <c:pt idx="703">
                  <c:v>41.283200000000001</c:v>
                </c:pt>
                <c:pt idx="704">
                  <c:v>40.728499999999997</c:v>
                </c:pt>
                <c:pt idx="705">
                  <c:v>40.720700000000001</c:v>
                </c:pt>
                <c:pt idx="706">
                  <c:v>40.790999999999997</c:v>
                </c:pt>
                <c:pt idx="707">
                  <c:v>41.122999999999998</c:v>
                </c:pt>
                <c:pt idx="708">
                  <c:v>41.095700000000001</c:v>
                </c:pt>
                <c:pt idx="709">
                  <c:v>41.095700000000001</c:v>
                </c:pt>
                <c:pt idx="710">
                  <c:v>40.560499999999998</c:v>
                </c:pt>
                <c:pt idx="711">
                  <c:v>40.4863</c:v>
                </c:pt>
                <c:pt idx="712">
                  <c:v>40.482399999999998</c:v>
                </c:pt>
                <c:pt idx="713">
                  <c:v>40.872100000000003</c:v>
                </c:pt>
                <c:pt idx="714">
                  <c:v>40.829099999999997</c:v>
                </c:pt>
                <c:pt idx="715">
                  <c:v>40.825200000000002</c:v>
                </c:pt>
                <c:pt idx="716">
                  <c:v>40.567399999999999</c:v>
                </c:pt>
                <c:pt idx="717">
                  <c:v>40.497100000000003</c:v>
                </c:pt>
                <c:pt idx="718">
                  <c:v>41.407200000000003</c:v>
                </c:pt>
                <c:pt idx="719">
                  <c:v>40.950200000000002</c:v>
                </c:pt>
                <c:pt idx="720">
                  <c:v>40.914999999999999</c:v>
                </c:pt>
                <c:pt idx="721">
                  <c:v>40.930700000000002</c:v>
                </c:pt>
                <c:pt idx="722">
                  <c:v>40.930700000000002</c:v>
                </c:pt>
                <c:pt idx="723">
                  <c:v>40.422899999999998</c:v>
                </c:pt>
                <c:pt idx="724">
                  <c:v>40.907200000000003</c:v>
                </c:pt>
                <c:pt idx="725">
                  <c:v>40.891599999999997</c:v>
                </c:pt>
                <c:pt idx="726">
                  <c:v>40.891599999999997</c:v>
                </c:pt>
                <c:pt idx="727">
                  <c:v>40.903300000000002</c:v>
                </c:pt>
                <c:pt idx="728">
                  <c:v>40.9619</c:v>
                </c:pt>
                <c:pt idx="729">
                  <c:v>40.946300000000001</c:v>
                </c:pt>
                <c:pt idx="730">
                  <c:v>40.520499999999998</c:v>
                </c:pt>
                <c:pt idx="731">
                  <c:v>43.422899999999998</c:v>
                </c:pt>
                <c:pt idx="732">
                  <c:v>42.0244</c:v>
                </c:pt>
                <c:pt idx="733">
                  <c:v>41.981400000000001</c:v>
                </c:pt>
                <c:pt idx="734">
                  <c:v>42.020499999999998</c:v>
                </c:pt>
                <c:pt idx="735">
                  <c:v>41.9893</c:v>
                </c:pt>
                <c:pt idx="736">
                  <c:v>42.332999999999998</c:v>
                </c:pt>
                <c:pt idx="737">
                  <c:v>42.122999999999998</c:v>
                </c:pt>
                <c:pt idx="738">
                  <c:v>41.994100000000003</c:v>
                </c:pt>
                <c:pt idx="739">
                  <c:v>42.005899999999997</c:v>
                </c:pt>
                <c:pt idx="740">
                  <c:v>42.2012</c:v>
                </c:pt>
                <c:pt idx="741">
                  <c:v>42.767600000000002</c:v>
                </c:pt>
                <c:pt idx="742">
                  <c:v>43.009799999999998</c:v>
                </c:pt>
                <c:pt idx="743">
                  <c:v>43.247999999999998</c:v>
                </c:pt>
                <c:pt idx="744">
                  <c:v>43.368200000000002</c:v>
                </c:pt>
                <c:pt idx="745">
                  <c:v>43.465800000000002</c:v>
                </c:pt>
                <c:pt idx="746">
                  <c:v>43.715800000000002</c:v>
                </c:pt>
                <c:pt idx="747">
                  <c:v>43.754899999999999</c:v>
                </c:pt>
                <c:pt idx="748">
                  <c:v>43.817399999999999</c:v>
                </c:pt>
                <c:pt idx="749">
                  <c:v>43.813499999999998</c:v>
                </c:pt>
                <c:pt idx="750">
                  <c:v>43.879899999999999</c:v>
                </c:pt>
                <c:pt idx="751">
                  <c:v>46.227499999999999</c:v>
                </c:pt>
                <c:pt idx="752">
                  <c:v>49.629899999999999</c:v>
                </c:pt>
                <c:pt idx="753">
                  <c:v>49.008800000000001</c:v>
                </c:pt>
                <c:pt idx="754">
                  <c:v>49.262700000000002</c:v>
                </c:pt>
                <c:pt idx="755">
                  <c:v>54.679699999999997</c:v>
                </c:pt>
                <c:pt idx="756">
                  <c:v>54.710900000000002</c:v>
                </c:pt>
                <c:pt idx="757">
                  <c:v>54.117199999999997</c:v>
                </c:pt>
                <c:pt idx="758">
                  <c:v>54.125</c:v>
                </c:pt>
                <c:pt idx="759">
                  <c:v>54.594700000000003</c:v>
                </c:pt>
                <c:pt idx="760">
                  <c:v>54.582999999999998</c:v>
                </c:pt>
                <c:pt idx="761">
                  <c:v>54.575200000000002</c:v>
                </c:pt>
                <c:pt idx="762">
                  <c:v>61.164999999999999</c:v>
                </c:pt>
                <c:pt idx="763">
                  <c:v>60.9893</c:v>
                </c:pt>
                <c:pt idx="764">
                  <c:v>60.957999999999998</c:v>
                </c:pt>
                <c:pt idx="765">
                  <c:v>60.957999999999998</c:v>
                </c:pt>
                <c:pt idx="766">
                  <c:v>60.957999999999998</c:v>
                </c:pt>
                <c:pt idx="767">
                  <c:v>60.965800000000002</c:v>
                </c:pt>
                <c:pt idx="768">
                  <c:v>60.965800000000002</c:v>
                </c:pt>
                <c:pt idx="769">
                  <c:v>60.965800000000002</c:v>
                </c:pt>
                <c:pt idx="770">
                  <c:v>63.5518</c:v>
                </c:pt>
                <c:pt idx="771">
                  <c:v>63.446300000000001</c:v>
                </c:pt>
                <c:pt idx="772">
                  <c:v>63.450200000000002</c:v>
                </c:pt>
                <c:pt idx="773">
                  <c:v>63.450200000000002</c:v>
                </c:pt>
                <c:pt idx="774">
                  <c:v>63.450200000000002</c:v>
                </c:pt>
                <c:pt idx="775">
                  <c:v>63.446300000000001</c:v>
                </c:pt>
                <c:pt idx="776">
                  <c:v>63.442399999999999</c:v>
                </c:pt>
                <c:pt idx="777">
                  <c:v>63.450200000000002</c:v>
                </c:pt>
                <c:pt idx="778">
                  <c:v>64.091800000000006</c:v>
                </c:pt>
                <c:pt idx="779">
                  <c:v>64.064499999999995</c:v>
                </c:pt>
                <c:pt idx="780">
                  <c:v>64.205100000000002</c:v>
                </c:pt>
                <c:pt idx="781">
                  <c:v>56.837899999999998</c:v>
                </c:pt>
                <c:pt idx="782">
                  <c:v>56.4375</c:v>
                </c:pt>
                <c:pt idx="783">
                  <c:v>56.253900000000002</c:v>
                </c:pt>
                <c:pt idx="784">
                  <c:v>55.699199999999998</c:v>
                </c:pt>
                <c:pt idx="785">
                  <c:v>51.285200000000003</c:v>
                </c:pt>
                <c:pt idx="786">
                  <c:v>49.210900000000002</c:v>
                </c:pt>
                <c:pt idx="787">
                  <c:v>49.179699999999997</c:v>
                </c:pt>
                <c:pt idx="788">
                  <c:v>49.269500000000001</c:v>
                </c:pt>
                <c:pt idx="789">
                  <c:v>49.3125</c:v>
                </c:pt>
                <c:pt idx="790">
                  <c:v>49.265599999999999</c:v>
                </c:pt>
                <c:pt idx="791">
                  <c:v>44.317399999999999</c:v>
                </c:pt>
                <c:pt idx="792">
                  <c:v>43.0244</c:v>
                </c:pt>
                <c:pt idx="793">
                  <c:v>42.981400000000001</c:v>
                </c:pt>
                <c:pt idx="794">
                  <c:v>43.527299999999997</c:v>
                </c:pt>
                <c:pt idx="795">
                  <c:v>43.753900000000002</c:v>
                </c:pt>
                <c:pt idx="796">
                  <c:v>43.714799999999997</c:v>
                </c:pt>
                <c:pt idx="797">
                  <c:v>43.722700000000003</c:v>
                </c:pt>
                <c:pt idx="798">
                  <c:v>43.757800000000003</c:v>
                </c:pt>
                <c:pt idx="799">
                  <c:v>43.730499999999999</c:v>
                </c:pt>
                <c:pt idx="800">
                  <c:v>43.902299999999997</c:v>
                </c:pt>
                <c:pt idx="801">
                  <c:v>43.734400000000001</c:v>
                </c:pt>
                <c:pt idx="802">
                  <c:v>43.742199999999997</c:v>
                </c:pt>
                <c:pt idx="803">
                  <c:v>42.566400000000002</c:v>
                </c:pt>
                <c:pt idx="804">
                  <c:v>41.960900000000002</c:v>
                </c:pt>
                <c:pt idx="805">
                  <c:v>41.925800000000002</c:v>
                </c:pt>
                <c:pt idx="806">
                  <c:v>41.949199999999998</c:v>
                </c:pt>
                <c:pt idx="807">
                  <c:v>41.933599999999998</c:v>
                </c:pt>
                <c:pt idx="808">
                  <c:v>41.921900000000001</c:v>
                </c:pt>
                <c:pt idx="809">
                  <c:v>41.921900000000001</c:v>
                </c:pt>
                <c:pt idx="810">
                  <c:v>41.921900000000001</c:v>
                </c:pt>
                <c:pt idx="811">
                  <c:v>42.226599999999998</c:v>
                </c:pt>
                <c:pt idx="812">
                  <c:v>41.9375</c:v>
                </c:pt>
                <c:pt idx="813">
                  <c:v>41.031199999999998</c:v>
                </c:pt>
                <c:pt idx="814">
                  <c:v>41.031199999999998</c:v>
                </c:pt>
                <c:pt idx="815">
                  <c:v>41.031199999999998</c:v>
                </c:pt>
                <c:pt idx="816">
                  <c:v>41.031199999999998</c:v>
                </c:pt>
                <c:pt idx="817">
                  <c:v>41.031199999999998</c:v>
                </c:pt>
                <c:pt idx="818">
                  <c:v>41.031199999999998</c:v>
                </c:pt>
                <c:pt idx="819">
                  <c:v>41.031199999999998</c:v>
                </c:pt>
                <c:pt idx="820">
                  <c:v>41.031199999999998</c:v>
                </c:pt>
                <c:pt idx="821">
                  <c:v>41.031199999999998</c:v>
                </c:pt>
                <c:pt idx="822">
                  <c:v>41.031199999999998</c:v>
                </c:pt>
                <c:pt idx="823">
                  <c:v>41.007800000000003</c:v>
                </c:pt>
                <c:pt idx="824">
                  <c:v>41.015599999999999</c:v>
                </c:pt>
                <c:pt idx="825">
                  <c:v>41.011699999999998</c:v>
                </c:pt>
                <c:pt idx="826">
                  <c:v>41.011699999999998</c:v>
                </c:pt>
                <c:pt idx="827">
                  <c:v>41.011699999999998</c:v>
                </c:pt>
                <c:pt idx="828">
                  <c:v>41.011699999999998</c:v>
                </c:pt>
                <c:pt idx="829">
                  <c:v>41.011699999999998</c:v>
                </c:pt>
                <c:pt idx="830">
                  <c:v>41.011699999999998</c:v>
                </c:pt>
                <c:pt idx="831">
                  <c:v>41.011699999999998</c:v>
                </c:pt>
                <c:pt idx="832">
                  <c:v>41.011699999999998</c:v>
                </c:pt>
                <c:pt idx="833">
                  <c:v>41.011699999999998</c:v>
                </c:pt>
                <c:pt idx="834">
                  <c:v>41.011699999999998</c:v>
                </c:pt>
                <c:pt idx="835">
                  <c:v>41.011699999999998</c:v>
                </c:pt>
                <c:pt idx="836">
                  <c:v>41.011699999999998</c:v>
                </c:pt>
                <c:pt idx="837">
                  <c:v>41.011699999999998</c:v>
                </c:pt>
                <c:pt idx="838">
                  <c:v>41.011699999999998</c:v>
                </c:pt>
                <c:pt idx="839">
                  <c:v>41.011699999999998</c:v>
                </c:pt>
                <c:pt idx="840">
                  <c:v>41.011699999999998</c:v>
                </c:pt>
                <c:pt idx="841">
                  <c:v>41.011699999999998</c:v>
                </c:pt>
                <c:pt idx="842">
                  <c:v>41.011699999999998</c:v>
                </c:pt>
                <c:pt idx="843">
                  <c:v>41.011699999999998</c:v>
                </c:pt>
                <c:pt idx="844">
                  <c:v>41.011699999999998</c:v>
                </c:pt>
                <c:pt idx="845">
                  <c:v>41.011699999999998</c:v>
                </c:pt>
                <c:pt idx="846">
                  <c:v>41.011699999999998</c:v>
                </c:pt>
                <c:pt idx="847">
                  <c:v>41.011699999999998</c:v>
                </c:pt>
                <c:pt idx="848">
                  <c:v>41.011699999999998</c:v>
                </c:pt>
                <c:pt idx="849">
                  <c:v>41.011699999999998</c:v>
                </c:pt>
                <c:pt idx="850">
                  <c:v>41.011699999999998</c:v>
                </c:pt>
                <c:pt idx="851">
                  <c:v>41.007800000000003</c:v>
                </c:pt>
                <c:pt idx="852">
                  <c:v>41.007800000000003</c:v>
                </c:pt>
                <c:pt idx="853">
                  <c:v>41.007800000000003</c:v>
                </c:pt>
                <c:pt idx="854">
                  <c:v>41.011699999999998</c:v>
                </c:pt>
                <c:pt idx="855">
                  <c:v>41.007800000000003</c:v>
                </c:pt>
                <c:pt idx="856">
                  <c:v>41.007800000000003</c:v>
                </c:pt>
                <c:pt idx="857">
                  <c:v>41.007800000000003</c:v>
                </c:pt>
                <c:pt idx="858">
                  <c:v>41.007800000000003</c:v>
                </c:pt>
                <c:pt idx="859">
                  <c:v>41.007800000000003</c:v>
                </c:pt>
                <c:pt idx="860">
                  <c:v>41.007800000000003</c:v>
                </c:pt>
                <c:pt idx="861">
                  <c:v>41.007800000000003</c:v>
                </c:pt>
                <c:pt idx="862">
                  <c:v>41.007800000000003</c:v>
                </c:pt>
                <c:pt idx="863">
                  <c:v>41.007800000000003</c:v>
                </c:pt>
                <c:pt idx="864">
                  <c:v>41.007800000000003</c:v>
                </c:pt>
                <c:pt idx="865">
                  <c:v>41.007800000000003</c:v>
                </c:pt>
                <c:pt idx="866">
                  <c:v>41.007800000000003</c:v>
                </c:pt>
                <c:pt idx="867">
                  <c:v>41.007800000000003</c:v>
                </c:pt>
                <c:pt idx="868">
                  <c:v>41.007800000000003</c:v>
                </c:pt>
                <c:pt idx="869">
                  <c:v>41.007800000000003</c:v>
                </c:pt>
                <c:pt idx="870">
                  <c:v>41.007800000000003</c:v>
                </c:pt>
                <c:pt idx="871">
                  <c:v>41.007800000000003</c:v>
                </c:pt>
                <c:pt idx="872">
                  <c:v>41.007800000000003</c:v>
                </c:pt>
                <c:pt idx="873">
                  <c:v>41.007800000000003</c:v>
                </c:pt>
                <c:pt idx="874">
                  <c:v>41.007800000000003</c:v>
                </c:pt>
                <c:pt idx="875">
                  <c:v>41.007800000000003</c:v>
                </c:pt>
                <c:pt idx="876">
                  <c:v>41.007800000000003</c:v>
                </c:pt>
                <c:pt idx="877">
                  <c:v>41.007800000000003</c:v>
                </c:pt>
                <c:pt idx="878">
                  <c:v>41.007800000000003</c:v>
                </c:pt>
                <c:pt idx="879">
                  <c:v>41.007800000000003</c:v>
                </c:pt>
                <c:pt idx="880">
                  <c:v>41.007800000000003</c:v>
                </c:pt>
                <c:pt idx="881">
                  <c:v>41.007800000000003</c:v>
                </c:pt>
                <c:pt idx="882">
                  <c:v>41.007800000000003</c:v>
                </c:pt>
                <c:pt idx="883">
                  <c:v>41.011699999999998</c:v>
                </c:pt>
                <c:pt idx="884">
                  <c:v>41.011699999999998</c:v>
                </c:pt>
                <c:pt idx="885">
                  <c:v>41.007800000000003</c:v>
                </c:pt>
                <c:pt idx="886">
                  <c:v>41.007800000000003</c:v>
                </c:pt>
                <c:pt idx="887">
                  <c:v>41.007800000000003</c:v>
                </c:pt>
                <c:pt idx="888">
                  <c:v>41.007800000000003</c:v>
                </c:pt>
                <c:pt idx="889">
                  <c:v>41.007800000000003</c:v>
                </c:pt>
                <c:pt idx="890">
                  <c:v>41.007800000000003</c:v>
                </c:pt>
                <c:pt idx="891">
                  <c:v>41.007800000000003</c:v>
                </c:pt>
                <c:pt idx="892">
                  <c:v>41.007800000000003</c:v>
                </c:pt>
                <c:pt idx="893">
                  <c:v>41.007800000000003</c:v>
                </c:pt>
                <c:pt idx="894">
                  <c:v>41.007800000000003</c:v>
                </c:pt>
                <c:pt idx="895">
                  <c:v>41.007800000000003</c:v>
                </c:pt>
                <c:pt idx="896">
                  <c:v>41.007800000000003</c:v>
                </c:pt>
                <c:pt idx="897">
                  <c:v>41.007800000000003</c:v>
                </c:pt>
                <c:pt idx="898">
                  <c:v>41.007800000000003</c:v>
                </c:pt>
                <c:pt idx="899">
                  <c:v>41.007800000000003</c:v>
                </c:pt>
                <c:pt idx="900">
                  <c:v>41.007800000000003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05-0149-81DB-8234BDFB0B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0923119"/>
        <c:axId val="663162047"/>
      </c:lineChart>
      <c:catAx>
        <c:axId val="6109231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3162047"/>
        <c:crosses val="autoZero"/>
        <c:auto val="1"/>
        <c:lblAlgn val="ctr"/>
        <c:lblOffset val="100"/>
        <c:noMultiLvlLbl val="0"/>
      </c:catAx>
      <c:valAx>
        <c:axId val="663162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09231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58</xdr:row>
      <xdr:rowOff>0</xdr:rowOff>
    </xdr:from>
    <xdr:to>
      <xdr:col>3</xdr:col>
      <xdr:colOff>734695</xdr:colOff>
      <xdr:row>61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0390" y="21363940"/>
          <a:ext cx="6577965" cy="541020"/>
        </a:xfrm>
        <a:prstGeom prst="rect">
          <a:avLst/>
        </a:prstGeom>
      </xdr:spPr>
    </xdr:pic>
    <xdr:clientData/>
  </xdr:twoCellAnchor>
  <xdr:twoCellAnchor editAs="oneCell">
    <xdr:from>
      <xdr:col>15</xdr:col>
      <xdr:colOff>12700</xdr:colOff>
      <xdr:row>61</xdr:row>
      <xdr:rowOff>167640</xdr:rowOff>
    </xdr:from>
    <xdr:to>
      <xdr:col>23</xdr:col>
      <xdr:colOff>358140</xdr:colOff>
      <xdr:row>87</xdr:row>
      <xdr:rowOff>137160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890615" y="22034500"/>
          <a:ext cx="6971665" cy="432816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6</xdr:col>
      <xdr:colOff>454660</xdr:colOff>
      <xdr:row>15</xdr:row>
      <xdr:rowOff>76200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00000000-0008-0000-08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17</xdr:row>
      <xdr:rowOff>0</xdr:rowOff>
    </xdr:from>
    <xdr:to>
      <xdr:col>6</xdr:col>
      <xdr:colOff>454660</xdr:colOff>
      <xdr:row>31</xdr:row>
      <xdr:rowOff>43180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32</xdr:row>
      <xdr:rowOff>0</xdr:rowOff>
    </xdr:from>
    <xdr:to>
      <xdr:col>7</xdr:col>
      <xdr:colOff>20320</xdr:colOff>
      <xdr:row>46</xdr:row>
      <xdr:rowOff>85090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48</xdr:row>
      <xdr:rowOff>0</xdr:rowOff>
    </xdr:from>
    <xdr:to>
      <xdr:col>7</xdr:col>
      <xdr:colOff>20320</xdr:colOff>
      <xdr:row>62</xdr:row>
      <xdr:rowOff>85090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64</xdr:row>
      <xdr:rowOff>0</xdr:rowOff>
    </xdr:from>
    <xdr:to>
      <xdr:col>7</xdr:col>
      <xdr:colOff>20320</xdr:colOff>
      <xdr:row>78</xdr:row>
      <xdr:rowOff>85090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80</xdr:row>
      <xdr:rowOff>0</xdr:rowOff>
    </xdr:from>
    <xdr:to>
      <xdr:col>7</xdr:col>
      <xdr:colOff>20320</xdr:colOff>
      <xdr:row>94</xdr:row>
      <xdr:rowOff>85090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12700</xdr:colOff>
      <xdr:row>96</xdr:row>
      <xdr:rowOff>0</xdr:rowOff>
    </xdr:from>
    <xdr:to>
      <xdr:col>6</xdr:col>
      <xdr:colOff>648970</xdr:colOff>
      <xdr:row>110</xdr:row>
      <xdr:rowOff>150495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0</xdr:col>
      <xdr:colOff>0</xdr:colOff>
      <xdr:row>113</xdr:row>
      <xdr:rowOff>0</xdr:rowOff>
    </xdr:from>
    <xdr:to>
      <xdr:col>6</xdr:col>
      <xdr:colOff>247650</xdr:colOff>
      <xdr:row>127</xdr:row>
      <xdr:rowOff>2540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128</xdr:row>
      <xdr:rowOff>0</xdr:rowOff>
    </xdr:from>
    <xdr:to>
      <xdr:col>6</xdr:col>
      <xdr:colOff>411480</xdr:colOff>
      <xdr:row>142</xdr:row>
      <xdr:rowOff>76200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00000000-0008-0000-08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12700</xdr:colOff>
      <xdr:row>144</xdr:row>
      <xdr:rowOff>0</xdr:rowOff>
    </xdr:from>
    <xdr:to>
      <xdr:col>6</xdr:col>
      <xdr:colOff>525780</xdr:colOff>
      <xdr:row>158</xdr:row>
      <xdr:rowOff>24130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00000000-0008-0000-08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12700</xdr:colOff>
      <xdr:row>159</xdr:row>
      <xdr:rowOff>0</xdr:rowOff>
    </xdr:from>
    <xdr:to>
      <xdr:col>6</xdr:col>
      <xdr:colOff>590550</xdr:colOff>
      <xdr:row>174</xdr:row>
      <xdr:rowOff>86995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00000000-0008-0000-08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12700</xdr:colOff>
      <xdr:row>175</xdr:row>
      <xdr:rowOff>156845</xdr:rowOff>
    </xdr:from>
    <xdr:to>
      <xdr:col>6</xdr:col>
      <xdr:colOff>641985</xdr:colOff>
      <xdr:row>190</xdr:row>
      <xdr:rowOff>23495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00000000-0008-0000-08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191</xdr:row>
      <xdr:rowOff>0</xdr:rowOff>
    </xdr:from>
    <xdr:to>
      <xdr:col>7</xdr:col>
      <xdr:colOff>20320</xdr:colOff>
      <xdr:row>205</xdr:row>
      <xdr:rowOff>59690</xdr:rowOff>
    </xdr:to>
    <xdr:graphicFrame macro="">
      <xdr:nvGraphicFramePr>
        <xdr:cNvPr id="14" name="图表 13">
          <a:extLst>
            <a:ext uri="{FF2B5EF4-FFF2-40B4-BE49-F238E27FC236}">
              <a16:creationId xmlns:a16="http://schemas.microsoft.com/office/drawing/2014/main" id="{00000000-0008-0000-08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1270</xdr:colOff>
      <xdr:row>207</xdr:row>
      <xdr:rowOff>0</xdr:rowOff>
    </xdr:from>
    <xdr:to>
      <xdr:col>7</xdr:col>
      <xdr:colOff>1905</xdr:colOff>
      <xdr:row>221</xdr:row>
      <xdr:rowOff>50165</xdr:rowOff>
    </xdr:to>
    <xdr:graphicFrame macro="">
      <xdr:nvGraphicFramePr>
        <xdr:cNvPr id="15" name="图表 14">
          <a:extLst>
            <a:ext uri="{FF2B5EF4-FFF2-40B4-BE49-F238E27FC236}">
              <a16:creationId xmlns:a16="http://schemas.microsoft.com/office/drawing/2014/main" id="{00000000-0008-0000-08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12700</xdr:colOff>
      <xdr:row>222</xdr:row>
      <xdr:rowOff>0</xdr:rowOff>
    </xdr:from>
    <xdr:to>
      <xdr:col>6</xdr:col>
      <xdr:colOff>617855</xdr:colOff>
      <xdr:row>237</xdr:row>
      <xdr:rowOff>97790</xdr:rowOff>
    </xdr:to>
    <xdr:graphicFrame macro="">
      <xdr:nvGraphicFramePr>
        <xdr:cNvPr id="16" name="图表 15">
          <a:extLst>
            <a:ext uri="{FF2B5EF4-FFF2-40B4-BE49-F238E27FC236}">
              <a16:creationId xmlns:a16="http://schemas.microsoft.com/office/drawing/2014/main" id="{00000000-0008-0000-08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12700</xdr:colOff>
      <xdr:row>238</xdr:row>
      <xdr:rowOff>156845</xdr:rowOff>
    </xdr:from>
    <xdr:to>
      <xdr:col>6</xdr:col>
      <xdr:colOff>640715</xdr:colOff>
      <xdr:row>252</xdr:row>
      <xdr:rowOff>93345</xdr:rowOff>
    </xdr:to>
    <xdr:graphicFrame macro="">
      <xdr:nvGraphicFramePr>
        <xdr:cNvPr id="17" name="图表 16">
          <a:extLst>
            <a:ext uri="{FF2B5EF4-FFF2-40B4-BE49-F238E27FC236}">
              <a16:creationId xmlns:a16="http://schemas.microsoft.com/office/drawing/2014/main" id="{00000000-0008-0000-08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2304;&#31119;&#29305;phase4&#12305;CD764_R11.PRO&#27979;&#35797;&#25253;&#21578;_&#28040;&#24687;&#20013;&#24515;&#27169;&#22359;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&#12304;&#31119;&#29305;phase4&#12305;CD764&#36710;&#22411;R11&#29256;&#26412;&#38543;&#24515;&#21548;&#27169;&#22359;&#21457;&#29256;&#27979;&#35797;&#25253;&#21578;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&#12304;&#31119;&#29305;phase4&#12305;CD764&#36710;&#22411;R11&#29256;&#26412;&#22270;&#20687;&#27169;&#22359;&#21457;&#29256;&#27979;&#35797;&#25253;&#21578;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&#12304;&#31119;&#29305;Phase4&#12305;CD764&#36755;&#20837;&#27861;&#27979;&#35797;&#25253;&#21578;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&#12304;&#31119;&#29305;phase4&#12305;CD764R11&#27979;&#35797;&#25253;&#21578;&#27169;&#26495;_&#38543;&#24515;&#30475;&#27169;&#22359;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&#12304;&#31119;&#29305;phase4&#12305;CD764R11&#27979;&#35797;&#25253;&#21578;&#27169;&#26495;_&#39044;&#32422;&#20445;&#20859;&#27169;&#22359;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&#12304;&#31119;&#29305;phase4&#12305;CD764_R09&#27979;&#35797;&#25253;&#21578;_Launcher&amp;AAR&#27169;&#22359;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iuzhao13/Downloads/&#32769;&#29256;&#26412;/&#12304;&#31119;&#29305;phase4&#12305;CD764_R09&#27979;&#35797;&#25253;&#21578;_Launcher&amp;AAR&#27169;&#22359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2304;&#31119;&#29305;phase4&#12305;CD764_R11.PRO&#27979;&#35797;&#25253;&#21578;_&#35821;&#38899;&#27169;&#22359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2304;&#31119;&#29305;phase4&#12305;CD764_R11&#27979;&#35797;&#25253;&#21578;_&#30005;&#24433;&#31080;&#27169;&#22359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&#12304;&#31119;&#29305;phase4&#12305;CD764_R11&#27979;&#35797;&#25253;&#21578;_&#37202;&#24215;&#27169;&#22359;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&#12304;&#31119;&#29305;phase4&#12305;CD764_R11&#27979;&#35797;&#25253;&#21578;_&#22806;&#21334;&#27169;&#22359;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&#12304;&#31119;&#29305;phase4&#12305;CD764_R11&#27979;&#35797;&#25253;&#21578;_&#26234;&#24935;&#20572;&#36710;&#22330;&#27169;&#22359;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&#12304;&#31119;&#29305;phase4&#12305;CD764_R11&#27979;&#35797;&#25253;&#21578;_EM&#27169;&#22359;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&#12304;&#31119;&#29305;phase4&#12305;CD764_R10&#27979;&#35797;&#25253;&#21578;&#36134;&#21495;&#27169;&#22359;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&#12304;&#31119;&#29305;Phase4&#12305;CD764&#36710;&#23478;&#20114;&#32852;&#27979;&#35797;&#25253;&#2157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测试报告"/>
      <sheetName val="内存泄漏"/>
      <sheetName val="Key-Items"/>
      <sheetName val="Scenes Sources"/>
      <sheetName val="综合打分"/>
      <sheetName val="Response Time "/>
      <sheetName val="App Sources"/>
      <sheetName val="Baidu App"/>
      <sheetName val="Partition Status"/>
    </sheetNames>
    <sheetDataSet>
      <sheetData sheetId="0"/>
      <sheetData sheetId="1">
        <row r="1">
          <cell r="A1">
            <v>85.981399999999994</v>
          </cell>
        </row>
        <row r="2">
          <cell r="A2">
            <v>81.719700000000003</v>
          </cell>
        </row>
        <row r="3">
          <cell r="A3">
            <v>81.684600000000003</v>
          </cell>
        </row>
        <row r="4">
          <cell r="A4">
            <v>81.684600000000003</v>
          </cell>
        </row>
        <row r="5">
          <cell r="A5">
            <v>81.684600000000003</v>
          </cell>
        </row>
        <row r="6">
          <cell r="A6">
            <v>81.680700000000002</v>
          </cell>
        </row>
        <row r="7">
          <cell r="A7">
            <v>81.680700000000002</v>
          </cell>
        </row>
        <row r="8">
          <cell r="A8">
            <v>81.680700000000002</v>
          </cell>
        </row>
        <row r="9">
          <cell r="A9">
            <v>81.680700000000002</v>
          </cell>
        </row>
        <row r="10">
          <cell r="A10">
            <v>81.680700000000002</v>
          </cell>
        </row>
        <row r="11">
          <cell r="A11">
            <v>81.680700000000002</v>
          </cell>
        </row>
        <row r="12">
          <cell r="A12">
            <v>81.680700000000002</v>
          </cell>
        </row>
        <row r="13">
          <cell r="A13">
            <v>81.680700000000002</v>
          </cell>
        </row>
        <row r="14">
          <cell r="A14">
            <v>81.680700000000002</v>
          </cell>
        </row>
        <row r="15">
          <cell r="A15">
            <v>81.680700000000002</v>
          </cell>
        </row>
        <row r="16">
          <cell r="A16">
            <v>81.680700000000002</v>
          </cell>
        </row>
        <row r="17">
          <cell r="A17">
            <v>81.680700000000002</v>
          </cell>
        </row>
        <row r="18">
          <cell r="A18">
            <v>81.680700000000002</v>
          </cell>
        </row>
        <row r="19">
          <cell r="A19">
            <v>81.680700000000002</v>
          </cell>
        </row>
        <row r="20">
          <cell r="A20">
            <v>81.680700000000002</v>
          </cell>
        </row>
        <row r="21">
          <cell r="A21">
            <v>81.680700000000002</v>
          </cell>
        </row>
        <row r="22">
          <cell r="A22">
            <v>81.680700000000002</v>
          </cell>
        </row>
        <row r="23">
          <cell r="A23">
            <v>81.680700000000002</v>
          </cell>
        </row>
        <row r="24">
          <cell r="A24">
            <v>81.6768</v>
          </cell>
        </row>
        <row r="25">
          <cell r="A25">
            <v>81.6768</v>
          </cell>
        </row>
        <row r="26">
          <cell r="A26">
            <v>81.679699999999997</v>
          </cell>
        </row>
        <row r="27">
          <cell r="A27">
            <v>82.820300000000003</v>
          </cell>
        </row>
        <row r="28">
          <cell r="A28">
            <v>81.777299999999997</v>
          </cell>
        </row>
        <row r="29">
          <cell r="A29">
            <v>81.581999999999994</v>
          </cell>
        </row>
        <row r="30">
          <cell r="A30">
            <v>106</v>
          </cell>
        </row>
        <row r="31">
          <cell r="A31">
            <v>106.066</v>
          </cell>
        </row>
        <row r="32">
          <cell r="A32">
            <v>106.062</v>
          </cell>
        </row>
        <row r="33">
          <cell r="A33">
            <v>106.062</v>
          </cell>
        </row>
        <row r="34">
          <cell r="A34">
            <v>118.80500000000001</v>
          </cell>
        </row>
        <row r="35">
          <cell r="A35">
            <v>127.547</v>
          </cell>
        </row>
        <row r="36">
          <cell r="A36">
            <v>127.16500000000001</v>
          </cell>
        </row>
        <row r="37">
          <cell r="A37">
            <v>124.751</v>
          </cell>
        </row>
        <row r="38">
          <cell r="A38">
            <v>122.458</v>
          </cell>
        </row>
        <row r="39">
          <cell r="A39">
            <v>122.42700000000001</v>
          </cell>
        </row>
        <row r="40">
          <cell r="A40">
            <v>122.419</v>
          </cell>
        </row>
        <row r="41">
          <cell r="A41">
            <v>119.71599999999999</v>
          </cell>
        </row>
        <row r="42">
          <cell r="A42">
            <v>119.837</v>
          </cell>
        </row>
        <row r="43">
          <cell r="A43">
            <v>120.095</v>
          </cell>
        </row>
        <row r="44">
          <cell r="A44">
            <v>128.899</v>
          </cell>
        </row>
        <row r="45">
          <cell r="A45">
            <v>127.759</v>
          </cell>
        </row>
        <row r="46">
          <cell r="A46">
            <v>127.74299999999999</v>
          </cell>
        </row>
        <row r="47">
          <cell r="A47">
            <v>127.739</v>
          </cell>
        </row>
        <row r="48">
          <cell r="A48">
            <v>125.571</v>
          </cell>
        </row>
        <row r="49">
          <cell r="A49">
            <v>125.583</v>
          </cell>
        </row>
        <row r="50">
          <cell r="A50">
            <v>125.31699999999999</v>
          </cell>
        </row>
        <row r="51">
          <cell r="A51">
            <v>125.31</v>
          </cell>
        </row>
        <row r="52">
          <cell r="A52">
            <v>125.321</v>
          </cell>
        </row>
        <row r="53">
          <cell r="A53">
            <v>125.325</v>
          </cell>
        </row>
        <row r="54">
          <cell r="A54">
            <v>125.31</v>
          </cell>
        </row>
        <row r="55">
          <cell r="A55">
            <v>125.325</v>
          </cell>
        </row>
        <row r="56">
          <cell r="A56">
            <v>125.31699999999999</v>
          </cell>
        </row>
        <row r="57">
          <cell r="A57">
            <v>125.32899999999999</v>
          </cell>
        </row>
        <row r="58">
          <cell r="A58">
            <v>125.31</v>
          </cell>
        </row>
        <row r="59">
          <cell r="A59">
            <v>125.325</v>
          </cell>
        </row>
        <row r="60">
          <cell r="A60">
            <v>130.15700000000001</v>
          </cell>
        </row>
        <row r="61">
          <cell r="A61">
            <v>129.92699999999999</v>
          </cell>
        </row>
        <row r="62">
          <cell r="A62">
            <v>129.911</v>
          </cell>
        </row>
        <row r="63">
          <cell r="A63">
            <v>129.91900000000001</v>
          </cell>
        </row>
        <row r="64">
          <cell r="A64">
            <v>127.974</v>
          </cell>
        </row>
        <row r="65">
          <cell r="A65">
            <v>131.142</v>
          </cell>
        </row>
        <row r="66">
          <cell r="A66">
            <v>131.30600000000001</v>
          </cell>
        </row>
        <row r="67">
          <cell r="A67">
            <v>131.58699999999999</v>
          </cell>
        </row>
        <row r="68">
          <cell r="A68">
            <v>131.54400000000001</v>
          </cell>
        </row>
        <row r="69">
          <cell r="A69">
            <v>131.62200000000001</v>
          </cell>
        </row>
        <row r="70">
          <cell r="A70">
            <v>133.06700000000001</v>
          </cell>
        </row>
        <row r="71">
          <cell r="A71">
            <v>132.52799999999999</v>
          </cell>
        </row>
        <row r="72">
          <cell r="A72">
            <v>131.42699999999999</v>
          </cell>
        </row>
        <row r="73">
          <cell r="A73">
            <v>131.36799999999999</v>
          </cell>
        </row>
        <row r="74">
          <cell r="A74">
            <v>129.11000000000001</v>
          </cell>
        </row>
        <row r="75">
          <cell r="A75">
            <v>129.05199999999999</v>
          </cell>
        </row>
        <row r="76">
          <cell r="A76">
            <v>129.07900000000001</v>
          </cell>
        </row>
        <row r="77">
          <cell r="A77">
            <v>129.05600000000001</v>
          </cell>
        </row>
        <row r="78">
          <cell r="A78">
            <v>129.05199999999999</v>
          </cell>
        </row>
        <row r="79">
          <cell r="A79">
            <v>129.05199999999999</v>
          </cell>
        </row>
        <row r="80">
          <cell r="A80">
            <v>118.40300000000001</v>
          </cell>
        </row>
        <row r="81">
          <cell r="A81">
            <v>118.384</v>
          </cell>
        </row>
        <row r="82">
          <cell r="A82">
            <v>118.36799999999999</v>
          </cell>
        </row>
        <row r="83">
          <cell r="A83">
            <v>118.372</v>
          </cell>
        </row>
        <row r="84">
          <cell r="A84">
            <v>118.399</v>
          </cell>
        </row>
        <row r="85">
          <cell r="A85">
            <v>118.396</v>
          </cell>
        </row>
        <row r="86">
          <cell r="A86">
            <v>119.001</v>
          </cell>
        </row>
        <row r="87">
          <cell r="A87">
            <v>119.76300000000001</v>
          </cell>
        </row>
        <row r="88">
          <cell r="A88">
            <v>119.751</v>
          </cell>
        </row>
        <row r="89">
          <cell r="A89">
            <v>128.41900000000001</v>
          </cell>
        </row>
        <row r="90">
          <cell r="A90">
            <v>127.92700000000001</v>
          </cell>
        </row>
        <row r="91">
          <cell r="A91">
            <v>127.90300000000001</v>
          </cell>
        </row>
        <row r="92">
          <cell r="A92">
            <v>127.907</v>
          </cell>
        </row>
        <row r="93">
          <cell r="A93">
            <v>127.907</v>
          </cell>
        </row>
        <row r="94">
          <cell r="A94">
            <v>127.899</v>
          </cell>
        </row>
        <row r="95">
          <cell r="A95">
            <v>127.907</v>
          </cell>
        </row>
        <row r="96">
          <cell r="A96">
            <v>126.009</v>
          </cell>
        </row>
        <row r="97">
          <cell r="A97">
            <v>126.01300000000001</v>
          </cell>
        </row>
        <row r="98">
          <cell r="A98">
            <v>125.907</v>
          </cell>
        </row>
        <row r="99">
          <cell r="A99">
            <v>125.907</v>
          </cell>
        </row>
        <row r="100">
          <cell r="A100">
            <v>125.88800000000001</v>
          </cell>
        </row>
        <row r="101">
          <cell r="A101">
            <v>125.517</v>
          </cell>
        </row>
        <row r="102">
          <cell r="A102">
            <v>126.063</v>
          </cell>
        </row>
        <row r="103">
          <cell r="A103">
            <v>126.191</v>
          </cell>
        </row>
        <row r="104">
          <cell r="A104">
            <v>124.461</v>
          </cell>
        </row>
        <row r="105">
          <cell r="A105">
            <v>124.47799999999999</v>
          </cell>
        </row>
        <row r="106">
          <cell r="A106">
            <v>119.634</v>
          </cell>
        </row>
        <row r="107">
          <cell r="A107">
            <v>120.57899999999999</v>
          </cell>
        </row>
        <row r="108">
          <cell r="A108">
            <v>120.313</v>
          </cell>
        </row>
        <row r="109">
          <cell r="A109">
            <v>120.325</v>
          </cell>
        </row>
        <row r="110">
          <cell r="A110">
            <v>120.35299999999999</v>
          </cell>
        </row>
        <row r="111">
          <cell r="A111">
            <v>120.21299999999999</v>
          </cell>
        </row>
        <row r="112">
          <cell r="A112">
            <v>119.873</v>
          </cell>
        </row>
        <row r="113">
          <cell r="A113">
            <v>120.18899999999999</v>
          </cell>
        </row>
        <row r="114">
          <cell r="A114">
            <v>120.553</v>
          </cell>
        </row>
        <row r="115">
          <cell r="A115">
            <v>120.91200000000001</v>
          </cell>
        </row>
        <row r="116">
          <cell r="A116">
            <v>121.252</v>
          </cell>
        </row>
        <row r="117">
          <cell r="A117">
            <v>121.611</v>
          </cell>
        </row>
        <row r="118">
          <cell r="A118">
            <v>121.889</v>
          </cell>
        </row>
        <row r="119">
          <cell r="A119">
            <v>121.861</v>
          </cell>
        </row>
        <row r="120">
          <cell r="A120">
            <v>121.854</v>
          </cell>
        </row>
        <row r="121">
          <cell r="A121">
            <v>130.83799999999999</v>
          </cell>
        </row>
        <row r="122">
          <cell r="A122">
            <v>130.52099999999999</v>
          </cell>
        </row>
        <row r="123">
          <cell r="A123">
            <v>130.506</v>
          </cell>
        </row>
        <row r="124">
          <cell r="A124">
            <v>130.51</v>
          </cell>
        </row>
        <row r="125">
          <cell r="A125">
            <v>133.94300000000001</v>
          </cell>
        </row>
        <row r="126">
          <cell r="A126">
            <v>128.02099999999999</v>
          </cell>
        </row>
        <row r="127">
          <cell r="A127">
            <v>128.00200000000001</v>
          </cell>
        </row>
        <row r="128">
          <cell r="A128">
            <v>127.928</v>
          </cell>
        </row>
        <row r="129">
          <cell r="A129">
            <v>127.70699999999999</v>
          </cell>
        </row>
        <row r="130">
          <cell r="A130">
            <v>127.629</v>
          </cell>
        </row>
        <row r="131">
          <cell r="A131">
            <v>127.637</v>
          </cell>
        </row>
        <row r="132">
          <cell r="A132">
            <v>127.64100000000001</v>
          </cell>
        </row>
        <row r="133">
          <cell r="A133">
            <v>127.652</v>
          </cell>
        </row>
        <row r="134">
          <cell r="A134">
            <v>127.629</v>
          </cell>
        </row>
        <row r="135">
          <cell r="A135">
            <v>127.648</v>
          </cell>
        </row>
        <row r="136">
          <cell r="A136">
            <v>126.773</v>
          </cell>
        </row>
        <row r="137">
          <cell r="A137">
            <v>126.586</v>
          </cell>
        </row>
        <row r="138">
          <cell r="A138">
            <v>126.562</v>
          </cell>
        </row>
        <row r="139">
          <cell r="A139">
            <v>126.574</v>
          </cell>
        </row>
        <row r="140">
          <cell r="A140">
            <v>120.352</v>
          </cell>
        </row>
        <row r="141">
          <cell r="A141">
            <v>120.371</v>
          </cell>
        </row>
        <row r="142">
          <cell r="A142">
            <v>120.375</v>
          </cell>
        </row>
        <row r="143">
          <cell r="A143">
            <v>120.371</v>
          </cell>
        </row>
        <row r="144">
          <cell r="A144">
            <v>120.367</v>
          </cell>
        </row>
        <row r="145">
          <cell r="A145">
            <v>120.352</v>
          </cell>
        </row>
        <row r="146">
          <cell r="A146">
            <v>120.352</v>
          </cell>
        </row>
        <row r="147">
          <cell r="A147">
            <v>120.34399999999999</v>
          </cell>
        </row>
        <row r="148">
          <cell r="A148">
            <v>120.355</v>
          </cell>
        </row>
        <row r="149">
          <cell r="A149">
            <v>120.34399999999999</v>
          </cell>
        </row>
        <row r="150">
          <cell r="A150">
            <v>120.367</v>
          </cell>
        </row>
        <row r="151">
          <cell r="A151">
            <v>120.35899999999999</v>
          </cell>
        </row>
        <row r="152">
          <cell r="A152">
            <v>120.371</v>
          </cell>
        </row>
        <row r="153">
          <cell r="A153">
            <v>120.348</v>
          </cell>
        </row>
        <row r="154">
          <cell r="A154">
            <v>120.348</v>
          </cell>
        </row>
        <row r="155">
          <cell r="A155">
            <v>120.348</v>
          </cell>
        </row>
        <row r="156">
          <cell r="A156">
            <v>120.383</v>
          </cell>
        </row>
        <row r="157">
          <cell r="A157">
            <v>120.348</v>
          </cell>
        </row>
        <row r="158">
          <cell r="A158">
            <v>120.35899999999999</v>
          </cell>
        </row>
        <row r="159">
          <cell r="A159">
            <v>145.137</v>
          </cell>
        </row>
        <row r="160">
          <cell r="A160">
            <v>145.82400000000001</v>
          </cell>
        </row>
        <row r="161">
          <cell r="A161">
            <v>145.78899999999999</v>
          </cell>
        </row>
        <row r="162">
          <cell r="A162">
            <v>145.80500000000001</v>
          </cell>
        </row>
        <row r="163">
          <cell r="A163">
            <v>145.78899999999999</v>
          </cell>
        </row>
        <row r="164">
          <cell r="A164">
            <v>160.97399999999999</v>
          </cell>
        </row>
        <row r="165">
          <cell r="A165">
            <v>167.036</v>
          </cell>
        </row>
        <row r="166">
          <cell r="A166">
            <v>166.751</v>
          </cell>
        </row>
        <row r="167">
          <cell r="A167">
            <v>166.642</v>
          </cell>
        </row>
        <row r="168">
          <cell r="A168">
            <v>174.38</v>
          </cell>
        </row>
        <row r="169">
          <cell r="A169">
            <v>173.41900000000001</v>
          </cell>
        </row>
        <row r="170">
          <cell r="A170">
            <v>174.74299999999999</v>
          </cell>
        </row>
        <row r="171">
          <cell r="A171">
            <v>181.02799999999999</v>
          </cell>
        </row>
        <row r="172">
          <cell r="A172">
            <v>179.786</v>
          </cell>
        </row>
        <row r="173">
          <cell r="A173">
            <v>179.739</v>
          </cell>
        </row>
        <row r="174">
          <cell r="A174">
            <v>179.80600000000001</v>
          </cell>
        </row>
        <row r="175">
          <cell r="A175">
            <v>176.21199999999999</v>
          </cell>
        </row>
        <row r="176">
          <cell r="A176">
            <v>176.17699999999999</v>
          </cell>
        </row>
        <row r="177">
          <cell r="A177">
            <v>176.19200000000001</v>
          </cell>
        </row>
        <row r="178">
          <cell r="A178">
            <v>176.18100000000001</v>
          </cell>
        </row>
        <row r="179">
          <cell r="A179">
            <v>176.19200000000001</v>
          </cell>
        </row>
        <row r="180">
          <cell r="A180">
            <v>179.97</v>
          </cell>
        </row>
        <row r="181">
          <cell r="A181">
            <v>182.899</v>
          </cell>
        </row>
        <row r="182">
          <cell r="A182">
            <v>145.85599999999999</v>
          </cell>
        </row>
        <row r="183">
          <cell r="A183">
            <v>145.72399999999999</v>
          </cell>
        </row>
        <row r="184">
          <cell r="A184">
            <v>145.72</v>
          </cell>
        </row>
        <row r="185">
          <cell r="A185">
            <v>145.71600000000001</v>
          </cell>
        </row>
        <row r="186">
          <cell r="A186">
            <v>145.75</v>
          </cell>
        </row>
        <row r="187">
          <cell r="A187">
            <v>103.586</v>
          </cell>
        </row>
        <row r="188">
          <cell r="A188">
            <v>103.438</v>
          </cell>
        </row>
        <row r="189">
          <cell r="A189">
            <v>103.398</v>
          </cell>
        </row>
        <row r="190">
          <cell r="A190">
            <v>103.395</v>
          </cell>
        </row>
        <row r="191">
          <cell r="A191">
            <v>103.398</v>
          </cell>
        </row>
        <row r="192">
          <cell r="A192">
            <v>103.395</v>
          </cell>
        </row>
        <row r="193">
          <cell r="A193">
            <v>103.398</v>
          </cell>
        </row>
        <row r="194">
          <cell r="A194">
            <v>103.398</v>
          </cell>
        </row>
        <row r="195">
          <cell r="A195">
            <v>103.401</v>
          </cell>
        </row>
        <row r="196">
          <cell r="A196">
            <v>103.395</v>
          </cell>
        </row>
        <row r="197">
          <cell r="A197">
            <v>103.398</v>
          </cell>
        </row>
        <row r="198">
          <cell r="A198">
            <v>103.398</v>
          </cell>
        </row>
        <row r="199">
          <cell r="A199">
            <v>103.402</v>
          </cell>
        </row>
        <row r="200">
          <cell r="A200">
            <v>103.398</v>
          </cell>
        </row>
        <row r="201">
          <cell r="A201">
            <v>103.402</v>
          </cell>
        </row>
        <row r="202">
          <cell r="A202">
            <v>103.398</v>
          </cell>
        </row>
        <row r="203">
          <cell r="A203">
            <v>103.402</v>
          </cell>
        </row>
        <row r="204">
          <cell r="A204">
            <v>103.398</v>
          </cell>
        </row>
        <row r="205">
          <cell r="A205">
            <v>103.402</v>
          </cell>
        </row>
        <row r="206">
          <cell r="A206">
            <v>103.398</v>
          </cell>
        </row>
        <row r="207">
          <cell r="A207">
            <v>103.402</v>
          </cell>
        </row>
        <row r="208">
          <cell r="A208">
            <v>103.387</v>
          </cell>
        </row>
        <row r="209">
          <cell r="A209">
            <v>103.395</v>
          </cell>
        </row>
        <row r="210">
          <cell r="A210">
            <v>103.39100000000001</v>
          </cell>
        </row>
        <row r="211">
          <cell r="A211">
            <v>103.395</v>
          </cell>
        </row>
        <row r="212">
          <cell r="A212">
            <v>103.395</v>
          </cell>
        </row>
        <row r="213">
          <cell r="A213">
            <v>103.398</v>
          </cell>
        </row>
        <row r="214">
          <cell r="A214">
            <v>103.395</v>
          </cell>
        </row>
        <row r="215">
          <cell r="A215">
            <v>103.398</v>
          </cell>
        </row>
        <row r="216">
          <cell r="A216">
            <v>103.395</v>
          </cell>
        </row>
        <row r="217">
          <cell r="A217">
            <v>103.398</v>
          </cell>
        </row>
        <row r="218">
          <cell r="A218">
            <v>103.395</v>
          </cell>
        </row>
        <row r="219">
          <cell r="A219">
            <v>103.398</v>
          </cell>
        </row>
        <row r="220">
          <cell r="A220">
            <v>103.395</v>
          </cell>
        </row>
        <row r="221">
          <cell r="A221">
            <v>103.398</v>
          </cell>
        </row>
        <row r="222">
          <cell r="A222">
            <v>102.508</v>
          </cell>
        </row>
        <row r="223">
          <cell r="A223">
            <v>102.51600000000001</v>
          </cell>
        </row>
        <row r="224">
          <cell r="A224">
            <v>102.512</v>
          </cell>
        </row>
        <row r="225">
          <cell r="A225">
            <v>102.51600000000001</v>
          </cell>
        </row>
        <row r="226">
          <cell r="A226">
            <v>102.512</v>
          </cell>
        </row>
        <row r="227">
          <cell r="A227">
            <v>102.51600000000001</v>
          </cell>
        </row>
        <row r="228">
          <cell r="A228">
            <v>102.5</v>
          </cell>
        </row>
        <row r="229">
          <cell r="A229">
            <v>102.512</v>
          </cell>
        </row>
        <row r="230">
          <cell r="A230">
            <v>102.512</v>
          </cell>
        </row>
        <row r="231">
          <cell r="A231">
            <v>102.512</v>
          </cell>
        </row>
        <row r="232">
          <cell r="A232">
            <v>102.512</v>
          </cell>
        </row>
        <row r="233">
          <cell r="A233">
            <v>102.512</v>
          </cell>
        </row>
        <row r="234">
          <cell r="A234">
            <v>102.512</v>
          </cell>
        </row>
        <row r="235">
          <cell r="A235">
            <v>102.512</v>
          </cell>
        </row>
        <row r="236">
          <cell r="A236">
            <v>102.512</v>
          </cell>
        </row>
        <row r="237">
          <cell r="A237">
            <v>102.512</v>
          </cell>
        </row>
        <row r="238">
          <cell r="A238">
            <v>102.512</v>
          </cell>
        </row>
        <row r="239">
          <cell r="A239">
            <v>102.512</v>
          </cell>
        </row>
        <row r="240">
          <cell r="A240">
            <v>102.512</v>
          </cell>
        </row>
        <row r="241">
          <cell r="A241">
            <v>102.512</v>
          </cell>
        </row>
        <row r="242">
          <cell r="A242">
            <v>102.512</v>
          </cell>
        </row>
        <row r="243">
          <cell r="A243">
            <v>102.512</v>
          </cell>
        </row>
        <row r="244">
          <cell r="A244">
            <v>102.512</v>
          </cell>
        </row>
        <row r="245">
          <cell r="A245">
            <v>96.988299999999995</v>
          </cell>
        </row>
        <row r="246">
          <cell r="A246">
            <v>96.984399999999994</v>
          </cell>
        </row>
        <row r="247">
          <cell r="A247">
            <v>96.988299999999995</v>
          </cell>
        </row>
        <row r="248">
          <cell r="A248">
            <v>96.984399999999994</v>
          </cell>
        </row>
        <row r="249">
          <cell r="A249">
            <v>96.980500000000006</v>
          </cell>
        </row>
        <row r="250">
          <cell r="A250">
            <v>96.980500000000006</v>
          </cell>
        </row>
        <row r="251">
          <cell r="A251">
            <v>96.984399999999994</v>
          </cell>
        </row>
        <row r="252">
          <cell r="A252">
            <v>96.980500000000006</v>
          </cell>
        </row>
        <row r="253">
          <cell r="A253">
            <v>96.984399999999994</v>
          </cell>
        </row>
        <row r="254">
          <cell r="A254">
            <v>96.980500000000006</v>
          </cell>
        </row>
        <row r="255">
          <cell r="A255">
            <v>96.984399999999994</v>
          </cell>
        </row>
        <row r="256">
          <cell r="A256">
            <v>96.988299999999995</v>
          </cell>
        </row>
        <row r="257">
          <cell r="A257">
            <v>96.988299999999995</v>
          </cell>
        </row>
        <row r="258">
          <cell r="A258">
            <v>96.988299999999995</v>
          </cell>
        </row>
        <row r="259">
          <cell r="A259">
            <v>96.988299999999995</v>
          </cell>
        </row>
        <row r="260">
          <cell r="A260">
            <v>96.988299999999995</v>
          </cell>
        </row>
        <row r="261">
          <cell r="A261">
            <v>96.988299999999995</v>
          </cell>
        </row>
        <row r="262">
          <cell r="A262">
            <v>96.988299999999995</v>
          </cell>
        </row>
        <row r="263">
          <cell r="A263">
            <v>96.988299999999995</v>
          </cell>
        </row>
        <row r="264">
          <cell r="A264">
            <v>96.988299999999995</v>
          </cell>
        </row>
        <row r="265">
          <cell r="A265">
            <v>96.988299999999995</v>
          </cell>
        </row>
        <row r="266">
          <cell r="A266">
            <v>96.988299999999995</v>
          </cell>
        </row>
        <row r="267">
          <cell r="A267">
            <v>96.988299999999995</v>
          </cell>
        </row>
        <row r="268">
          <cell r="A268">
            <v>96.988299999999995</v>
          </cell>
        </row>
        <row r="269">
          <cell r="A269">
            <v>96.988299999999995</v>
          </cell>
        </row>
        <row r="270">
          <cell r="A270">
            <v>96.988299999999995</v>
          </cell>
        </row>
        <row r="271">
          <cell r="A271">
            <v>96.984399999999994</v>
          </cell>
        </row>
        <row r="272">
          <cell r="A272">
            <v>96.984399999999994</v>
          </cell>
        </row>
        <row r="273">
          <cell r="A273">
            <v>96.9893</v>
          </cell>
        </row>
        <row r="274">
          <cell r="A274">
            <v>96.993200000000002</v>
          </cell>
        </row>
        <row r="275">
          <cell r="A275">
            <v>96.993200000000002</v>
          </cell>
        </row>
        <row r="276">
          <cell r="A276">
            <v>96.993200000000002</v>
          </cell>
        </row>
        <row r="277">
          <cell r="A277">
            <v>96.993200000000002</v>
          </cell>
        </row>
        <row r="278">
          <cell r="A278">
            <v>96.993200000000002</v>
          </cell>
        </row>
        <row r="279">
          <cell r="A279">
            <v>96.993200000000002</v>
          </cell>
        </row>
        <row r="280">
          <cell r="A280">
            <v>96.9893</v>
          </cell>
        </row>
        <row r="281">
          <cell r="A281">
            <v>96.946299999999994</v>
          </cell>
        </row>
        <row r="282">
          <cell r="A282">
            <v>96.942400000000006</v>
          </cell>
        </row>
        <row r="283">
          <cell r="A283">
            <v>96.946299999999994</v>
          </cell>
        </row>
        <row r="284">
          <cell r="A284">
            <v>96.942400000000006</v>
          </cell>
        </row>
        <row r="285">
          <cell r="A285">
            <v>96.946299999999994</v>
          </cell>
        </row>
        <row r="286">
          <cell r="A286">
            <v>96.942400000000006</v>
          </cell>
        </row>
        <row r="287">
          <cell r="A287">
            <v>96.946299999999994</v>
          </cell>
        </row>
        <row r="288">
          <cell r="A288">
            <v>96.942400000000006</v>
          </cell>
        </row>
        <row r="289">
          <cell r="A289">
            <v>96.946299999999994</v>
          </cell>
        </row>
        <row r="290">
          <cell r="A290">
            <v>96.942400000000006</v>
          </cell>
        </row>
        <row r="291">
          <cell r="A291">
            <v>96.8018</v>
          </cell>
        </row>
        <row r="292">
          <cell r="A292">
            <v>96.797899999999998</v>
          </cell>
        </row>
        <row r="293">
          <cell r="A293">
            <v>96.8018</v>
          </cell>
        </row>
        <row r="294">
          <cell r="A294">
            <v>96.797899999999998</v>
          </cell>
        </row>
        <row r="295">
          <cell r="A295">
            <v>96.8018</v>
          </cell>
        </row>
        <row r="296">
          <cell r="A296">
            <v>96.797899999999998</v>
          </cell>
        </row>
        <row r="297">
          <cell r="A297">
            <v>96.8018</v>
          </cell>
        </row>
        <row r="298">
          <cell r="A298">
            <v>96.797899999999998</v>
          </cell>
        </row>
        <row r="299">
          <cell r="A299">
            <v>96.8018</v>
          </cell>
        </row>
        <row r="300">
          <cell r="A300">
            <v>97.794899999999998</v>
          </cell>
        </row>
        <row r="301">
          <cell r="A301">
            <v>96.865200000000002</v>
          </cell>
        </row>
        <row r="302">
          <cell r="A302">
            <v>96.8262</v>
          </cell>
        </row>
        <row r="303">
          <cell r="A303">
            <v>104.236</v>
          </cell>
        </row>
        <row r="304">
          <cell r="A304">
            <v>104.18899999999999</v>
          </cell>
        </row>
        <row r="305">
          <cell r="A305">
            <v>104.205</v>
          </cell>
        </row>
        <row r="306">
          <cell r="A306">
            <v>104.18600000000001</v>
          </cell>
        </row>
        <row r="307">
          <cell r="A307">
            <v>104.193</v>
          </cell>
        </row>
        <row r="308">
          <cell r="A308">
            <v>104.178</v>
          </cell>
        </row>
        <row r="309">
          <cell r="A309">
            <v>127.9</v>
          </cell>
        </row>
        <row r="310">
          <cell r="A310">
            <v>127.92400000000001</v>
          </cell>
        </row>
        <row r="311">
          <cell r="A311">
            <v>127.889</v>
          </cell>
        </row>
        <row r="312">
          <cell r="A312">
            <v>127.889</v>
          </cell>
        </row>
        <row r="313">
          <cell r="A313">
            <v>127.889</v>
          </cell>
        </row>
        <row r="314">
          <cell r="A314">
            <v>127.92</v>
          </cell>
        </row>
        <row r="315">
          <cell r="A315">
            <v>127.893</v>
          </cell>
        </row>
        <row r="316">
          <cell r="A316">
            <v>127.893</v>
          </cell>
        </row>
        <row r="317">
          <cell r="A317">
            <v>128.73599999999999</v>
          </cell>
        </row>
        <row r="318">
          <cell r="A318">
            <v>128.697</v>
          </cell>
        </row>
        <row r="319">
          <cell r="A319">
            <v>128.66999999999999</v>
          </cell>
        </row>
        <row r="320">
          <cell r="A320">
            <v>128.68199999999999</v>
          </cell>
        </row>
        <row r="321">
          <cell r="A321">
            <v>129.506</v>
          </cell>
        </row>
        <row r="322">
          <cell r="A322">
            <v>129.36099999999999</v>
          </cell>
        </row>
        <row r="323">
          <cell r="A323">
            <v>129.36500000000001</v>
          </cell>
        </row>
        <row r="324">
          <cell r="A324">
            <v>129.34200000000001</v>
          </cell>
        </row>
        <row r="325">
          <cell r="A325">
            <v>138.209</v>
          </cell>
        </row>
        <row r="326">
          <cell r="A326">
            <v>137.721</v>
          </cell>
        </row>
        <row r="327">
          <cell r="A327">
            <v>137.69300000000001</v>
          </cell>
        </row>
        <row r="328">
          <cell r="A328">
            <v>138.654</v>
          </cell>
        </row>
        <row r="329">
          <cell r="A329">
            <v>140.23599999999999</v>
          </cell>
        </row>
        <row r="330">
          <cell r="A330">
            <v>135.43600000000001</v>
          </cell>
        </row>
        <row r="331">
          <cell r="A331">
            <v>135.42400000000001</v>
          </cell>
        </row>
        <row r="332">
          <cell r="A332">
            <v>135.33000000000001</v>
          </cell>
        </row>
        <row r="333">
          <cell r="A333">
            <v>135.178</v>
          </cell>
        </row>
        <row r="334">
          <cell r="A334">
            <v>135.10400000000001</v>
          </cell>
        </row>
        <row r="335">
          <cell r="A335">
            <v>135.12299999999999</v>
          </cell>
        </row>
        <row r="336">
          <cell r="A336">
            <v>135.11500000000001</v>
          </cell>
        </row>
        <row r="337">
          <cell r="A337">
            <v>135.131</v>
          </cell>
        </row>
        <row r="338">
          <cell r="A338">
            <v>135.10400000000001</v>
          </cell>
        </row>
        <row r="339">
          <cell r="A339">
            <v>134.53299999999999</v>
          </cell>
        </row>
        <row r="340">
          <cell r="A340">
            <v>132.05699999999999</v>
          </cell>
        </row>
        <row r="341">
          <cell r="A341">
            <v>128.71100000000001</v>
          </cell>
        </row>
        <row r="342">
          <cell r="A342">
            <v>128.69900000000001</v>
          </cell>
        </row>
        <row r="343">
          <cell r="A343">
            <v>128.68</v>
          </cell>
        </row>
        <row r="344">
          <cell r="A344">
            <v>137.32</v>
          </cell>
        </row>
        <row r="345">
          <cell r="A345">
            <v>136.83600000000001</v>
          </cell>
        </row>
        <row r="346">
          <cell r="A346">
            <v>136.80500000000001</v>
          </cell>
        </row>
        <row r="347">
          <cell r="A347">
            <v>136.81200000000001</v>
          </cell>
        </row>
        <row r="348">
          <cell r="A348">
            <v>134.92599999999999</v>
          </cell>
        </row>
        <row r="349">
          <cell r="A349">
            <v>134.898</v>
          </cell>
        </row>
        <row r="350">
          <cell r="A350">
            <v>134.797</v>
          </cell>
        </row>
        <row r="351">
          <cell r="A351">
            <v>135.15600000000001</v>
          </cell>
        </row>
        <row r="352">
          <cell r="A352">
            <v>135.113</v>
          </cell>
        </row>
        <row r="353">
          <cell r="A353">
            <v>134.65600000000001</v>
          </cell>
        </row>
        <row r="354">
          <cell r="A354">
            <v>134.023</v>
          </cell>
        </row>
        <row r="355">
          <cell r="A355">
            <v>132.922</v>
          </cell>
        </row>
        <row r="356">
          <cell r="A356">
            <v>132.71899999999999</v>
          </cell>
        </row>
        <row r="357">
          <cell r="A357">
            <v>129.98400000000001</v>
          </cell>
        </row>
        <row r="358">
          <cell r="A358">
            <v>129.98599999999999</v>
          </cell>
        </row>
        <row r="359">
          <cell r="A359">
            <v>129.99</v>
          </cell>
        </row>
        <row r="360">
          <cell r="A360">
            <v>130.006</v>
          </cell>
        </row>
        <row r="361">
          <cell r="A361">
            <v>138.482</v>
          </cell>
        </row>
        <row r="362">
          <cell r="A362">
            <v>138.81100000000001</v>
          </cell>
        </row>
        <row r="363">
          <cell r="A363">
            <v>139.15799999999999</v>
          </cell>
        </row>
        <row r="364">
          <cell r="A364">
            <v>139.16200000000001</v>
          </cell>
        </row>
        <row r="365">
          <cell r="A365">
            <v>139.02099999999999</v>
          </cell>
        </row>
        <row r="366">
          <cell r="A366">
            <v>139.25399999999999</v>
          </cell>
        </row>
        <row r="367">
          <cell r="A367">
            <v>140.375</v>
          </cell>
        </row>
        <row r="368">
          <cell r="A368">
            <v>140.43</v>
          </cell>
        </row>
        <row r="369">
          <cell r="A369">
            <v>140.63300000000001</v>
          </cell>
        </row>
        <row r="370">
          <cell r="A370">
            <v>140.898</v>
          </cell>
        </row>
        <row r="371">
          <cell r="A371">
            <v>141.65600000000001</v>
          </cell>
        </row>
        <row r="372">
          <cell r="A372">
            <v>143.47999999999999</v>
          </cell>
        </row>
        <row r="373">
          <cell r="A373">
            <v>143.023</v>
          </cell>
        </row>
        <row r="374">
          <cell r="A374">
            <v>142.88300000000001</v>
          </cell>
        </row>
        <row r="375">
          <cell r="A375">
            <v>143.238</v>
          </cell>
        </row>
        <row r="376">
          <cell r="A376">
            <v>143.31200000000001</v>
          </cell>
        </row>
        <row r="377">
          <cell r="A377">
            <v>143.19499999999999</v>
          </cell>
        </row>
        <row r="378">
          <cell r="A378">
            <v>135.887</v>
          </cell>
        </row>
        <row r="379">
          <cell r="A379">
            <v>130.352</v>
          </cell>
        </row>
        <row r="380">
          <cell r="A380">
            <v>130.38300000000001</v>
          </cell>
        </row>
        <row r="381">
          <cell r="A381">
            <v>130.422</v>
          </cell>
        </row>
        <row r="382">
          <cell r="A382">
            <v>130.39099999999999</v>
          </cell>
        </row>
        <row r="383">
          <cell r="A383">
            <v>130.39500000000001</v>
          </cell>
        </row>
        <row r="384">
          <cell r="A384">
            <v>130.42599999999999</v>
          </cell>
        </row>
        <row r="385">
          <cell r="A385">
            <v>130.423</v>
          </cell>
        </row>
        <row r="386">
          <cell r="A386">
            <v>130.399</v>
          </cell>
        </row>
        <row r="387">
          <cell r="A387">
            <v>130.38</v>
          </cell>
        </row>
        <row r="388">
          <cell r="A388">
            <v>130.38800000000001</v>
          </cell>
        </row>
        <row r="389">
          <cell r="A389">
            <v>130.38399999999999</v>
          </cell>
        </row>
        <row r="390">
          <cell r="A390">
            <v>130.376</v>
          </cell>
        </row>
        <row r="391">
          <cell r="A391">
            <v>130.36000000000001</v>
          </cell>
        </row>
        <row r="392">
          <cell r="A392">
            <v>130.38</v>
          </cell>
        </row>
        <row r="393">
          <cell r="A393">
            <v>138.376</v>
          </cell>
        </row>
        <row r="394">
          <cell r="A394">
            <v>138.126</v>
          </cell>
        </row>
        <row r="395">
          <cell r="A395">
            <v>138.12200000000001</v>
          </cell>
        </row>
        <row r="396">
          <cell r="A396">
            <v>138.126</v>
          </cell>
        </row>
        <row r="397">
          <cell r="A397">
            <v>135.82900000000001</v>
          </cell>
        </row>
        <row r="398">
          <cell r="A398">
            <v>135.828</v>
          </cell>
        </row>
        <row r="399">
          <cell r="A399">
            <v>135.74199999999999</v>
          </cell>
        </row>
        <row r="400">
          <cell r="A400">
            <v>136.19900000000001</v>
          </cell>
        </row>
        <row r="401">
          <cell r="A401">
            <v>135.46899999999999</v>
          </cell>
        </row>
        <row r="402">
          <cell r="A402">
            <v>135.477</v>
          </cell>
        </row>
        <row r="403">
          <cell r="A403">
            <v>135.49199999999999</v>
          </cell>
        </row>
        <row r="404">
          <cell r="A404">
            <v>135.489</v>
          </cell>
        </row>
        <row r="405">
          <cell r="A405">
            <v>137.73500000000001</v>
          </cell>
        </row>
        <row r="406">
          <cell r="A406">
            <v>137.88399999999999</v>
          </cell>
        </row>
        <row r="407">
          <cell r="A407">
            <v>137.864</v>
          </cell>
        </row>
        <row r="408">
          <cell r="A408">
            <v>137.864</v>
          </cell>
        </row>
        <row r="409">
          <cell r="A409">
            <v>138.38399999999999</v>
          </cell>
        </row>
        <row r="410">
          <cell r="A410">
            <v>141.94999999999999</v>
          </cell>
        </row>
        <row r="411">
          <cell r="A411">
            <v>142.24700000000001</v>
          </cell>
        </row>
        <row r="412">
          <cell r="A412">
            <v>142.364</v>
          </cell>
        </row>
        <row r="413">
          <cell r="A413">
            <v>142.61000000000001</v>
          </cell>
        </row>
        <row r="414">
          <cell r="A414">
            <v>142.614</v>
          </cell>
        </row>
        <row r="415">
          <cell r="A415">
            <v>143.642</v>
          </cell>
        </row>
        <row r="416">
          <cell r="A416">
            <v>144.42699999999999</v>
          </cell>
        </row>
        <row r="417">
          <cell r="A417">
            <v>142.82900000000001</v>
          </cell>
        </row>
        <row r="418">
          <cell r="A418">
            <v>142.84100000000001</v>
          </cell>
        </row>
        <row r="419">
          <cell r="A419">
            <v>142.59100000000001</v>
          </cell>
        </row>
        <row r="420">
          <cell r="A420">
            <v>142.548</v>
          </cell>
        </row>
        <row r="421">
          <cell r="A421">
            <v>142.54400000000001</v>
          </cell>
        </row>
        <row r="422">
          <cell r="A422">
            <v>142.536</v>
          </cell>
        </row>
        <row r="423">
          <cell r="A423">
            <v>142.53200000000001</v>
          </cell>
        </row>
        <row r="424">
          <cell r="A424">
            <v>142.52799999999999</v>
          </cell>
        </row>
        <row r="425">
          <cell r="A425">
            <v>142.54400000000001</v>
          </cell>
        </row>
        <row r="426">
          <cell r="A426">
            <v>142.53200000000001</v>
          </cell>
        </row>
        <row r="427">
          <cell r="A427">
            <v>142.52799999999999</v>
          </cell>
        </row>
        <row r="428">
          <cell r="A428">
            <v>142.52799999999999</v>
          </cell>
        </row>
        <row r="429">
          <cell r="A429">
            <v>129.68100000000001</v>
          </cell>
        </row>
        <row r="430">
          <cell r="A430">
            <v>154.57499999999999</v>
          </cell>
        </row>
        <row r="431">
          <cell r="A431">
            <v>154.55600000000001</v>
          </cell>
        </row>
        <row r="432">
          <cell r="A432">
            <v>154.55199999999999</v>
          </cell>
        </row>
        <row r="433">
          <cell r="A433">
            <v>167.14599999999999</v>
          </cell>
        </row>
        <row r="434">
          <cell r="A434">
            <v>176.36799999999999</v>
          </cell>
        </row>
        <row r="435">
          <cell r="A435">
            <v>175.97</v>
          </cell>
        </row>
        <row r="436">
          <cell r="A436">
            <v>175.595</v>
          </cell>
        </row>
        <row r="437">
          <cell r="A437">
            <v>181.98500000000001</v>
          </cell>
        </row>
        <row r="438">
          <cell r="A438">
            <v>180.49299999999999</v>
          </cell>
        </row>
        <row r="439">
          <cell r="A439">
            <v>180.44499999999999</v>
          </cell>
        </row>
        <row r="440">
          <cell r="A440">
            <v>182.39500000000001</v>
          </cell>
        </row>
        <row r="441">
          <cell r="A441">
            <v>178.65199999999999</v>
          </cell>
        </row>
        <row r="442">
          <cell r="A442">
            <v>178.48400000000001</v>
          </cell>
        </row>
        <row r="443">
          <cell r="A443">
            <v>178.422</v>
          </cell>
        </row>
        <row r="444">
          <cell r="A444">
            <v>178.227</v>
          </cell>
        </row>
        <row r="445">
          <cell r="A445">
            <v>178.24199999999999</v>
          </cell>
        </row>
        <row r="446">
          <cell r="A446">
            <v>182.82400000000001</v>
          </cell>
        </row>
        <row r="447">
          <cell r="A447">
            <v>179.70699999999999</v>
          </cell>
        </row>
        <row r="448">
          <cell r="A448">
            <v>179.578</v>
          </cell>
        </row>
        <row r="449">
          <cell r="A449">
            <v>181.273</v>
          </cell>
        </row>
        <row r="450">
          <cell r="A450">
            <v>178.84</v>
          </cell>
        </row>
        <row r="451">
          <cell r="A451">
            <v>178.875</v>
          </cell>
        </row>
        <row r="452">
          <cell r="A452">
            <v>164.71100000000001</v>
          </cell>
        </row>
        <row r="453">
          <cell r="A453">
            <v>165.30099999999999</v>
          </cell>
        </row>
        <row r="454">
          <cell r="A454">
            <v>164.35900000000001</v>
          </cell>
        </row>
        <row r="455">
          <cell r="A455">
            <v>165.35900000000001</v>
          </cell>
        </row>
        <row r="456">
          <cell r="A456">
            <v>165.45699999999999</v>
          </cell>
        </row>
        <row r="457">
          <cell r="A457">
            <v>165.51599999999999</v>
          </cell>
        </row>
        <row r="458">
          <cell r="A458">
            <v>165.488</v>
          </cell>
        </row>
        <row r="459">
          <cell r="A459">
            <v>165.477</v>
          </cell>
        </row>
        <row r="460">
          <cell r="A460">
            <v>165.51599999999999</v>
          </cell>
        </row>
        <row r="461">
          <cell r="A461">
            <v>165.477</v>
          </cell>
        </row>
        <row r="462">
          <cell r="A462">
            <v>165.47300000000001</v>
          </cell>
        </row>
        <row r="463">
          <cell r="A463">
            <v>165.44499999999999</v>
          </cell>
        </row>
        <row r="464">
          <cell r="A464">
            <v>165.691</v>
          </cell>
        </row>
        <row r="465">
          <cell r="A465">
            <v>165.55500000000001</v>
          </cell>
        </row>
        <row r="466">
          <cell r="A466">
            <v>165.78100000000001</v>
          </cell>
        </row>
        <row r="467">
          <cell r="A467">
            <v>165.74199999999999</v>
          </cell>
        </row>
        <row r="468">
          <cell r="A468">
            <v>165.74199999999999</v>
          </cell>
        </row>
        <row r="469">
          <cell r="A469">
            <v>171.36699999999999</v>
          </cell>
        </row>
        <row r="470">
          <cell r="A470">
            <v>174.49600000000001</v>
          </cell>
        </row>
        <row r="471">
          <cell r="A471">
            <v>137.61699999999999</v>
          </cell>
        </row>
        <row r="472">
          <cell r="A472">
            <v>137.50399999999999</v>
          </cell>
        </row>
        <row r="473">
          <cell r="A473">
            <v>137.51599999999999</v>
          </cell>
        </row>
        <row r="474">
          <cell r="A474">
            <v>137.50399999999999</v>
          </cell>
        </row>
        <row r="475">
          <cell r="A475">
            <v>137.48400000000001</v>
          </cell>
        </row>
        <row r="476">
          <cell r="A476">
            <v>137.5</v>
          </cell>
        </row>
        <row r="477">
          <cell r="A477">
            <v>94.480500000000006</v>
          </cell>
        </row>
        <row r="478">
          <cell r="A478">
            <v>94.476600000000005</v>
          </cell>
        </row>
        <row r="479">
          <cell r="A479">
            <v>94.480500000000006</v>
          </cell>
        </row>
        <row r="480">
          <cell r="A480">
            <v>94.460899999999995</v>
          </cell>
        </row>
        <row r="481">
          <cell r="A481">
            <v>94.460899999999995</v>
          </cell>
        </row>
        <row r="482">
          <cell r="A482">
            <v>94.460899999999995</v>
          </cell>
        </row>
        <row r="483">
          <cell r="A483">
            <v>94.460899999999995</v>
          </cell>
        </row>
        <row r="484">
          <cell r="A484">
            <v>94.460899999999995</v>
          </cell>
        </row>
        <row r="485">
          <cell r="A485">
            <v>94.460899999999995</v>
          </cell>
        </row>
        <row r="486">
          <cell r="A486">
            <v>94.460899999999995</v>
          </cell>
        </row>
        <row r="487">
          <cell r="A487">
            <v>94.460899999999995</v>
          </cell>
        </row>
        <row r="488">
          <cell r="A488">
            <v>94.464799999999997</v>
          </cell>
        </row>
        <row r="489">
          <cell r="A489">
            <v>94.464799999999997</v>
          </cell>
        </row>
        <row r="490">
          <cell r="A490">
            <v>94.464799999999997</v>
          </cell>
        </row>
        <row r="491">
          <cell r="A491">
            <v>94.464799999999997</v>
          </cell>
        </row>
        <row r="492">
          <cell r="A492">
            <v>94.464799999999997</v>
          </cell>
        </row>
        <row r="493">
          <cell r="A493">
            <v>94.464799999999997</v>
          </cell>
        </row>
        <row r="494">
          <cell r="A494">
            <v>94.464799999999997</v>
          </cell>
        </row>
        <row r="495">
          <cell r="A495">
            <v>94.464799999999997</v>
          </cell>
        </row>
        <row r="496">
          <cell r="A496">
            <v>94.464799999999997</v>
          </cell>
        </row>
        <row r="497">
          <cell r="A497">
            <v>94.464799999999997</v>
          </cell>
        </row>
        <row r="498">
          <cell r="A498">
            <v>94.464799999999997</v>
          </cell>
        </row>
        <row r="499">
          <cell r="A499">
            <v>94.464799999999997</v>
          </cell>
        </row>
        <row r="500">
          <cell r="A500">
            <v>94.464799999999997</v>
          </cell>
        </row>
        <row r="501">
          <cell r="A501">
            <v>94.460899999999995</v>
          </cell>
        </row>
        <row r="502">
          <cell r="A502">
            <v>94.460899999999995</v>
          </cell>
        </row>
        <row r="503">
          <cell r="A503">
            <v>94.460899999999995</v>
          </cell>
        </row>
        <row r="504">
          <cell r="A504">
            <v>94.460899999999995</v>
          </cell>
        </row>
        <row r="505">
          <cell r="A505">
            <v>94.460899999999995</v>
          </cell>
        </row>
        <row r="506">
          <cell r="A506">
            <v>94.460899999999995</v>
          </cell>
        </row>
        <row r="507">
          <cell r="A507">
            <v>94.464799999999997</v>
          </cell>
        </row>
        <row r="508">
          <cell r="A508">
            <v>94.464799999999997</v>
          </cell>
        </row>
        <row r="509">
          <cell r="A509">
            <v>94.464799999999997</v>
          </cell>
        </row>
        <row r="510">
          <cell r="A510">
            <v>94.464799999999997</v>
          </cell>
        </row>
        <row r="511">
          <cell r="A511">
            <v>94.464799999999997</v>
          </cell>
        </row>
        <row r="512">
          <cell r="A512">
            <v>94.464799999999997</v>
          </cell>
        </row>
        <row r="513">
          <cell r="A513">
            <v>94.464799999999997</v>
          </cell>
        </row>
        <row r="514">
          <cell r="A514">
            <v>94.464799999999997</v>
          </cell>
        </row>
        <row r="515">
          <cell r="A515">
            <v>94.464799999999997</v>
          </cell>
        </row>
        <row r="516">
          <cell r="A516">
            <v>94.464799999999997</v>
          </cell>
        </row>
        <row r="517">
          <cell r="A517">
            <v>94.464799999999997</v>
          </cell>
        </row>
        <row r="518">
          <cell r="A518">
            <v>94.464799999999997</v>
          </cell>
        </row>
        <row r="519">
          <cell r="A519">
            <v>94.464799999999997</v>
          </cell>
        </row>
        <row r="520">
          <cell r="A520">
            <v>94.464799999999997</v>
          </cell>
        </row>
        <row r="521">
          <cell r="A521">
            <v>94.464799999999997</v>
          </cell>
        </row>
        <row r="522">
          <cell r="A522">
            <v>94.456999999999994</v>
          </cell>
        </row>
        <row r="523">
          <cell r="A523">
            <v>94.460899999999995</v>
          </cell>
        </row>
        <row r="524">
          <cell r="A524">
            <v>94.456999999999994</v>
          </cell>
        </row>
        <row r="525">
          <cell r="A525">
            <v>94.456999999999994</v>
          </cell>
        </row>
        <row r="526">
          <cell r="A526">
            <v>94.456999999999994</v>
          </cell>
        </row>
        <row r="527">
          <cell r="A527">
            <v>94.456999999999994</v>
          </cell>
        </row>
        <row r="528">
          <cell r="A528">
            <v>94.456999999999994</v>
          </cell>
        </row>
        <row r="529">
          <cell r="A529">
            <v>94.456999999999994</v>
          </cell>
        </row>
        <row r="530">
          <cell r="A530">
            <v>94.460899999999995</v>
          </cell>
        </row>
        <row r="531">
          <cell r="A531">
            <v>94.460899999999995</v>
          </cell>
        </row>
        <row r="532">
          <cell r="A532">
            <v>94.460899999999995</v>
          </cell>
        </row>
        <row r="533">
          <cell r="A533">
            <v>94.460899999999995</v>
          </cell>
        </row>
        <row r="534">
          <cell r="A534">
            <v>94.460899999999995</v>
          </cell>
        </row>
        <row r="535">
          <cell r="A535">
            <v>94.460899999999995</v>
          </cell>
        </row>
        <row r="536">
          <cell r="A536">
            <v>94.460899999999995</v>
          </cell>
        </row>
        <row r="537">
          <cell r="A537">
            <v>94.460899999999995</v>
          </cell>
        </row>
        <row r="538">
          <cell r="A538">
            <v>94.460899999999995</v>
          </cell>
        </row>
        <row r="539">
          <cell r="A539">
            <v>94.460899999999995</v>
          </cell>
        </row>
        <row r="540">
          <cell r="A540">
            <v>94.460899999999995</v>
          </cell>
        </row>
        <row r="541">
          <cell r="A541">
            <v>94.460899999999995</v>
          </cell>
        </row>
        <row r="542">
          <cell r="A542">
            <v>94.460899999999995</v>
          </cell>
        </row>
        <row r="543">
          <cell r="A543">
            <v>94.460899999999995</v>
          </cell>
        </row>
        <row r="544">
          <cell r="A544">
            <v>94.460899999999995</v>
          </cell>
        </row>
        <row r="545">
          <cell r="A545">
            <v>94.460899999999995</v>
          </cell>
        </row>
        <row r="546">
          <cell r="A546">
            <v>94.460899999999995</v>
          </cell>
        </row>
        <row r="547">
          <cell r="A547">
            <v>94.460899999999995</v>
          </cell>
        </row>
        <row r="548">
          <cell r="A548">
            <v>94.460899999999995</v>
          </cell>
        </row>
        <row r="549">
          <cell r="A549">
            <v>94.464799999999997</v>
          </cell>
        </row>
        <row r="550">
          <cell r="A550">
            <v>94.464799999999997</v>
          </cell>
        </row>
        <row r="551">
          <cell r="A551">
            <v>94.464799999999997</v>
          </cell>
        </row>
        <row r="552">
          <cell r="A552">
            <v>94.464799999999997</v>
          </cell>
        </row>
        <row r="553">
          <cell r="A553">
            <v>94.464799999999997</v>
          </cell>
        </row>
        <row r="554">
          <cell r="A554">
            <v>94.464799999999997</v>
          </cell>
        </row>
        <row r="555">
          <cell r="A555">
            <v>94.464799999999997</v>
          </cell>
        </row>
        <row r="556">
          <cell r="A556">
            <v>94.464799999999997</v>
          </cell>
        </row>
        <row r="557">
          <cell r="A557">
            <v>94.464799999999997</v>
          </cell>
        </row>
        <row r="558">
          <cell r="A558">
            <v>94.464799999999997</v>
          </cell>
        </row>
        <row r="559">
          <cell r="A559">
            <v>94.464799999999997</v>
          </cell>
        </row>
        <row r="560">
          <cell r="A560">
            <v>95.363299999999995</v>
          </cell>
        </row>
        <row r="561">
          <cell r="A561">
            <v>94.547899999999998</v>
          </cell>
        </row>
        <row r="562">
          <cell r="A562">
            <v>94.504900000000006</v>
          </cell>
        </row>
        <row r="563">
          <cell r="A563">
            <v>112.755</v>
          </cell>
        </row>
        <row r="564">
          <cell r="A564">
            <v>112.681</v>
          </cell>
        </row>
        <row r="565">
          <cell r="A565">
            <v>112.72</v>
          </cell>
        </row>
        <row r="566">
          <cell r="A566">
            <v>112.685</v>
          </cell>
        </row>
        <row r="567">
          <cell r="A567">
            <v>112.669</v>
          </cell>
        </row>
        <row r="568">
          <cell r="A568">
            <v>112.66500000000001</v>
          </cell>
        </row>
        <row r="569">
          <cell r="A569">
            <v>125.345</v>
          </cell>
        </row>
        <row r="570">
          <cell r="A570">
            <v>125.30200000000001</v>
          </cell>
        </row>
        <row r="571">
          <cell r="A571">
            <v>126.185</v>
          </cell>
        </row>
        <row r="572">
          <cell r="A572">
            <v>126.134</v>
          </cell>
        </row>
        <row r="573">
          <cell r="A573">
            <v>126.161</v>
          </cell>
        </row>
        <row r="574">
          <cell r="A574">
            <v>126.149</v>
          </cell>
        </row>
        <row r="575">
          <cell r="A575">
            <v>126.22</v>
          </cell>
        </row>
        <row r="576">
          <cell r="A576">
            <v>126.544</v>
          </cell>
        </row>
        <row r="577">
          <cell r="A577">
            <v>126.872</v>
          </cell>
        </row>
        <row r="578">
          <cell r="A578">
            <v>127.51300000000001</v>
          </cell>
        </row>
        <row r="579">
          <cell r="A579">
            <v>127.45399999999999</v>
          </cell>
        </row>
        <row r="580">
          <cell r="A580">
            <v>127.458</v>
          </cell>
        </row>
        <row r="581">
          <cell r="A581">
            <v>127.24299999999999</v>
          </cell>
        </row>
        <row r="582">
          <cell r="A582">
            <v>127.142</v>
          </cell>
        </row>
        <row r="583">
          <cell r="A583">
            <v>127.134</v>
          </cell>
        </row>
        <row r="584">
          <cell r="A584">
            <v>127.149</v>
          </cell>
        </row>
        <row r="585">
          <cell r="A585">
            <v>131.15700000000001</v>
          </cell>
        </row>
        <row r="586">
          <cell r="A586">
            <v>137.322</v>
          </cell>
        </row>
        <row r="587">
          <cell r="A587">
            <v>137.23599999999999</v>
          </cell>
        </row>
        <row r="588">
          <cell r="A588">
            <v>137.232</v>
          </cell>
        </row>
        <row r="589">
          <cell r="A589">
            <v>139.24799999999999</v>
          </cell>
        </row>
        <row r="590">
          <cell r="A590">
            <v>132.779</v>
          </cell>
        </row>
        <row r="591">
          <cell r="A591">
            <v>132.75200000000001</v>
          </cell>
        </row>
        <row r="592">
          <cell r="A592">
            <v>132.393</v>
          </cell>
        </row>
        <row r="593">
          <cell r="A593">
            <v>133.01400000000001</v>
          </cell>
        </row>
        <row r="594">
          <cell r="A594">
            <v>133.17400000000001</v>
          </cell>
        </row>
        <row r="595">
          <cell r="A595">
            <v>132.29900000000001</v>
          </cell>
        </row>
        <row r="596">
          <cell r="A596">
            <v>129.803</v>
          </cell>
        </row>
        <row r="597">
          <cell r="A597">
            <v>129.78700000000001</v>
          </cell>
        </row>
        <row r="598">
          <cell r="A598">
            <v>129.803</v>
          </cell>
        </row>
        <row r="599">
          <cell r="A599">
            <v>130.47499999999999</v>
          </cell>
        </row>
        <row r="600">
          <cell r="A600">
            <v>135.375</v>
          </cell>
        </row>
        <row r="601">
          <cell r="A601">
            <v>133.53899999999999</v>
          </cell>
        </row>
        <row r="602">
          <cell r="A602">
            <v>131.89500000000001</v>
          </cell>
        </row>
        <row r="603">
          <cell r="A603">
            <v>131.89099999999999</v>
          </cell>
        </row>
        <row r="604">
          <cell r="A604">
            <v>134.86699999999999</v>
          </cell>
        </row>
        <row r="605">
          <cell r="A605">
            <v>135.16800000000001</v>
          </cell>
        </row>
        <row r="606">
          <cell r="A606">
            <v>135.547</v>
          </cell>
        </row>
        <row r="607">
          <cell r="A607">
            <v>135.45699999999999</v>
          </cell>
        </row>
        <row r="608">
          <cell r="A608">
            <v>135.57</v>
          </cell>
        </row>
        <row r="609">
          <cell r="A609">
            <v>132.37899999999999</v>
          </cell>
        </row>
        <row r="610">
          <cell r="A610">
            <v>132.39099999999999</v>
          </cell>
        </row>
        <row r="611">
          <cell r="A611">
            <v>132.273</v>
          </cell>
        </row>
        <row r="612">
          <cell r="A612">
            <v>132.262</v>
          </cell>
        </row>
        <row r="613">
          <cell r="A613">
            <v>137.03100000000001</v>
          </cell>
        </row>
        <row r="614">
          <cell r="A614">
            <v>136.50800000000001</v>
          </cell>
        </row>
        <row r="615">
          <cell r="A615">
            <v>136.477</v>
          </cell>
        </row>
        <row r="616">
          <cell r="A616">
            <v>136.47999999999999</v>
          </cell>
        </row>
        <row r="617">
          <cell r="A617">
            <v>135.34800000000001</v>
          </cell>
        </row>
        <row r="618">
          <cell r="A618">
            <v>137.99600000000001</v>
          </cell>
        </row>
        <row r="619">
          <cell r="A619">
            <v>137.941</v>
          </cell>
        </row>
        <row r="620">
          <cell r="A620">
            <v>138.14099999999999</v>
          </cell>
        </row>
        <row r="621">
          <cell r="A621">
            <v>137.96899999999999</v>
          </cell>
        </row>
        <row r="622">
          <cell r="A622">
            <v>137.93799999999999</v>
          </cell>
        </row>
        <row r="623">
          <cell r="A623">
            <v>137.91399999999999</v>
          </cell>
        </row>
        <row r="624">
          <cell r="A624">
            <v>103.59</v>
          </cell>
        </row>
        <row r="625">
          <cell r="A625">
            <v>102.586</v>
          </cell>
        </row>
        <row r="626">
          <cell r="A626">
            <v>102.477</v>
          </cell>
        </row>
        <row r="627">
          <cell r="A627">
            <v>100.714</v>
          </cell>
        </row>
        <row r="628">
          <cell r="A628">
            <v>100.65900000000001</v>
          </cell>
        </row>
        <row r="629">
          <cell r="A629">
            <v>100.655</v>
          </cell>
        </row>
        <row r="630">
          <cell r="A630">
            <v>91.877899999999997</v>
          </cell>
        </row>
        <row r="631">
          <cell r="A631">
            <v>91.807599999999994</v>
          </cell>
        </row>
        <row r="632">
          <cell r="A632">
            <v>91.811499999999995</v>
          </cell>
        </row>
        <row r="633">
          <cell r="A633">
            <v>91.807599999999994</v>
          </cell>
        </row>
        <row r="634">
          <cell r="A634">
            <v>91.811499999999995</v>
          </cell>
        </row>
        <row r="635">
          <cell r="A635">
            <v>91.807599999999994</v>
          </cell>
        </row>
        <row r="636">
          <cell r="A636">
            <v>91.811499999999995</v>
          </cell>
        </row>
        <row r="637">
          <cell r="A637">
            <v>91.807599999999994</v>
          </cell>
        </row>
        <row r="638">
          <cell r="A638">
            <v>91.8232</v>
          </cell>
        </row>
        <row r="639">
          <cell r="A639">
            <v>84.292000000000002</v>
          </cell>
        </row>
        <row r="640">
          <cell r="A640">
            <v>83.924800000000005</v>
          </cell>
        </row>
        <row r="641">
          <cell r="A641">
            <v>83.920900000000003</v>
          </cell>
        </row>
        <row r="642">
          <cell r="A642">
            <v>83.920900000000003</v>
          </cell>
        </row>
        <row r="643">
          <cell r="A643">
            <v>83.920900000000003</v>
          </cell>
        </row>
        <row r="644">
          <cell r="A644">
            <v>95.639600000000002</v>
          </cell>
        </row>
        <row r="645">
          <cell r="A645">
            <v>96.042000000000002</v>
          </cell>
        </row>
        <row r="646">
          <cell r="A646">
            <v>96.042000000000002</v>
          </cell>
        </row>
        <row r="647">
          <cell r="A647">
            <v>96.042000000000002</v>
          </cell>
        </row>
        <row r="648">
          <cell r="A648">
            <v>96.014600000000002</v>
          </cell>
        </row>
        <row r="649">
          <cell r="A649">
            <v>96.0107</v>
          </cell>
        </row>
        <row r="650">
          <cell r="A650">
            <v>96.0107</v>
          </cell>
        </row>
        <row r="651">
          <cell r="A651">
            <v>96.019499999999994</v>
          </cell>
        </row>
        <row r="652">
          <cell r="A652">
            <v>96.019499999999994</v>
          </cell>
        </row>
        <row r="653">
          <cell r="A653">
            <v>96.015600000000006</v>
          </cell>
        </row>
        <row r="654">
          <cell r="A654">
            <v>96.019499999999994</v>
          </cell>
        </row>
        <row r="655">
          <cell r="A655">
            <v>96.046899999999994</v>
          </cell>
        </row>
        <row r="656">
          <cell r="A656">
            <v>95.992199999999997</v>
          </cell>
        </row>
        <row r="657">
          <cell r="A657">
            <v>58.894500000000001</v>
          </cell>
        </row>
        <row r="658">
          <cell r="A658">
            <v>58.871099999999998</v>
          </cell>
        </row>
        <row r="659">
          <cell r="A659">
            <v>58.867199999999997</v>
          </cell>
        </row>
        <row r="660">
          <cell r="A660">
            <v>58.871099999999998</v>
          </cell>
        </row>
        <row r="661">
          <cell r="A661">
            <v>58.882800000000003</v>
          </cell>
        </row>
        <row r="662">
          <cell r="A662">
            <v>58.882800000000003</v>
          </cell>
        </row>
        <row r="663">
          <cell r="A663">
            <v>58.898400000000002</v>
          </cell>
        </row>
        <row r="664">
          <cell r="A664">
            <v>58.875</v>
          </cell>
        </row>
        <row r="665">
          <cell r="A665">
            <v>58.875</v>
          </cell>
        </row>
        <row r="666">
          <cell r="A666">
            <v>58.878900000000002</v>
          </cell>
        </row>
        <row r="667">
          <cell r="A667">
            <v>58.875</v>
          </cell>
        </row>
        <row r="668">
          <cell r="A668">
            <v>58.878900000000002</v>
          </cell>
        </row>
        <row r="669">
          <cell r="A669">
            <v>58.859400000000001</v>
          </cell>
        </row>
        <row r="670">
          <cell r="A670">
            <v>58.867199999999997</v>
          </cell>
        </row>
        <row r="671">
          <cell r="A671">
            <v>58.863300000000002</v>
          </cell>
        </row>
        <row r="672">
          <cell r="A672">
            <v>58.839799999999997</v>
          </cell>
        </row>
        <row r="673">
          <cell r="A673">
            <v>58.835900000000002</v>
          </cell>
        </row>
        <row r="674">
          <cell r="A674">
            <v>58.839799999999997</v>
          </cell>
        </row>
        <row r="675">
          <cell r="A675">
            <v>58.835900000000002</v>
          </cell>
        </row>
        <row r="676">
          <cell r="A676">
            <v>58.839799999999997</v>
          </cell>
        </row>
        <row r="677">
          <cell r="A677">
            <v>58.835900000000002</v>
          </cell>
        </row>
        <row r="678">
          <cell r="A678">
            <v>58.839799999999997</v>
          </cell>
        </row>
        <row r="679">
          <cell r="A679">
            <v>58.835900000000002</v>
          </cell>
        </row>
        <row r="680">
          <cell r="A680">
            <v>58.839799999999997</v>
          </cell>
        </row>
        <row r="681">
          <cell r="A681">
            <v>58.835900000000002</v>
          </cell>
        </row>
        <row r="682">
          <cell r="A682">
            <v>58.839799999999997</v>
          </cell>
        </row>
        <row r="683">
          <cell r="A683">
            <v>58.835900000000002</v>
          </cell>
        </row>
        <row r="684">
          <cell r="A684">
            <v>58.863300000000002</v>
          </cell>
        </row>
        <row r="685">
          <cell r="A685">
            <v>58.843800000000002</v>
          </cell>
        </row>
        <row r="686">
          <cell r="A686">
            <v>58.855499999999999</v>
          </cell>
        </row>
        <row r="687">
          <cell r="A687">
            <v>58.843800000000002</v>
          </cell>
        </row>
        <row r="688">
          <cell r="A688">
            <v>58.847700000000003</v>
          </cell>
        </row>
        <row r="689">
          <cell r="A689">
            <v>58.835900000000002</v>
          </cell>
        </row>
        <row r="690">
          <cell r="A690">
            <v>58.839799999999997</v>
          </cell>
        </row>
        <row r="691">
          <cell r="A691">
            <v>58.835900000000002</v>
          </cell>
        </row>
        <row r="692">
          <cell r="A692">
            <v>58.839799999999997</v>
          </cell>
        </row>
        <row r="693">
          <cell r="A693">
            <v>58.835900000000002</v>
          </cell>
        </row>
        <row r="694">
          <cell r="A694">
            <v>58.839799999999997</v>
          </cell>
        </row>
        <row r="695">
          <cell r="A695">
            <v>58.835000000000001</v>
          </cell>
        </row>
        <row r="696">
          <cell r="A696">
            <v>58.837899999999998</v>
          </cell>
        </row>
        <row r="697">
          <cell r="A697">
            <v>58.834000000000003</v>
          </cell>
        </row>
        <row r="698">
          <cell r="A698">
            <v>58.837899999999998</v>
          </cell>
        </row>
        <row r="699">
          <cell r="A699">
            <v>58.834000000000003</v>
          </cell>
        </row>
        <row r="700">
          <cell r="A700">
            <v>58.837899999999998</v>
          </cell>
        </row>
        <row r="701">
          <cell r="A701">
            <v>58.834000000000003</v>
          </cell>
        </row>
        <row r="702">
          <cell r="A702">
            <v>58.837899999999998</v>
          </cell>
        </row>
        <row r="703">
          <cell r="A703">
            <v>58.831099999999999</v>
          </cell>
        </row>
        <row r="704">
          <cell r="A704">
            <v>58.835000000000001</v>
          </cell>
        </row>
        <row r="705">
          <cell r="A705">
            <v>58.831099999999999</v>
          </cell>
        </row>
        <row r="706">
          <cell r="A706">
            <v>58.835000000000001</v>
          </cell>
        </row>
        <row r="707">
          <cell r="A707">
            <v>58.831099999999999</v>
          </cell>
        </row>
        <row r="708">
          <cell r="A708">
            <v>58.835000000000001</v>
          </cell>
        </row>
        <row r="709">
          <cell r="A709">
            <v>58.831099999999999</v>
          </cell>
        </row>
        <row r="710">
          <cell r="A710">
            <v>58.835000000000001</v>
          </cell>
        </row>
        <row r="711">
          <cell r="A711">
            <v>58.830100000000002</v>
          </cell>
        </row>
        <row r="712">
          <cell r="A712">
            <v>58.834000000000003</v>
          </cell>
        </row>
        <row r="713">
          <cell r="A713">
            <v>58.830100000000002</v>
          </cell>
        </row>
        <row r="714">
          <cell r="A714">
            <v>58.834000000000003</v>
          </cell>
        </row>
        <row r="715">
          <cell r="A715">
            <v>58.830100000000002</v>
          </cell>
        </row>
        <row r="716">
          <cell r="A716">
            <v>58.834000000000003</v>
          </cell>
        </row>
        <row r="717">
          <cell r="A717">
            <v>58.830100000000002</v>
          </cell>
        </row>
        <row r="718">
          <cell r="A718">
            <v>58.834000000000003</v>
          </cell>
        </row>
        <row r="719">
          <cell r="A719">
            <v>58.830100000000002</v>
          </cell>
        </row>
        <row r="720">
          <cell r="A720">
            <v>58.834000000000003</v>
          </cell>
        </row>
        <row r="721">
          <cell r="A721">
            <v>58.810499999999998</v>
          </cell>
        </row>
        <row r="722">
          <cell r="A722">
            <v>58.814500000000002</v>
          </cell>
        </row>
        <row r="723">
          <cell r="A723">
            <v>58.810499999999998</v>
          </cell>
        </row>
        <row r="724">
          <cell r="A724">
            <v>58.814500000000002</v>
          </cell>
        </row>
        <row r="725">
          <cell r="A725">
            <v>58.818399999999997</v>
          </cell>
        </row>
        <row r="726">
          <cell r="A726">
            <v>58.818399999999997</v>
          </cell>
        </row>
        <row r="727">
          <cell r="A727">
            <v>58.818399999999997</v>
          </cell>
        </row>
        <row r="728">
          <cell r="A728">
            <v>58.818399999999997</v>
          </cell>
        </row>
        <row r="729">
          <cell r="A729">
            <v>58.818399999999997</v>
          </cell>
        </row>
        <row r="730">
          <cell r="A730">
            <v>58.818399999999997</v>
          </cell>
        </row>
        <row r="731">
          <cell r="A731">
            <v>58.822299999999998</v>
          </cell>
        </row>
        <row r="732">
          <cell r="A732">
            <v>58.822299999999998</v>
          </cell>
        </row>
        <row r="733">
          <cell r="A733">
            <v>58.818399999999997</v>
          </cell>
        </row>
        <row r="734">
          <cell r="A734">
            <v>58.814500000000002</v>
          </cell>
        </row>
        <row r="735">
          <cell r="A735">
            <v>58.810499999999998</v>
          </cell>
        </row>
        <row r="736">
          <cell r="A736">
            <v>58.814500000000002</v>
          </cell>
        </row>
        <row r="737">
          <cell r="A737">
            <v>58.810499999999998</v>
          </cell>
        </row>
        <row r="738">
          <cell r="A738">
            <v>58.814500000000002</v>
          </cell>
        </row>
        <row r="739">
          <cell r="A739">
            <v>58.818399999999997</v>
          </cell>
        </row>
        <row r="740">
          <cell r="A740">
            <v>58.818399999999997</v>
          </cell>
        </row>
        <row r="741">
          <cell r="A741">
            <v>58.818399999999997</v>
          </cell>
        </row>
        <row r="742">
          <cell r="A742">
            <v>58.818399999999997</v>
          </cell>
        </row>
        <row r="743">
          <cell r="A743">
            <v>58.818399999999997</v>
          </cell>
        </row>
        <row r="744">
          <cell r="A744">
            <v>58.818399999999997</v>
          </cell>
        </row>
        <row r="745">
          <cell r="A745">
            <v>58.818399999999997</v>
          </cell>
        </row>
        <row r="746">
          <cell r="A746">
            <v>58.818399999999997</v>
          </cell>
        </row>
        <row r="747">
          <cell r="A747">
            <v>58.818399999999997</v>
          </cell>
        </row>
        <row r="748">
          <cell r="A748">
            <v>58.818399999999997</v>
          </cell>
        </row>
        <row r="749">
          <cell r="A749">
            <v>58.818399999999997</v>
          </cell>
        </row>
        <row r="750">
          <cell r="A750">
            <v>58.818399999999997</v>
          </cell>
        </row>
        <row r="751">
          <cell r="A751">
            <v>58.818399999999997</v>
          </cell>
        </row>
        <row r="752">
          <cell r="A752">
            <v>58.818399999999997</v>
          </cell>
        </row>
        <row r="753">
          <cell r="A753">
            <v>58.818399999999997</v>
          </cell>
        </row>
        <row r="754">
          <cell r="A754">
            <v>58.818399999999997</v>
          </cell>
        </row>
        <row r="755">
          <cell r="A755">
            <v>58.818399999999997</v>
          </cell>
        </row>
        <row r="756">
          <cell r="A756">
            <v>58.814500000000002</v>
          </cell>
        </row>
        <row r="757">
          <cell r="A757">
            <v>58.814500000000002</v>
          </cell>
        </row>
        <row r="758">
          <cell r="A758">
            <v>58.814500000000002</v>
          </cell>
        </row>
        <row r="759">
          <cell r="A759">
            <v>58.814500000000002</v>
          </cell>
        </row>
        <row r="760">
          <cell r="A760">
            <v>58.814500000000002</v>
          </cell>
        </row>
        <row r="761">
          <cell r="A761">
            <v>58.814500000000002</v>
          </cell>
        </row>
        <row r="762">
          <cell r="A762">
            <v>58.814500000000002</v>
          </cell>
        </row>
        <row r="763">
          <cell r="A763">
            <v>58.814500000000002</v>
          </cell>
        </row>
        <row r="764">
          <cell r="A764">
            <v>58.814500000000002</v>
          </cell>
        </row>
        <row r="765">
          <cell r="A765">
            <v>59.615200000000002</v>
          </cell>
        </row>
        <row r="766">
          <cell r="A766">
            <v>58.866199999999999</v>
          </cell>
        </row>
        <row r="767">
          <cell r="A767">
            <v>58.831099999999999</v>
          </cell>
        </row>
        <row r="768">
          <cell r="A768">
            <v>58.835000000000001</v>
          </cell>
        </row>
        <row r="769">
          <cell r="A769">
            <v>68.272499999999994</v>
          </cell>
        </row>
        <row r="770">
          <cell r="A770">
            <v>121.17100000000001</v>
          </cell>
        </row>
        <row r="771">
          <cell r="A771">
            <v>120.401</v>
          </cell>
        </row>
        <row r="772">
          <cell r="A772">
            <v>120.339</v>
          </cell>
        </row>
        <row r="773">
          <cell r="A773">
            <v>121.288</v>
          </cell>
        </row>
        <row r="774">
          <cell r="A774">
            <v>121.214</v>
          </cell>
        </row>
        <row r="775">
          <cell r="A775">
            <v>121.233</v>
          </cell>
        </row>
        <row r="776">
          <cell r="A776">
            <v>121.206</v>
          </cell>
        </row>
        <row r="777">
          <cell r="A777">
            <v>121.44</v>
          </cell>
        </row>
        <row r="778">
          <cell r="A778">
            <v>121.464</v>
          </cell>
        </row>
        <row r="779">
          <cell r="A779">
            <v>122.53</v>
          </cell>
        </row>
        <row r="780">
          <cell r="A780">
            <v>123.444</v>
          </cell>
        </row>
        <row r="781">
          <cell r="A781">
            <v>123.405</v>
          </cell>
        </row>
        <row r="782">
          <cell r="A782">
            <v>123.39700000000001</v>
          </cell>
        </row>
        <row r="783">
          <cell r="A783">
            <v>123.315</v>
          </cell>
        </row>
        <row r="784">
          <cell r="A784">
            <v>123.437</v>
          </cell>
        </row>
        <row r="785">
          <cell r="A785">
            <v>123.425</v>
          </cell>
        </row>
        <row r="786">
          <cell r="A786">
            <v>124.128</v>
          </cell>
        </row>
        <row r="787">
          <cell r="A787">
            <v>126.386</v>
          </cell>
        </row>
        <row r="788">
          <cell r="A788">
            <v>127.58499999999999</v>
          </cell>
        </row>
        <row r="789">
          <cell r="A789">
            <v>129.13999999999999</v>
          </cell>
        </row>
        <row r="790">
          <cell r="A790">
            <v>132.18700000000001</v>
          </cell>
        </row>
        <row r="791">
          <cell r="A791">
            <v>132.76499999999999</v>
          </cell>
        </row>
        <row r="792">
          <cell r="A792">
            <v>144.12899999999999</v>
          </cell>
        </row>
        <row r="793">
          <cell r="A793">
            <v>144.46899999999999</v>
          </cell>
        </row>
        <row r="794">
          <cell r="A794">
            <v>143.99199999999999</v>
          </cell>
        </row>
        <row r="795">
          <cell r="A795">
            <v>139.62899999999999</v>
          </cell>
        </row>
        <row r="796">
          <cell r="A796">
            <v>136.977</v>
          </cell>
        </row>
        <row r="797">
          <cell r="A797">
            <v>130.785</v>
          </cell>
        </row>
        <row r="798">
          <cell r="A798">
            <v>131.32400000000001</v>
          </cell>
        </row>
        <row r="799">
          <cell r="A799">
            <v>131.24199999999999</v>
          </cell>
        </row>
        <row r="800">
          <cell r="A800">
            <v>131.25</v>
          </cell>
        </row>
        <row r="801">
          <cell r="A801">
            <v>131.07</v>
          </cell>
        </row>
        <row r="802">
          <cell r="A802">
            <v>124.164</v>
          </cell>
        </row>
        <row r="803">
          <cell r="A803">
            <v>124.16800000000001</v>
          </cell>
        </row>
        <row r="804">
          <cell r="A804">
            <v>124.188</v>
          </cell>
        </row>
        <row r="805">
          <cell r="A805">
            <v>132.684</v>
          </cell>
        </row>
        <row r="806">
          <cell r="A806">
            <v>132.035</v>
          </cell>
        </row>
        <row r="807">
          <cell r="A807">
            <v>132.01599999999999</v>
          </cell>
        </row>
        <row r="808">
          <cell r="A808">
            <v>132.023</v>
          </cell>
        </row>
        <row r="809">
          <cell r="A809">
            <v>129.63300000000001</v>
          </cell>
        </row>
        <row r="810">
          <cell r="A810">
            <v>129.625</v>
          </cell>
        </row>
        <row r="811">
          <cell r="A811">
            <v>129.10900000000001</v>
          </cell>
        </row>
        <row r="812">
          <cell r="A812">
            <v>128.94499999999999</v>
          </cell>
        </row>
        <row r="813">
          <cell r="A813">
            <v>129.102</v>
          </cell>
        </row>
        <row r="814">
          <cell r="A814">
            <v>126.65600000000001</v>
          </cell>
        </row>
        <row r="815">
          <cell r="A815">
            <v>131.82499999999999</v>
          </cell>
        </row>
        <row r="816">
          <cell r="A816">
            <v>131.52099999999999</v>
          </cell>
        </row>
        <row r="817">
          <cell r="A817">
            <v>131.31700000000001</v>
          </cell>
        </row>
        <row r="818">
          <cell r="A818">
            <v>131.32900000000001</v>
          </cell>
        </row>
        <row r="819">
          <cell r="A819">
            <v>134.548</v>
          </cell>
        </row>
        <row r="820">
          <cell r="A820">
            <v>134.29400000000001</v>
          </cell>
        </row>
        <row r="821">
          <cell r="A821">
            <v>134.24700000000001</v>
          </cell>
        </row>
        <row r="822">
          <cell r="A822">
            <v>132.32900000000001</v>
          </cell>
        </row>
        <row r="823">
          <cell r="A823">
            <v>133.411</v>
          </cell>
        </row>
        <row r="824">
          <cell r="A824">
            <v>134.43799999999999</v>
          </cell>
        </row>
        <row r="825">
          <cell r="A825">
            <v>135.05600000000001</v>
          </cell>
        </row>
        <row r="826">
          <cell r="A826">
            <v>134.935</v>
          </cell>
        </row>
        <row r="827">
          <cell r="A827">
            <v>134.67699999999999</v>
          </cell>
        </row>
        <row r="828">
          <cell r="A828">
            <v>138.239</v>
          </cell>
        </row>
        <row r="829">
          <cell r="A829">
            <v>144.79</v>
          </cell>
        </row>
        <row r="830">
          <cell r="A830">
            <v>145.626</v>
          </cell>
        </row>
        <row r="831">
          <cell r="A831">
            <v>143.98099999999999</v>
          </cell>
        </row>
        <row r="832">
          <cell r="A832">
            <v>143.97</v>
          </cell>
        </row>
        <row r="833">
          <cell r="A833">
            <v>140.77799999999999</v>
          </cell>
        </row>
        <row r="834">
          <cell r="A834">
            <v>139.251</v>
          </cell>
        </row>
        <row r="835">
          <cell r="A835">
            <v>139.446</v>
          </cell>
        </row>
        <row r="836">
          <cell r="A836">
            <v>129.13800000000001</v>
          </cell>
        </row>
        <row r="837">
          <cell r="A837">
            <v>129.517</v>
          </cell>
        </row>
        <row r="838">
          <cell r="A838">
            <v>129.614</v>
          </cell>
        </row>
        <row r="839">
          <cell r="A839">
            <v>129.62200000000001</v>
          </cell>
        </row>
        <row r="840">
          <cell r="A840">
            <v>129.63</v>
          </cell>
        </row>
        <row r="841">
          <cell r="A841">
            <v>127.489</v>
          </cell>
        </row>
        <row r="842">
          <cell r="A842">
            <v>130.899</v>
          </cell>
        </row>
        <row r="843">
          <cell r="A843">
            <v>130.798</v>
          </cell>
        </row>
        <row r="844">
          <cell r="A844">
            <v>130.80600000000001</v>
          </cell>
        </row>
        <row r="845">
          <cell r="A845">
            <v>130.80600000000001</v>
          </cell>
        </row>
        <row r="846">
          <cell r="A846">
            <v>131.458</v>
          </cell>
        </row>
        <row r="847">
          <cell r="A847">
            <v>134.13399999999999</v>
          </cell>
        </row>
        <row r="848">
          <cell r="A848">
            <v>134.64599999999999</v>
          </cell>
        </row>
        <row r="849">
          <cell r="A849">
            <v>135.39599999999999</v>
          </cell>
        </row>
        <row r="850">
          <cell r="A850">
            <v>135.92699999999999</v>
          </cell>
        </row>
        <row r="851">
          <cell r="A851">
            <v>159.84100000000001</v>
          </cell>
        </row>
        <row r="852">
          <cell r="A852">
            <v>161.036</v>
          </cell>
        </row>
        <row r="853">
          <cell r="A853">
            <v>159.48500000000001</v>
          </cell>
        </row>
        <row r="854">
          <cell r="A854">
            <v>158.43799999999999</v>
          </cell>
        </row>
        <row r="855">
          <cell r="A855">
            <v>156.02099999999999</v>
          </cell>
        </row>
        <row r="856">
          <cell r="A856">
            <v>166.84899999999999</v>
          </cell>
        </row>
        <row r="857">
          <cell r="A857">
            <v>166.94200000000001</v>
          </cell>
        </row>
        <row r="858">
          <cell r="A858">
            <v>166.899</v>
          </cell>
        </row>
        <row r="859">
          <cell r="A859">
            <v>168.29400000000001</v>
          </cell>
        </row>
        <row r="860">
          <cell r="A860">
            <v>161.04400000000001</v>
          </cell>
        </row>
        <row r="861">
          <cell r="A861">
            <v>160.989</v>
          </cell>
        </row>
        <row r="862">
          <cell r="A862">
            <v>160.97800000000001</v>
          </cell>
        </row>
        <row r="863">
          <cell r="A863">
            <v>161.01300000000001</v>
          </cell>
        </row>
        <row r="864">
          <cell r="A864">
            <v>123.95</v>
          </cell>
        </row>
        <row r="865">
          <cell r="A865">
            <v>123.923</v>
          </cell>
        </row>
        <row r="866">
          <cell r="A866">
            <v>123.946</v>
          </cell>
        </row>
        <row r="867">
          <cell r="A867">
            <v>123.931</v>
          </cell>
        </row>
        <row r="868">
          <cell r="A868">
            <v>123.911</v>
          </cell>
        </row>
        <row r="869">
          <cell r="A869">
            <v>123.919</v>
          </cell>
        </row>
        <row r="870">
          <cell r="A870">
            <v>88.29</v>
          </cell>
        </row>
        <row r="871">
          <cell r="A871">
            <v>88.286100000000005</v>
          </cell>
        </row>
        <row r="872">
          <cell r="A872">
            <v>88.285200000000003</v>
          </cell>
        </row>
        <row r="873">
          <cell r="A873">
            <v>88.273399999999995</v>
          </cell>
        </row>
        <row r="874">
          <cell r="A874">
            <v>88.273399999999995</v>
          </cell>
        </row>
        <row r="875">
          <cell r="A875">
            <v>88.156199999999998</v>
          </cell>
        </row>
        <row r="876">
          <cell r="A876">
            <v>88.156199999999998</v>
          </cell>
        </row>
        <row r="877">
          <cell r="A877">
            <v>88.156199999999998</v>
          </cell>
        </row>
        <row r="878">
          <cell r="A878">
            <v>88.156199999999998</v>
          </cell>
        </row>
        <row r="879">
          <cell r="A879">
            <v>88.164100000000005</v>
          </cell>
        </row>
        <row r="880">
          <cell r="A880">
            <v>88.168000000000006</v>
          </cell>
        </row>
        <row r="881">
          <cell r="A881">
            <v>88.168000000000006</v>
          </cell>
        </row>
        <row r="882">
          <cell r="A882">
            <v>88.168000000000006</v>
          </cell>
        </row>
        <row r="883">
          <cell r="A883">
            <v>88.168000000000006</v>
          </cell>
        </row>
        <row r="884">
          <cell r="A884">
            <v>88.168000000000006</v>
          </cell>
        </row>
        <row r="885">
          <cell r="A885">
            <v>88.168000000000006</v>
          </cell>
        </row>
        <row r="886">
          <cell r="A886">
            <v>88.168000000000006</v>
          </cell>
        </row>
        <row r="887">
          <cell r="A887">
            <v>88.168000000000006</v>
          </cell>
        </row>
        <row r="888">
          <cell r="A888">
            <v>88.168000000000006</v>
          </cell>
        </row>
        <row r="889">
          <cell r="A889">
            <v>88.168000000000006</v>
          </cell>
        </row>
        <row r="890">
          <cell r="A890">
            <v>88.164100000000005</v>
          </cell>
        </row>
        <row r="891">
          <cell r="A891">
            <v>88.148399999999995</v>
          </cell>
        </row>
        <row r="892">
          <cell r="A892">
            <v>88.148399999999995</v>
          </cell>
        </row>
        <row r="893">
          <cell r="A893">
            <v>88.148399999999995</v>
          </cell>
        </row>
        <row r="894">
          <cell r="A894">
            <v>88.148399999999995</v>
          </cell>
        </row>
        <row r="895">
          <cell r="A895">
            <v>88.148399999999995</v>
          </cell>
        </row>
        <row r="896">
          <cell r="A896">
            <v>88.148399999999995</v>
          </cell>
        </row>
        <row r="897">
          <cell r="A897">
            <v>88.148399999999995</v>
          </cell>
        </row>
        <row r="898">
          <cell r="A898">
            <v>88.148399999999995</v>
          </cell>
        </row>
        <row r="899">
          <cell r="A899">
            <v>88.148399999999995</v>
          </cell>
        </row>
        <row r="900">
          <cell r="A900">
            <v>88.140600000000006</v>
          </cell>
        </row>
        <row r="901">
          <cell r="A901">
            <v>88.148399999999995</v>
          </cell>
        </row>
        <row r="902">
          <cell r="A902">
            <v>88.148399999999995</v>
          </cell>
        </row>
        <row r="903">
          <cell r="A903">
            <v>88.148399999999995</v>
          </cell>
        </row>
        <row r="904">
          <cell r="A904">
            <v>88.148399999999995</v>
          </cell>
        </row>
        <row r="905">
          <cell r="A905">
            <v>88.148399999999995</v>
          </cell>
        </row>
        <row r="906">
          <cell r="A906">
            <v>88.148399999999995</v>
          </cell>
        </row>
        <row r="907">
          <cell r="A907">
            <v>88.148399999999995</v>
          </cell>
        </row>
        <row r="908">
          <cell r="A908">
            <v>88.148399999999995</v>
          </cell>
        </row>
        <row r="909">
          <cell r="A909">
            <v>88.148399999999995</v>
          </cell>
        </row>
        <row r="910">
          <cell r="A910">
            <v>88.148399999999995</v>
          </cell>
        </row>
        <row r="911">
          <cell r="A911">
            <v>88.148399999999995</v>
          </cell>
        </row>
        <row r="912">
          <cell r="A912">
            <v>88.148399999999995</v>
          </cell>
        </row>
        <row r="913">
          <cell r="A913">
            <v>88.148399999999995</v>
          </cell>
        </row>
        <row r="914">
          <cell r="A914">
            <v>88.148399999999995</v>
          </cell>
        </row>
        <row r="915">
          <cell r="A915">
            <v>88.148399999999995</v>
          </cell>
        </row>
        <row r="916">
          <cell r="A916">
            <v>88.148399999999995</v>
          </cell>
        </row>
        <row r="917">
          <cell r="A917">
            <v>88.148399999999995</v>
          </cell>
        </row>
        <row r="918">
          <cell r="A918">
            <v>88.148399999999995</v>
          </cell>
        </row>
        <row r="919">
          <cell r="A919">
            <v>88.148399999999995</v>
          </cell>
        </row>
        <row r="920">
          <cell r="A920">
            <v>88.148399999999995</v>
          </cell>
        </row>
        <row r="921">
          <cell r="A921">
            <v>88.148399999999995</v>
          </cell>
        </row>
        <row r="922">
          <cell r="A922">
            <v>88.144499999999994</v>
          </cell>
        </row>
        <row r="923">
          <cell r="A923">
            <v>88.148399999999995</v>
          </cell>
        </row>
        <row r="924">
          <cell r="A924">
            <v>88.148399999999995</v>
          </cell>
        </row>
        <row r="925">
          <cell r="A925">
            <v>88.148399999999995</v>
          </cell>
        </row>
        <row r="926">
          <cell r="A926">
            <v>88.148399999999995</v>
          </cell>
        </row>
        <row r="927">
          <cell r="A927">
            <v>88.148399999999995</v>
          </cell>
        </row>
        <row r="928">
          <cell r="A928">
            <v>88.148399999999995</v>
          </cell>
        </row>
        <row r="929">
          <cell r="A929">
            <v>88.148399999999995</v>
          </cell>
        </row>
        <row r="930">
          <cell r="A930">
            <v>88.148399999999995</v>
          </cell>
        </row>
        <row r="931">
          <cell r="A931">
            <v>88.148399999999995</v>
          </cell>
        </row>
        <row r="932">
          <cell r="A932">
            <v>88.148399999999995</v>
          </cell>
        </row>
        <row r="933">
          <cell r="A933">
            <v>88.148399999999995</v>
          </cell>
        </row>
        <row r="934">
          <cell r="A934">
            <v>88.148399999999995</v>
          </cell>
        </row>
        <row r="935">
          <cell r="A935">
            <v>88.148399999999995</v>
          </cell>
        </row>
        <row r="936">
          <cell r="A936">
            <v>88.148399999999995</v>
          </cell>
        </row>
        <row r="937">
          <cell r="A937">
            <v>88.132800000000003</v>
          </cell>
        </row>
        <row r="938">
          <cell r="A938">
            <v>88.132800000000003</v>
          </cell>
        </row>
        <row r="939">
          <cell r="A939">
            <v>88.132800000000003</v>
          </cell>
        </row>
        <row r="940">
          <cell r="A940">
            <v>88.132800000000003</v>
          </cell>
        </row>
        <row r="941">
          <cell r="A941">
            <v>88.132800000000003</v>
          </cell>
        </row>
        <row r="942">
          <cell r="A942">
            <v>88.132800000000003</v>
          </cell>
        </row>
        <row r="943">
          <cell r="A943">
            <v>88.117199999999997</v>
          </cell>
        </row>
        <row r="944">
          <cell r="A944">
            <v>88.121099999999998</v>
          </cell>
        </row>
        <row r="945">
          <cell r="A945">
            <v>88.121099999999998</v>
          </cell>
        </row>
        <row r="946">
          <cell r="A946">
            <v>88.121099999999998</v>
          </cell>
        </row>
        <row r="947">
          <cell r="A947">
            <v>88.121099999999998</v>
          </cell>
        </row>
        <row r="948">
          <cell r="A948">
            <v>88.121099999999998</v>
          </cell>
        </row>
        <row r="949">
          <cell r="A949">
            <v>88.121099999999998</v>
          </cell>
        </row>
        <row r="950">
          <cell r="A950">
            <v>88.121099999999998</v>
          </cell>
        </row>
        <row r="951">
          <cell r="A951">
            <v>88.769499999999994</v>
          </cell>
        </row>
        <row r="952">
          <cell r="A952">
            <v>88.184600000000003</v>
          </cell>
        </row>
        <row r="953">
          <cell r="A953">
            <v>88.1494</v>
          </cell>
        </row>
        <row r="954">
          <cell r="A954">
            <v>98.825199999999995</v>
          </cell>
        </row>
        <row r="955">
          <cell r="A955">
            <v>98.821299999999994</v>
          </cell>
        </row>
        <row r="956">
          <cell r="A956">
            <v>98.817400000000006</v>
          </cell>
        </row>
        <row r="957">
          <cell r="A957">
            <v>98.797899999999998</v>
          </cell>
        </row>
        <row r="958">
          <cell r="A958">
            <v>98.813500000000005</v>
          </cell>
        </row>
        <row r="959">
          <cell r="A959">
            <v>123.10599999999999</v>
          </cell>
        </row>
        <row r="960">
          <cell r="A960">
            <v>123.122</v>
          </cell>
        </row>
        <row r="961">
          <cell r="A961">
            <v>124.13800000000001</v>
          </cell>
        </row>
        <row r="962">
          <cell r="A962">
            <v>124.45</v>
          </cell>
        </row>
        <row r="963">
          <cell r="A963">
            <v>124.431</v>
          </cell>
        </row>
        <row r="964">
          <cell r="A964">
            <v>124.446</v>
          </cell>
        </row>
        <row r="965">
          <cell r="A965">
            <v>124.2</v>
          </cell>
        </row>
        <row r="966">
          <cell r="A966">
            <v>124.224</v>
          </cell>
        </row>
        <row r="967">
          <cell r="A967">
            <v>124.54</v>
          </cell>
        </row>
        <row r="968">
          <cell r="A968">
            <v>124.989</v>
          </cell>
        </row>
        <row r="969">
          <cell r="A969">
            <v>124.82899999999999</v>
          </cell>
        </row>
        <row r="970">
          <cell r="A970">
            <v>124.85599999999999</v>
          </cell>
        </row>
        <row r="971">
          <cell r="A971">
            <v>124.899</v>
          </cell>
        </row>
        <row r="972">
          <cell r="A972">
            <v>124.90300000000001</v>
          </cell>
        </row>
        <row r="973">
          <cell r="A973">
            <v>124.899</v>
          </cell>
        </row>
        <row r="974">
          <cell r="A974">
            <v>124.90300000000001</v>
          </cell>
        </row>
        <row r="975">
          <cell r="A975">
            <v>125.63800000000001</v>
          </cell>
        </row>
        <row r="976">
          <cell r="A976">
            <v>127.73099999999999</v>
          </cell>
        </row>
        <row r="977">
          <cell r="A977">
            <v>129.24700000000001</v>
          </cell>
        </row>
        <row r="978">
          <cell r="A978">
            <v>130.74700000000001</v>
          </cell>
        </row>
        <row r="979">
          <cell r="A979">
            <v>132.56299999999999</v>
          </cell>
        </row>
        <row r="980">
          <cell r="A980">
            <v>141.94999999999999</v>
          </cell>
        </row>
        <row r="981">
          <cell r="A981">
            <v>144.28200000000001</v>
          </cell>
        </row>
        <row r="982">
          <cell r="A982">
            <v>146.84899999999999</v>
          </cell>
        </row>
        <row r="983">
          <cell r="A983">
            <v>144.29900000000001</v>
          </cell>
        </row>
        <row r="984">
          <cell r="A984">
            <v>145.06100000000001</v>
          </cell>
        </row>
        <row r="985">
          <cell r="A985">
            <v>144.86500000000001</v>
          </cell>
        </row>
        <row r="986">
          <cell r="A986">
            <v>144.79900000000001</v>
          </cell>
        </row>
        <row r="987">
          <cell r="A987">
            <v>144.79900000000001</v>
          </cell>
        </row>
        <row r="988">
          <cell r="A988">
            <v>144.822</v>
          </cell>
        </row>
        <row r="989">
          <cell r="A989">
            <v>139.83000000000001</v>
          </cell>
        </row>
        <row r="990">
          <cell r="A990">
            <v>139.83000000000001</v>
          </cell>
        </row>
        <row r="991">
          <cell r="A991">
            <v>131.596</v>
          </cell>
        </row>
        <row r="992">
          <cell r="A992">
            <v>127.014</v>
          </cell>
        </row>
        <row r="993">
          <cell r="A993">
            <v>126.947</v>
          </cell>
        </row>
        <row r="994">
          <cell r="A994">
            <v>126.943</v>
          </cell>
        </row>
        <row r="995">
          <cell r="A995">
            <v>135.666</v>
          </cell>
        </row>
        <row r="996">
          <cell r="A996">
            <v>134.87299999999999</v>
          </cell>
        </row>
        <row r="997">
          <cell r="A997">
            <v>134.83799999999999</v>
          </cell>
        </row>
        <row r="998">
          <cell r="A998">
            <v>134.68199999999999</v>
          </cell>
        </row>
        <row r="999">
          <cell r="A999">
            <v>135.416</v>
          </cell>
        </row>
        <row r="1000">
          <cell r="A1000">
            <v>138.904</v>
          </cell>
        </row>
        <row r="1001">
          <cell r="A1001">
            <v>132.32599999999999</v>
          </cell>
        </row>
        <row r="1002">
          <cell r="A1002">
            <v>132.303</v>
          </cell>
        </row>
        <row r="1003">
          <cell r="A1003">
            <v>131.666</v>
          </cell>
        </row>
        <row r="1004">
          <cell r="A1004">
            <v>132.51</v>
          </cell>
        </row>
        <row r="1005">
          <cell r="A1005">
            <v>131.709</v>
          </cell>
        </row>
        <row r="1006">
          <cell r="A1006">
            <v>136.23599999999999</v>
          </cell>
        </row>
        <row r="1007">
          <cell r="A1007">
            <v>135.482</v>
          </cell>
        </row>
        <row r="1008">
          <cell r="A1008">
            <v>135.45500000000001</v>
          </cell>
        </row>
        <row r="1009">
          <cell r="A1009">
            <v>135.459</v>
          </cell>
        </row>
        <row r="1010">
          <cell r="A1010">
            <v>135.45500000000001</v>
          </cell>
        </row>
        <row r="1011">
          <cell r="A1011">
            <v>133.54900000000001</v>
          </cell>
        </row>
        <row r="1012">
          <cell r="A1012">
            <v>133.53299999999999</v>
          </cell>
        </row>
        <row r="1013">
          <cell r="A1013">
            <v>133.45500000000001</v>
          </cell>
        </row>
        <row r="1014">
          <cell r="A1014">
            <v>133.447</v>
          </cell>
        </row>
        <row r="1015">
          <cell r="A1015">
            <v>137.13900000000001</v>
          </cell>
        </row>
        <row r="1016">
          <cell r="A1016">
            <v>136.482</v>
          </cell>
        </row>
        <row r="1017">
          <cell r="A1017">
            <v>136.46299999999999</v>
          </cell>
        </row>
        <row r="1018">
          <cell r="A1018">
            <v>139.93199999999999</v>
          </cell>
        </row>
        <row r="1019">
          <cell r="A1019">
            <v>138.94800000000001</v>
          </cell>
        </row>
        <row r="1020">
          <cell r="A1020">
            <v>140.03800000000001</v>
          </cell>
        </row>
        <row r="1021">
          <cell r="A1021">
            <v>139.52600000000001</v>
          </cell>
        </row>
        <row r="1022">
          <cell r="A1022">
            <v>142.60599999999999</v>
          </cell>
        </row>
        <row r="1023">
          <cell r="A1023">
            <v>142.142</v>
          </cell>
        </row>
        <row r="1024">
          <cell r="A1024">
            <v>142.33699999999999</v>
          </cell>
        </row>
        <row r="1025">
          <cell r="A1025">
            <v>143.333</v>
          </cell>
        </row>
        <row r="1026">
          <cell r="A1026">
            <v>138.68100000000001</v>
          </cell>
        </row>
        <row r="1027">
          <cell r="A1027">
            <v>139.10599999999999</v>
          </cell>
        </row>
        <row r="1028">
          <cell r="A1028">
            <v>136.63399999999999</v>
          </cell>
        </row>
        <row r="1029">
          <cell r="A1029">
            <v>128.75899999999999</v>
          </cell>
        </row>
        <row r="1030">
          <cell r="A1030">
            <v>128.751</v>
          </cell>
        </row>
        <row r="1031">
          <cell r="A1031">
            <v>128.75899999999999</v>
          </cell>
        </row>
        <row r="1032">
          <cell r="A1032">
            <v>131.13</v>
          </cell>
        </row>
        <row r="1033">
          <cell r="A1033">
            <v>137.19999999999999</v>
          </cell>
        </row>
        <row r="1034">
          <cell r="A1034">
            <v>137.10300000000001</v>
          </cell>
        </row>
        <row r="1035">
          <cell r="A1035">
            <v>133.78200000000001</v>
          </cell>
        </row>
        <row r="1036">
          <cell r="A1036">
            <v>138.904</v>
          </cell>
        </row>
        <row r="1037">
          <cell r="A1037">
            <v>140.221</v>
          </cell>
        </row>
        <row r="1038">
          <cell r="A1038">
            <v>139.92400000000001</v>
          </cell>
        </row>
        <row r="1039">
          <cell r="A1039">
            <v>140.32599999999999</v>
          </cell>
        </row>
        <row r="1040">
          <cell r="A1040">
            <v>140.06800000000001</v>
          </cell>
        </row>
        <row r="1041">
          <cell r="A1041">
            <v>140.166</v>
          </cell>
        </row>
        <row r="1042">
          <cell r="A1042">
            <v>142.83500000000001</v>
          </cell>
        </row>
        <row r="1043">
          <cell r="A1043">
            <v>164.24100000000001</v>
          </cell>
        </row>
        <row r="1044">
          <cell r="A1044">
            <v>163.09299999999999</v>
          </cell>
        </row>
        <row r="1045">
          <cell r="A1045">
            <v>159.55799999999999</v>
          </cell>
        </row>
        <row r="1046">
          <cell r="A1046">
            <v>155.929</v>
          </cell>
        </row>
        <row r="1047">
          <cell r="A1047">
            <v>155.91300000000001</v>
          </cell>
        </row>
        <row r="1048">
          <cell r="A1048">
            <v>165.40899999999999</v>
          </cell>
        </row>
        <row r="1049">
          <cell r="A1049">
            <v>165.46799999999999</v>
          </cell>
        </row>
        <row r="1050">
          <cell r="A1050">
            <v>165.702</v>
          </cell>
        </row>
        <row r="1051">
          <cell r="A1051">
            <v>165.71</v>
          </cell>
        </row>
        <row r="1052">
          <cell r="A1052">
            <v>165.67099999999999</v>
          </cell>
        </row>
        <row r="1053">
          <cell r="A1053">
            <v>170.86199999999999</v>
          </cell>
        </row>
        <row r="1054">
          <cell r="A1054">
            <v>173.048</v>
          </cell>
        </row>
        <row r="1055">
          <cell r="A1055">
            <v>172.946</v>
          </cell>
        </row>
        <row r="1056">
          <cell r="A1056">
            <v>172.751</v>
          </cell>
        </row>
        <row r="1057">
          <cell r="A1057">
            <v>170.96199999999999</v>
          </cell>
        </row>
        <row r="1058">
          <cell r="A1058">
            <v>170.98500000000001</v>
          </cell>
        </row>
        <row r="1059">
          <cell r="A1059">
            <v>133.71600000000001</v>
          </cell>
        </row>
        <row r="1060">
          <cell r="A1060">
            <v>133.70400000000001</v>
          </cell>
        </row>
        <row r="1061">
          <cell r="A1061">
            <v>126.384</v>
          </cell>
        </row>
        <row r="1062">
          <cell r="A1062">
            <v>127.688</v>
          </cell>
        </row>
        <row r="1063">
          <cell r="A1063">
            <v>127.622</v>
          </cell>
        </row>
        <row r="1064">
          <cell r="A1064">
            <v>127.735</v>
          </cell>
        </row>
        <row r="1065">
          <cell r="A1065">
            <v>128.036</v>
          </cell>
        </row>
        <row r="1066">
          <cell r="A1066">
            <v>128.06299999999999</v>
          </cell>
        </row>
        <row r="1067">
          <cell r="A1067">
            <v>128.06</v>
          </cell>
        </row>
        <row r="1068">
          <cell r="A1068">
            <v>128.06700000000001</v>
          </cell>
        </row>
        <row r="1069">
          <cell r="A1069">
            <v>128.071</v>
          </cell>
        </row>
        <row r="1070">
          <cell r="A1070">
            <v>128.07499999999999</v>
          </cell>
        </row>
        <row r="1071">
          <cell r="A1071">
            <v>128.06700000000001</v>
          </cell>
        </row>
        <row r="1072">
          <cell r="A1072">
            <v>128.071</v>
          </cell>
        </row>
        <row r="1073">
          <cell r="A1073">
            <v>128.06700000000001</v>
          </cell>
        </row>
        <row r="1074">
          <cell r="A1074">
            <v>129.399</v>
          </cell>
        </row>
        <row r="1075">
          <cell r="A1075">
            <v>129.40299999999999</v>
          </cell>
        </row>
        <row r="1076">
          <cell r="A1076">
            <v>129.411</v>
          </cell>
        </row>
        <row r="1077">
          <cell r="A1077">
            <v>129.392</v>
          </cell>
        </row>
        <row r="1078">
          <cell r="A1078">
            <v>129.40700000000001</v>
          </cell>
        </row>
        <row r="1079">
          <cell r="A1079">
            <v>129.43799999999999</v>
          </cell>
        </row>
        <row r="1080">
          <cell r="A1080">
            <v>88.503900000000002</v>
          </cell>
        </row>
        <row r="1081">
          <cell r="A1081">
            <v>88.488299999999995</v>
          </cell>
        </row>
        <row r="1082">
          <cell r="A1082">
            <v>88.5</v>
          </cell>
        </row>
        <row r="1083">
          <cell r="A1083">
            <v>88.488299999999995</v>
          </cell>
        </row>
        <row r="1084">
          <cell r="A1084">
            <v>88.492199999999997</v>
          </cell>
        </row>
        <row r="1085">
          <cell r="A1085">
            <v>88.488299999999995</v>
          </cell>
        </row>
        <row r="1086">
          <cell r="A1086">
            <v>88.492199999999997</v>
          </cell>
        </row>
        <row r="1087">
          <cell r="A1087">
            <v>88.488299999999995</v>
          </cell>
        </row>
        <row r="1088">
          <cell r="A1088">
            <v>88.492199999999997</v>
          </cell>
        </row>
        <row r="1089">
          <cell r="A1089">
            <v>88.480500000000006</v>
          </cell>
        </row>
        <row r="1090">
          <cell r="A1090">
            <v>88.484399999999994</v>
          </cell>
        </row>
        <row r="1091">
          <cell r="A1091">
            <v>88.480500000000006</v>
          </cell>
        </row>
        <row r="1092">
          <cell r="A1092">
            <v>88.331999999999994</v>
          </cell>
        </row>
        <row r="1093">
          <cell r="A1093">
            <v>88.331999999999994</v>
          </cell>
        </row>
        <row r="1094">
          <cell r="A1094">
            <v>88.335899999999995</v>
          </cell>
        </row>
        <row r="1095">
          <cell r="A1095">
            <v>88.331999999999994</v>
          </cell>
        </row>
        <row r="1096">
          <cell r="A1096">
            <v>88.335899999999995</v>
          </cell>
        </row>
        <row r="1097">
          <cell r="A1097">
            <v>88.335899999999995</v>
          </cell>
        </row>
        <row r="1098">
          <cell r="A1098">
            <v>88.335899999999995</v>
          </cell>
        </row>
        <row r="1099">
          <cell r="A1099">
            <v>88.335899999999995</v>
          </cell>
        </row>
        <row r="1100">
          <cell r="A1100">
            <v>88.335899999999995</v>
          </cell>
        </row>
        <row r="1101">
          <cell r="A1101">
            <v>88.335899999999995</v>
          </cell>
        </row>
        <row r="1102">
          <cell r="A1102">
            <v>88.335899999999995</v>
          </cell>
        </row>
        <row r="1103">
          <cell r="A1103">
            <v>88.335899999999995</v>
          </cell>
        </row>
        <row r="1104">
          <cell r="A1104">
            <v>88.335899999999995</v>
          </cell>
        </row>
        <row r="1105">
          <cell r="A1105">
            <v>88.335899999999995</v>
          </cell>
        </row>
        <row r="1106">
          <cell r="A1106">
            <v>88.335899999999995</v>
          </cell>
        </row>
        <row r="1107">
          <cell r="A1107">
            <v>88.335899999999995</v>
          </cell>
        </row>
        <row r="1108">
          <cell r="A1108">
            <v>88.335899999999995</v>
          </cell>
        </row>
        <row r="1109">
          <cell r="A1109">
            <v>88.328100000000006</v>
          </cell>
        </row>
        <row r="1110">
          <cell r="A1110">
            <v>88.328100000000006</v>
          </cell>
        </row>
        <row r="1111">
          <cell r="A1111">
            <v>88.328100000000006</v>
          </cell>
        </row>
        <row r="1112">
          <cell r="A1112">
            <v>88.320300000000003</v>
          </cell>
        </row>
        <row r="1113">
          <cell r="A1113">
            <v>88.320300000000003</v>
          </cell>
        </row>
        <row r="1114">
          <cell r="A1114">
            <v>88.320300000000003</v>
          </cell>
        </row>
        <row r="1115">
          <cell r="A1115">
            <v>88.320300000000003</v>
          </cell>
        </row>
        <row r="1116">
          <cell r="A1116">
            <v>88.320300000000003</v>
          </cell>
        </row>
        <row r="1117">
          <cell r="A1117">
            <v>88.324200000000005</v>
          </cell>
        </row>
        <row r="1118">
          <cell r="A1118">
            <v>88.324200000000005</v>
          </cell>
        </row>
        <row r="1119">
          <cell r="A1119">
            <v>88.324200000000005</v>
          </cell>
        </row>
        <row r="1120">
          <cell r="A1120">
            <v>88.324200000000005</v>
          </cell>
        </row>
        <row r="1121">
          <cell r="A1121">
            <v>88.324200000000005</v>
          </cell>
        </row>
        <row r="1122">
          <cell r="A1122">
            <v>88.324200000000005</v>
          </cell>
        </row>
        <row r="1123">
          <cell r="A1123">
            <v>88.324200000000005</v>
          </cell>
        </row>
        <row r="1124">
          <cell r="A1124">
            <v>88.324200000000005</v>
          </cell>
        </row>
        <row r="1125">
          <cell r="A1125">
            <v>88.324200000000005</v>
          </cell>
        </row>
        <row r="1126">
          <cell r="A1126">
            <v>88.324200000000005</v>
          </cell>
        </row>
        <row r="1127">
          <cell r="A1127">
            <v>88.324200000000005</v>
          </cell>
        </row>
        <row r="1128">
          <cell r="A1128">
            <v>88.324200000000005</v>
          </cell>
        </row>
        <row r="1129">
          <cell r="A1129">
            <v>88.324200000000005</v>
          </cell>
        </row>
        <row r="1130">
          <cell r="A1130">
            <v>88.324200000000005</v>
          </cell>
        </row>
        <row r="1131">
          <cell r="A1131">
            <v>88.324200000000005</v>
          </cell>
        </row>
        <row r="1132">
          <cell r="A1132">
            <v>88.324200000000005</v>
          </cell>
        </row>
        <row r="1133">
          <cell r="A1133">
            <v>88.324200000000005</v>
          </cell>
        </row>
        <row r="1134">
          <cell r="A1134">
            <v>88.324200000000005</v>
          </cell>
        </row>
        <row r="1135">
          <cell r="A1135">
            <v>88.320300000000003</v>
          </cell>
        </row>
        <row r="1136">
          <cell r="A1136">
            <v>88.320300000000003</v>
          </cell>
        </row>
        <row r="1137">
          <cell r="A1137">
            <v>88.320300000000003</v>
          </cell>
        </row>
        <row r="1138">
          <cell r="A1138">
            <v>88.320300000000003</v>
          </cell>
        </row>
        <row r="1139">
          <cell r="A1139">
            <v>88.320300000000003</v>
          </cell>
        </row>
        <row r="1140">
          <cell r="A1140">
            <v>88.320300000000003</v>
          </cell>
        </row>
        <row r="1141">
          <cell r="A1141">
            <v>88.320300000000003</v>
          </cell>
        </row>
        <row r="1142">
          <cell r="A1142">
            <v>88.320300000000003</v>
          </cell>
        </row>
        <row r="1143">
          <cell r="A1143">
            <v>88.324200000000005</v>
          </cell>
        </row>
        <row r="1144">
          <cell r="A1144">
            <v>88.296899999999994</v>
          </cell>
        </row>
        <row r="1145">
          <cell r="A1145">
            <v>88.296899999999994</v>
          </cell>
        </row>
      </sheetData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测试报告"/>
      <sheetName val="遗留buglist"/>
      <sheetName val="内存泄露"/>
      <sheetName val="Key-Items"/>
      <sheetName val="综合打分"/>
      <sheetName val="Scenes Sources"/>
      <sheetName val="Response Time "/>
      <sheetName val="App Sources"/>
      <sheetName val="Baidu App"/>
      <sheetName val="Partition Status"/>
    </sheetNames>
    <sheetDataSet>
      <sheetData sheetId="0"/>
      <sheetData sheetId="1"/>
      <sheetData sheetId="2">
        <row r="1">
          <cell r="A1">
            <v>148.93700000000001</v>
          </cell>
        </row>
        <row r="2">
          <cell r="A2">
            <v>134.89400000000001</v>
          </cell>
        </row>
        <row r="3">
          <cell r="A3">
            <v>133.92400000000001</v>
          </cell>
        </row>
        <row r="4">
          <cell r="A4">
            <v>133.95099999999999</v>
          </cell>
        </row>
        <row r="5">
          <cell r="A5">
            <v>134.11199999999999</v>
          </cell>
        </row>
        <row r="6">
          <cell r="A6">
            <v>134.011</v>
          </cell>
        </row>
        <row r="7">
          <cell r="A7">
            <v>134.054</v>
          </cell>
        </row>
        <row r="8">
          <cell r="A8">
            <v>134.03899999999999</v>
          </cell>
        </row>
        <row r="9">
          <cell r="A9">
            <v>134.00899999999999</v>
          </cell>
        </row>
        <row r="10">
          <cell r="A10">
            <v>133.95400000000001</v>
          </cell>
        </row>
        <row r="11">
          <cell r="A11">
            <v>134.196</v>
          </cell>
        </row>
        <row r="12">
          <cell r="A12">
            <v>133.946</v>
          </cell>
        </row>
        <row r="13">
          <cell r="A13">
            <v>134.15299999999999</v>
          </cell>
        </row>
        <row r="14">
          <cell r="A14">
            <v>133.90199999999999</v>
          </cell>
        </row>
        <row r="15">
          <cell r="A15">
            <v>133.88300000000001</v>
          </cell>
        </row>
        <row r="16">
          <cell r="A16">
            <v>133.90600000000001</v>
          </cell>
        </row>
        <row r="17">
          <cell r="A17">
            <v>134.06200000000001</v>
          </cell>
        </row>
        <row r="18">
          <cell r="A18">
            <v>133.90299999999999</v>
          </cell>
        </row>
        <row r="19">
          <cell r="A19">
            <v>133.55600000000001</v>
          </cell>
        </row>
        <row r="20">
          <cell r="A20">
            <v>134.05600000000001</v>
          </cell>
        </row>
        <row r="21">
          <cell r="A21">
            <v>133.94200000000001</v>
          </cell>
        </row>
        <row r="22">
          <cell r="A22">
            <v>134.126</v>
          </cell>
        </row>
        <row r="23">
          <cell r="A23">
            <v>134.864</v>
          </cell>
        </row>
        <row r="24">
          <cell r="A24">
            <v>133.809</v>
          </cell>
        </row>
        <row r="25">
          <cell r="A25">
            <v>133.62899999999999</v>
          </cell>
        </row>
        <row r="26">
          <cell r="A26">
            <v>133.82400000000001</v>
          </cell>
        </row>
        <row r="27">
          <cell r="A27">
            <v>134.00800000000001</v>
          </cell>
        </row>
        <row r="28">
          <cell r="A28">
            <v>133.64099999999999</v>
          </cell>
        </row>
        <row r="29">
          <cell r="A29">
            <v>133.833</v>
          </cell>
        </row>
        <row r="30">
          <cell r="A30">
            <v>133.71199999999999</v>
          </cell>
        </row>
        <row r="31">
          <cell r="A31">
            <v>133.56</v>
          </cell>
        </row>
        <row r="32">
          <cell r="A32">
            <v>133.78200000000001</v>
          </cell>
        </row>
        <row r="33">
          <cell r="A33">
            <v>133.44200000000001</v>
          </cell>
        </row>
        <row r="34">
          <cell r="A34">
            <v>133.505</v>
          </cell>
        </row>
        <row r="35">
          <cell r="A35">
            <v>133.297</v>
          </cell>
        </row>
        <row r="36">
          <cell r="A36">
            <v>133.31</v>
          </cell>
        </row>
        <row r="37">
          <cell r="A37">
            <v>133.28200000000001</v>
          </cell>
        </row>
        <row r="38">
          <cell r="A38">
            <v>133.33699999999999</v>
          </cell>
        </row>
        <row r="39">
          <cell r="A39">
            <v>133.40700000000001</v>
          </cell>
        </row>
        <row r="40">
          <cell r="A40">
            <v>133.619</v>
          </cell>
        </row>
        <row r="41">
          <cell r="A41">
            <v>133.596</v>
          </cell>
        </row>
        <row r="42">
          <cell r="A42">
            <v>133.553</v>
          </cell>
        </row>
        <row r="43">
          <cell r="A43">
            <v>133.4</v>
          </cell>
        </row>
        <row r="44">
          <cell r="A44">
            <v>133.31399999999999</v>
          </cell>
        </row>
        <row r="45">
          <cell r="A45">
            <v>133.471</v>
          </cell>
        </row>
        <row r="46">
          <cell r="A46">
            <v>133.40299999999999</v>
          </cell>
        </row>
        <row r="47">
          <cell r="A47">
            <v>133.58699999999999</v>
          </cell>
        </row>
        <row r="48">
          <cell r="A48">
            <v>133.61000000000001</v>
          </cell>
        </row>
        <row r="49">
          <cell r="A49">
            <v>133.49299999999999</v>
          </cell>
        </row>
        <row r="50">
          <cell r="A50">
            <v>133.34200000000001</v>
          </cell>
        </row>
        <row r="51">
          <cell r="A51">
            <v>133.40799999999999</v>
          </cell>
        </row>
        <row r="52">
          <cell r="A52">
            <v>133.541</v>
          </cell>
        </row>
        <row r="53">
          <cell r="A53">
            <v>133.22499999999999</v>
          </cell>
        </row>
        <row r="54">
          <cell r="A54">
            <v>133.49</v>
          </cell>
        </row>
        <row r="55">
          <cell r="A55">
            <v>133.37700000000001</v>
          </cell>
        </row>
        <row r="56">
          <cell r="A56">
            <v>133.27099999999999</v>
          </cell>
        </row>
        <row r="57">
          <cell r="A57">
            <v>133.43899999999999</v>
          </cell>
        </row>
        <row r="58">
          <cell r="A58">
            <v>133.393</v>
          </cell>
        </row>
        <row r="59">
          <cell r="A59">
            <v>133.321</v>
          </cell>
        </row>
        <row r="60">
          <cell r="A60">
            <v>133.524</v>
          </cell>
        </row>
        <row r="61">
          <cell r="A61">
            <v>133.60300000000001</v>
          </cell>
        </row>
        <row r="62">
          <cell r="A62">
            <v>133.614</v>
          </cell>
        </row>
        <row r="63">
          <cell r="A63">
            <v>133.38499999999999</v>
          </cell>
        </row>
        <row r="64">
          <cell r="A64">
            <v>133.56399999999999</v>
          </cell>
        </row>
        <row r="65">
          <cell r="A65">
            <v>133.56399999999999</v>
          </cell>
        </row>
        <row r="66">
          <cell r="A66">
            <v>133.65799999999999</v>
          </cell>
        </row>
        <row r="67">
          <cell r="A67">
            <v>133.459</v>
          </cell>
        </row>
        <row r="68">
          <cell r="A68">
            <v>133.6</v>
          </cell>
        </row>
        <row r="69">
          <cell r="A69">
            <v>133.142</v>
          </cell>
        </row>
        <row r="70">
          <cell r="A70">
            <v>133.24299999999999</v>
          </cell>
        </row>
        <row r="71">
          <cell r="A71">
            <v>133.63</v>
          </cell>
        </row>
        <row r="72">
          <cell r="A72">
            <v>133.40299999999999</v>
          </cell>
        </row>
        <row r="73">
          <cell r="A73">
            <v>133.251</v>
          </cell>
        </row>
        <row r="74">
          <cell r="A74">
            <v>133.63900000000001</v>
          </cell>
        </row>
        <row r="75">
          <cell r="A75">
            <v>133.584</v>
          </cell>
        </row>
        <row r="76">
          <cell r="A76">
            <v>133.60400000000001</v>
          </cell>
        </row>
        <row r="77">
          <cell r="A77">
            <v>133.89599999999999</v>
          </cell>
        </row>
        <row r="78">
          <cell r="A78">
            <v>133.48599999999999</v>
          </cell>
        </row>
        <row r="79">
          <cell r="A79">
            <v>133.471</v>
          </cell>
        </row>
        <row r="80">
          <cell r="A80">
            <v>133.446</v>
          </cell>
        </row>
        <row r="81">
          <cell r="A81">
            <v>133.30199999999999</v>
          </cell>
        </row>
        <row r="82">
          <cell r="A82">
            <v>133.23099999999999</v>
          </cell>
        </row>
        <row r="83">
          <cell r="A83">
            <v>133.37200000000001</v>
          </cell>
        </row>
        <row r="84">
          <cell r="A84">
            <v>133.55600000000001</v>
          </cell>
        </row>
        <row r="85">
          <cell r="A85">
            <v>133.39599999999999</v>
          </cell>
        </row>
        <row r="86">
          <cell r="A86">
            <v>133.66200000000001</v>
          </cell>
        </row>
        <row r="87">
          <cell r="A87">
            <v>133.494</v>
          </cell>
        </row>
        <row r="88">
          <cell r="A88">
            <v>133.51400000000001</v>
          </cell>
        </row>
        <row r="89">
          <cell r="A89">
            <v>133.322</v>
          </cell>
        </row>
        <row r="90">
          <cell r="A90">
            <v>132.4</v>
          </cell>
        </row>
        <row r="91">
          <cell r="A91">
            <v>132.35300000000001</v>
          </cell>
        </row>
        <row r="92">
          <cell r="A92">
            <v>132.34100000000001</v>
          </cell>
        </row>
        <row r="93">
          <cell r="A93">
            <v>132.399</v>
          </cell>
        </row>
        <row r="94">
          <cell r="A94">
            <v>132.32900000000001</v>
          </cell>
        </row>
        <row r="95">
          <cell r="A95">
            <v>132.321</v>
          </cell>
        </row>
        <row r="96">
          <cell r="A96">
            <v>132.33000000000001</v>
          </cell>
        </row>
        <row r="97">
          <cell r="A97">
            <v>132.32599999999999</v>
          </cell>
        </row>
        <row r="98">
          <cell r="A98">
            <v>132.32599999999999</v>
          </cell>
        </row>
        <row r="99">
          <cell r="A99">
            <v>132.33000000000001</v>
          </cell>
        </row>
        <row r="100">
          <cell r="A100">
            <v>132.31399999999999</v>
          </cell>
        </row>
        <row r="101">
          <cell r="A101">
            <v>132.31100000000001</v>
          </cell>
        </row>
        <row r="102">
          <cell r="A102">
            <v>132.31299999999999</v>
          </cell>
        </row>
        <row r="103">
          <cell r="A103">
            <v>132.31</v>
          </cell>
        </row>
        <row r="104">
          <cell r="A104">
            <v>132.321</v>
          </cell>
        </row>
        <row r="105">
          <cell r="A105">
            <v>132.31</v>
          </cell>
        </row>
        <row r="106">
          <cell r="A106">
            <v>132.31299999999999</v>
          </cell>
        </row>
        <row r="107">
          <cell r="A107">
            <v>132.31399999999999</v>
          </cell>
        </row>
        <row r="108">
          <cell r="A108">
            <v>132.31399999999999</v>
          </cell>
        </row>
        <row r="109">
          <cell r="A109">
            <v>132.31100000000001</v>
          </cell>
        </row>
        <row r="110">
          <cell r="A110">
            <v>132.31399999999999</v>
          </cell>
        </row>
        <row r="111">
          <cell r="A111">
            <v>133.08500000000001</v>
          </cell>
        </row>
        <row r="112">
          <cell r="A112">
            <v>137.304</v>
          </cell>
        </row>
        <row r="113">
          <cell r="A113">
            <v>131.99799999999999</v>
          </cell>
        </row>
        <row r="114">
          <cell r="A114">
            <v>135.10400000000001</v>
          </cell>
        </row>
        <row r="115">
          <cell r="A115">
            <v>136.01</v>
          </cell>
        </row>
        <row r="116">
          <cell r="A116">
            <v>137.00200000000001</v>
          </cell>
        </row>
        <row r="117">
          <cell r="A117">
            <v>134.6</v>
          </cell>
        </row>
        <row r="118">
          <cell r="A118">
            <v>140.56200000000001</v>
          </cell>
        </row>
        <row r="119">
          <cell r="A119">
            <v>138.95400000000001</v>
          </cell>
        </row>
        <row r="120">
          <cell r="A120">
            <v>143.94900000000001</v>
          </cell>
        </row>
        <row r="121">
          <cell r="A121">
            <v>143.49799999999999</v>
          </cell>
        </row>
        <row r="122">
          <cell r="A122">
            <v>153.51</v>
          </cell>
        </row>
        <row r="123">
          <cell r="A123">
            <v>150.667</v>
          </cell>
        </row>
        <row r="124">
          <cell r="A124">
            <v>149.62700000000001</v>
          </cell>
        </row>
        <row r="125">
          <cell r="A125">
            <v>148.30699999999999</v>
          </cell>
        </row>
        <row r="126">
          <cell r="A126">
            <v>151.815</v>
          </cell>
        </row>
        <row r="127">
          <cell r="A127">
            <v>149.81800000000001</v>
          </cell>
        </row>
        <row r="128">
          <cell r="A128">
            <v>147.91200000000001</v>
          </cell>
        </row>
        <row r="129">
          <cell r="A129">
            <v>148.30699999999999</v>
          </cell>
        </row>
        <row r="130">
          <cell r="A130">
            <v>153.38999999999999</v>
          </cell>
        </row>
        <row r="131">
          <cell r="A131">
            <v>148.233</v>
          </cell>
        </row>
        <row r="132">
          <cell r="A132">
            <v>148.05799999999999</v>
          </cell>
        </row>
        <row r="133">
          <cell r="A133">
            <v>148.893</v>
          </cell>
        </row>
        <row r="134">
          <cell r="A134">
            <v>147.90899999999999</v>
          </cell>
        </row>
        <row r="135">
          <cell r="A135">
            <v>148.5</v>
          </cell>
        </row>
        <row r="136">
          <cell r="A136">
            <v>147.31899999999999</v>
          </cell>
        </row>
        <row r="137">
          <cell r="A137">
            <v>148.69399999999999</v>
          </cell>
        </row>
        <row r="138">
          <cell r="A138">
            <v>151.05199999999999</v>
          </cell>
        </row>
        <row r="139">
          <cell r="A139">
            <v>143.654</v>
          </cell>
        </row>
        <row r="140">
          <cell r="A140">
            <v>144.98099999999999</v>
          </cell>
        </row>
        <row r="141">
          <cell r="A141">
            <v>142.84899999999999</v>
          </cell>
        </row>
        <row r="142">
          <cell r="A142">
            <v>140.453</v>
          </cell>
        </row>
        <row r="143">
          <cell r="A143">
            <v>140.184</v>
          </cell>
        </row>
        <row r="144">
          <cell r="A144">
            <v>140.184</v>
          </cell>
        </row>
        <row r="145">
          <cell r="A145">
            <v>140.191</v>
          </cell>
        </row>
        <row r="146">
          <cell r="A146">
            <v>140.15299999999999</v>
          </cell>
        </row>
        <row r="147">
          <cell r="A147">
            <v>136.89599999999999</v>
          </cell>
        </row>
        <row r="148">
          <cell r="A148">
            <v>137.94999999999999</v>
          </cell>
        </row>
        <row r="149">
          <cell r="A149">
            <v>144.285</v>
          </cell>
        </row>
        <row r="150">
          <cell r="A150">
            <v>142.38200000000001</v>
          </cell>
        </row>
        <row r="151">
          <cell r="A151">
            <v>151.518</v>
          </cell>
        </row>
        <row r="152">
          <cell r="A152">
            <v>147.53899999999999</v>
          </cell>
        </row>
        <row r="153">
          <cell r="A153">
            <v>151.178</v>
          </cell>
        </row>
        <row r="154">
          <cell r="A154">
            <v>147.768</v>
          </cell>
        </row>
        <row r="155">
          <cell r="A155">
            <v>147.53700000000001</v>
          </cell>
        </row>
        <row r="156">
          <cell r="A156">
            <v>146.49100000000001</v>
          </cell>
        </row>
        <row r="157">
          <cell r="A157">
            <v>147.59299999999999</v>
          </cell>
        </row>
        <row r="158">
          <cell r="A158">
            <v>160.37</v>
          </cell>
        </row>
        <row r="159">
          <cell r="A159">
            <v>160.96199999999999</v>
          </cell>
        </row>
        <row r="160">
          <cell r="A160">
            <v>157.91</v>
          </cell>
        </row>
        <row r="161">
          <cell r="A161">
            <v>154.97999999999999</v>
          </cell>
        </row>
        <row r="162">
          <cell r="A162">
            <v>155.559</v>
          </cell>
        </row>
        <row r="163">
          <cell r="A163">
            <v>156.85900000000001</v>
          </cell>
        </row>
        <row r="164">
          <cell r="A164">
            <v>155.00800000000001</v>
          </cell>
        </row>
        <row r="165">
          <cell r="A165">
            <v>154.941</v>
          </cell>
        </row>
        <row r="166">
          <cell r="A166">
            <v>153.21100000000001</v>
          </cell>
        </row>
        <row r="167">
          <cell r="A167">
            <v>152.648</v>
          </cell>
        </row>
        <row r="168">
          <cell r="A168">
            <v>151.73500000000001</v>
          </cell>
        </row>
        <row r="169">
          <cell r="A169">
            <v>155.22</v>
          </cell>
        </row>
        <row r="170">
          <cell r="A170">
            <v>150.42599999999999</v>
          </cell>
        </row>
        <row r="171">
          <cell r="A171">
            <v>149.33000000000001</v>
          </cell>
        </row>
        <row r="172">
          <cell r="A172">
            <v>150.52199999999999</v>
          </cell>
        </row>
        <row r="173">
          <cell r="A173">
            <v>142.69399999999999</v>
          </cell>
        </row>
        <row r="174">
          <cell r="A174">
            <v>142.24600000000001</v>
          </cell>
        </row>
        <row r="175">
          <cell r="A175">
            <v>141.749</v>
          </cell>
        </row>
        <row r="176">
          <cell r="A176">
            <v>141.96799999999999</v>
          </cell>
        </row>
        <row r="177">
          <cell r="A177">
            <v>148.959</v>
          </cell>
        </row>
        <row r="178">
          <cell r="A178">
            <v>145.57900000000001</v>
          </cell>
        </row>
        <row r="179">
          <cell r="A179">
            <v>144.958</v>
          </cell>
        </row>
        <row r="180">
          <cell r="A180">
            <v>146.33099999999999</v>
          </cell>
        </row>
        <row r="181">
          <cell r="A181">
            <v>148.69399999999999</v>
          </cell>
        </row>
        <row r="182">
          <cell r="A182">
            <v>150.60300000000001</v>
          </cell>
        </row>
        <row r="183">
          <cell r="A183">
            <v>159.56299999999999</v>
          </cell>
        </row>
        <row r="184">
          <cell r="A184">
            <v>171.298</v>
          </cell>
        </row>
        <row r="185">
          <cell r="A185">
            <v>163.05099999999999</v>
          </cell>
        </row>
        <row r="186">
          <cell r="A186">
            <v>163.53100000000001</v>
          </cell>
        </row>
        <row r="187">
          <cell r="A187">
            <v>163.059</v>
          </cell>
        </row>
        <row r="188">
          <cell r="A188">
            <v>163.20400000000001</v>
          </cell>
        </row>
        <row r="189">
          <cell r="A189">
            <v>161.376</v>
          </cell>
        </row>
        <row r="190">
          <cell r="A190">
            <v>160.911</v>
          </cell>
        </row>
        <row r="191">
          <cell r="A191">
            <v>161.82599999999999</v>
          </cell>
        </row>
        <row r="192">
          <cell r="A192">
            <v>161.673</v>
          </cell>
        </row>
        <row r="193">
          <cell r="A193">
            <v>162.07</v>
          </cell>
        </row>
        <row r="194">
          <cell r="A194">
            <v>164.68799999999999</v>
          </cell>
        </row>
        <row r="195">
          <cell r="A195">
            <v>165.001</v>
          </cell>
        </row>
        <row r="196">
          <cell r="A196">
            <v>160.333</v>
          </cell>
        </row>
        <row r="197">
          <cell r="A197">
            <v>157.12100000000001</v>
          </cell>
        </row>
        <row r="198">
          <cell r="A198">
            <v>159.648</v>
          </cell>
        </row>
        <row r="199">
          <cell r="A199">
            <v>171.226</v>
          </cell>
        </row>
        <row r="200">
          <cell r="A200">
            <v>152.547</v>
          </cell>
        </row>
        <row r="201">
          <cell r="A201">
            <v>149.62899999999999</v>
          </cell>
        </row>
        <row r="202">
          <cell r="A202">
            <v>149.53399999999999</v>
          </cell>
        </row>
        <row r="203">
          <cell r="A203">
            <v>149.583</v>
          </cell>
        </row>
        <row r="204">
          <cell r="A204">
            <v>148.899</v>
          </cell>
        </row>
        <row r="205">
          <cell r="A205">
            <v>150.96600000000001</v>
          </cell>
        </row>
        <row r="206">
          <cell r="A206">
            <v>151.096</v>
          </cell>
        </row>
        <row r="207">
          <cell r="A207">
            <v>155.74700000000001</v>
          </cell>
        </row>
        <row r="208">
          <cell r="A208">
            <v>161.452</v>
          </cell>
        </row>
        <row r="209">
          <cell r="A209">
            <v>155.697</v>
          </cell>
        </row>
        <row r="210">
          <cell r="A210">
            <v>151.21799999999999</v>
          </cell>
        </row>
        <row r="211">
          <cell r="A211">
            <v>149.749</v>
          </cell>
        </row>
        <row r="212">
          <cell r="A212">
            <v>152.334</v>
          </cell>
        </row>
        <row r="213">
          <cell r="A213">
            <v>152.14599999999999</v>
          </cell>
        </row>
        <row r="214">
          <cell r="A214">
            <v>151.685</v>
          </cell>
        </row>
        <row r="215">
          <cell r="A215">
            <v>149.86500000000001</v>
          </cell>
        </row>
        <row r="216">
          <cell r="A216">
            <v>149.709</v>
          </cell>
        </row>
        <row r="217">
          <cell r="A217">
            <v>149.85400000000001</v>
          </cell>
        </row>
        <row r="218">
          <cell r="A218">
            <v>149.59299999999999</v>
          </cell>
        </row>
        <row r="219">
          <cell r="A219">
            <v>149.52600000000001</v>
          </cell>
        </row>
        <row r="220">
          <cell r="A220">
            <v>149.26499999999999</v>
          </cell>
        </row>
        <row r="221">
          <cell r="A221">
            <v>149.19999999999999</v>
          </cell>
        </row>
        <row r="222">
          <cell r="A222">
            <v>149.46899999999999</v>
          </cell>
        </row>
        <row r="223">
          <cell r="A223">
            <v>167.39400000000001</v>
          </cell>
        </row>
        <row r="224">
          <cell r="A224">
            <v>171.59700000000001</v>
          </cell>
        </row>
        <row r="225">
          <cell r="A225">
            <v>175.09399999999999</v>
          </cell>
        </row>
        <row r="226">
          <cell r="A226">
            <v>170.13</v>
          </cell>
        </row>
        <row r="227">
          <cell r="A227">
            <v>152.57900000000001</v>
          </cell>
        </row>
        <row r="228">
          <cell r="A228">
            <v>130.548</v>
          </cell>
        </row>
        <row r="229">
          <cell r="A229">
            <v>133.06100000000001</v>
          </cell>
        </row>
        <row r="230">
          <cell r="A230">
            <v>133.25200000000001</v>
          </cell>
        </row>
        <row r="231">
          <cell r="A231">
            <v>133.43299999999999</v>
          </cell>
        </row>
        <row r="232">
          <cell r="A232">
            <v>135.93700000000001</v>
          </cell>
        </row>
        <row r="233">
          <cell r="A233">
            <v>134.48500000000001</v>
          </cell>
        </row>
        <row r="234">
          <cell r="A234">
            <v>135.72300000000001</v>
          </cell>
        </row>
        <row r="235">
          <cell r="A235">
            <v>132.04499999999999</v>
          </cell>
        </row>
        <row r="236">
          <cell r="A236">
            <v>132.00899999999999</v>
          </cell>
        </row>
        <row r="237">
          <cell r="A237">
            <v>132.864</v>
          </cell>
        </row>
        <row r="238">
          <cell r="A238">
            <v>137.75899999999999</v>
          </cell>
        </row>
        <row r="239">
          <cell r="A239">
            <v>137.49299999999999</v>
          </cell>
        </row>
        <row r="240">
          <cell r="A240">
            <v>135.791</v>
          </cell>
        </row>
        <row r="241">
          <cell r="A241">
            <v>134.68600000000001</v>
          </cell>
        </row>
        <row r="242">
          <cell r="A242">
            <v>134.67400000000001</v>
          </cell>
        </row>
        <row r="243">
          <cell r="A243">
            <v>134.72900000000001</v>
          </cell>
        </row>
        <row r="244">
          <cell r="A244">
            <v>134.846</v>
          </cell>
        </row>
        <row r="245">
          <cell r="A245">
            <v>133.90799999999999</v>
          </cell>
        </row>
        <row r="246">
          <cell r="A246">
            <v>133.93100000000001</v>
          </cell>
        </row>
        <row r="247">
          <cell r="A247">
            <v>133.899</v>
          </cell>
        </row>
        <row r="248">
          <cell r="A248">
            <v>133.81299999999999</v>
          </cell>
        </row>
        <row r="249">
          <cell r="A249">
            <v>134.096</v>
          </cell>
        </row>
        <row r="250">
          <cell r="A250">
            <v>134.35400000000001</v>
          </cell>
        </row>
        <row r="251">
          <cell r="A251">
            <v>134.13499999999999</v>
          </cell>
        </row>
        <row r="252">
          <cell r="A252">
            <v>134.04900000000001</v>
          </cell>
        </row>
        <row r="253">
          <cell r="A253">
            <v>134.35</v>
          </cell>
        </row>
        <row r="254">
          <cell r="A254">
            <v>134.12700000000001</v>
          </cell>
        </row>
        <row r="255">
          <cell r="A255">
            <v>134.62200000000001</v>
          </cell>
        </row>
        <row r="256">
          <cell r="A256">
            <v>134.34100000000001</v>
          </cell>
        </row>
        <row r="257">
          <cell r="A257">
            <v>134.25899999999999</v>
          </cell>
        </row>
        <row r="258">
          <cell r="A258">
            <v>134.38</v>
          </cell>
        </row>
        <row r="259">
          <cell r="A259">
            <v>134.21199999999999</v>
          </cell>
        </row>
        <row r="260">
          <cell r="A260">
            <v>134.26</v>
          </cell>
        </row>
        <row r="261">
          <cell r="A261">
            <v>134.209</v>
          </cell>
        </row>
        <row r="262">
          <cell r="A262">
            <v>134.06800000000001</v>
          </cell>
        </row>
        <row r="263">
          <cell r="A263">
            <v>134.18600000000001</v>
          </cell>
        </row>
        <row r="264">
          <cell r="A264">
            <v>134.28700000000001</v>
          </cell>
        </row>
        <row r="265">
          <cell r="A265">
            <v>134.096</v>
          </cell>
        </row>
        <row r="266">
          <cell r="A266">
            <v>134.25899999999999</v>
          </cell>
        </row>
        <row r="267">
          <cell r="A267">
            <v>134.43100000000001</v>
          </cell>
        </row>
        <row r="268">
          <cell r="A268">
            <v>134.35599999999999</v>
          </cell>
        </row>
        <row r="269">
          <cell r="A269">
            <v>134.35300000000001</v>
          </cell>
        </row>
        <row r="270">
          <cell r="A270">
            <v>134.29900000000001</v>
          </cell>
        </row>
        <row r="271">
          <cell r="A271">
            <v>134.42400000000001</v>
          </cell>
        </row>
        <row r="272">
          <cell r="A272">
            <v>134.619</v>
          </cell>
        </row>
        <row r="273">
          <cell r="A273">
            <v>134.53299999999999</v>
          </cell>
        </row>
        <row r="274">
          <cell r="A274">
            <v>134.36099999999999</v>
          </cell>
        </row>
        <row r="275">
          <cell r="A275">
            <v>134.506</v>
          </cell>
        </row>
        <row r="276">
          <cell r="A276">
            <v>134.46299999999999</v>
          </cell>
        </row>
        <row r="277">
          <cell r="A277">
            <v>134.553</v>
          </cell>
        </row>
        <row r="278">
          <cell r="A278">
            <v>134.55600000000001</v>
          </cell>
        </row>
        <row r="279">
          <cell r="A279">
            <v>134.298</v>
          </cell>
        </row>
        <row r="280">
          <cell r="A280">
            <v>134.22800000000001</v>
          </cell>
        </row>
        <row r="281">
          <cell r="A281">
            <v>134.38399999999999</v>
          </cell>
        </row>
        <row r="282">
          <cell r="A282">
            <v>134.36000000000001</v>
          </cell>
        </row>
        <row r="283">
          <cell r="A283">
            <v>134.256</v>
          </cell>
        </row>
        <row r="284">
          <cell r="A284">
            <v>134.303</v>
          </cell>
        </row>
        <row r="285">
          <cell r="A285">
            <v>134.28700000000001</v>
          </cell>
        </row>
        <row r="286">
          <cell r="A286">
            <v>134.369</v>
          </cell>
        </row>
        <row r="287">
          <cell r="A287">
            <v>134.20099999999999</v>
          </cell>
        </row>
        <row r="288">
          <cell r="A288">
            <v>134.31800000000001</v>
          </cell>
        </row>
        <row r="289">
          <cell r="A289">
            <v>134.34100000000001</v>
          </cell>
        </row>
        <row r="290">
          <cell r="A290">
            <v>134.21199999999999</v>
          </cell>
        </row>
        <row r="291">
          <cell r="A291">
            <v>134.208</v>
          </cell>
        </row>
        <row r="292">
          <cell r="A292">
            <v>134.11000000000001</v>
          </cell>
        </row>
        <row r="293">
          <cell r="A293">
            <v>134.34100000000001</v>
          </cell>
        </row>
        <row r="294">
          <cell r="A294">
            <v>134.35300000000001</v>
          </cell>
        </row>
        <row r="295">
          <cell r="A295">
            <v>134.26</v>
          </cell>
        </row>
        <row r="296">
          <cell r="A296">
            <v>134.01</v>
          </cell>
        </row>
        <row r="297">
          <cell r="A297">
            <v>134.20500000000001</v>
          </cell>
        </row>
        <row r="298">
          <cell r="A298">
            <v>134.28700000000001</v>
          </cell>
        </row>
        <row r="299">
          <cell r="A299">
            <v>134.232</v>
          </cell>
        </row>
        <row r="300">
          <cell r="A300">
            <v>134.35400000000001</v>
          </cell>
        </row>
        <row r="301">
          <cell r="A301">
            <v>134.27799999999999</v>
          </cell>
        </row>
        <row r="302">
          <cell r="A302">
            <v>134.274</v>
          </cell>
        </row>
        <row r="303">
          <cell r="A303">
            <v>134.35300000000001</v>
          </cell>
        </row>
        <row r="304">
          <cell r="A304">
            <v>134.35599999999999</v>
          </cell>
        </row>
        <row r="305">
          <cell r="A305">
            <v>134.22</v>
          </cell>
        </row>
        <row r="306">
          <cell r="A306">
            <v>134.22499999999999</v>
          </cell>
        </row>
        <row r="307">
          <cell r="A307">
            <v>134.322</v>
          </cell>
        </row>
        <row r="308">
          <cell r="A308">
            <v>134.178</v>
          </cell>
        </row>
        <row r="309">
          <cell r="A309">
            <v>134.35</v>
          </cell>
        </row>
        <row r="310">
          <cell r="A310">
            <v>134.42400000000001</v>
          </cell>
        </row>
        <row r="311">
          <cell r="A311">
            <v>134.404</v>
          </cell>
        </row>
        <row r="312">
          <cell r="A312">
            <v>134.16999999999999</v>
          </cell>
        </row>
        <row r="313">
          <cell r="A313">
            <v>134.267</v>
          </cell>
        </row>
        <row r="314">
          <cell r="A314">
            <v>134.22499999999999</v>
          </cell>
        </row>
        <row r="315">
          <cell r="A315">
            <v>134.31800000000001</v>
          </cell>
        </row>
        <row r="316">
          <cell r="A316">
            <v>134.27099999999999</v>
          </cell>
        </row>
        <row r="317">
          <cell r="A317">
            <v>131.02500000000001</v>
          </cell>
        </row>
        <row r="318">
          <cell r="A318">
            <v>134.16300000000001</v>
          </cell>
        </row>
        <row r="319">
          <cell r="A319">
            <v>134.18700000000001</v>
          </cell>
        </row>
        <row r="320">
          <cell r="A320">
            <v>134.15899999999999</v>
          </cell>
        </row>
        <row r="321">
          <cell r="A321">
            <v>134.06200000000001</v>
          </cell>
        </row>
        <row r="322">
          <cell r="A322">
            <v>134.00700000000001</v>
          </cell>
        </row>
        <row r="323">
          <cell r="A323">
            <v>133.78399999999999</v>
          </cell>
        </row>
        <row r="324">
          <cell r="A324">
            <v>133.56899999999999</v>
          </cell>
        </row>
        <row r="325">
          <cell r="A325">
            <v>133.87299999999999</v>
          </cell>
        </row>
        <row r="326">
          <cell r="A326">
            <v>133.71299999999999</v>
          </cell>
        </row>
        <row r="327">
          <cell r="A327">
            <v>133.85</v>
          </cell>
        </row>
        <row r="328">
          <cell r="A328">
            <v>134.006</v>
          </cell>
        </row>
        <row r="329">
          <cell r="A329">
            <v>133.82599999999999</v>
          </cell>
        </row>
        <row r="330">
          <cell r="A330">
            <v>133.733</v>
          </cell>
        </row>
        <row r="331">
          <cell r="A331">
            <v>134.16300000000001</v>
          </cell>
        </row>
        <row r="332">
          <cell r="A332">
            <v>133.804</v>
          </cell>
        </row>
        <row r="333">
          <cell r="A333">
            <v>133.74100000000001</v>
          </cell>
        </row>
        <row r="334">
          <cell r="A334">
            <v>133.62</v>
          </cell>
        </row>
        <row r="335">
          <cell r="A335">
            <v>133.67099999999999</v>
          </cell>
        </row>
        <row r="336">
          <cell r="A336">
            <v>133.714</v>
          </cell>
        </row>
        <row r="337">
          <cell r="A337">
            <v>133.90799999999999</v>
          </cell>
        </row>
        <row r="338">
          <cell r="A338">
            <v>133.654</v>
          </cell>
        </row>
        <row r="339">
          <cell r="A339">
            <v>134.232</v>
          </cell>
        </row>
        <row r="340">
          <cell r="A340">
            <v>134.053</v>
          </cell>
        </row>
        <row r="341">
          <cell r="A341">
            <v>133.86099999999999</v>
          </cell>
        </row>
        <row r="342">
          <cell r="A342">
            <v>134.089</v>
          </cell>
        </row>
        <row r="343">
          <cell r="A343">
            <v>134.167</v>
          </cell>
        </row>
        <row r="344">
          <cell r="A344">
            <v>133.565</v>
          </cell>
        </row>
        <row r="345">
          <cell r="A345">
            <v>133.54599999999999</v>
          </cell>
        </row>
        <row r="346">
          <cell r="A346">
            <v>133.68700000000001</v>
          </cell>
        </row>
        <row r="347">
          <cell r="A347">
            <v>133.77199999999999</v>
          </cell>
        </row>
        <row r="348">
          <cell r="A348">
            <v>133.68700000000001</v>
          </cell>
        </row>
        <row r="349">
          <cell r="A349">
            <v>133.44300000000001</v>
          </cell>
        </row>
        <row r="350">
          <cell r="A350">
            <v>133.67400000000001</v>
          </cell>
        </row>
        <row r="351">
          <cell r="A351">
            <v>133.70099999999999</v>
          </cell>
        </row>
        <row r="352">
          <cell r="A352">
            <v>133.74</v>
          </cell>
        </row>
        <row r="353">
          <cell r="A353">
            <v>133.768</v>
          </cell>
        </row>
        <row r="354">
          <cell r="A354">
            <v>133.71</v>
          </cell>
        </row>
        <row r="355">
          <cell r="A355">
            <v>133.62</v>
          </cell>
        </row>
        <row r="356">
          <cell r="A356">
            <v>133.749</v>
          </cell>
        </row>
        <row r="357">
          <cell r="A357">
            <v>133.59700000000001</v>
          </cell>
        </row>
        <row r="358">
          <cell r="A358">
            <v>133.565</v>
          </cell>
        </row>
        <row r="359">
          <cell r="A359">
            <v>133.72900000000001</v>
          </cell>
        </row>
        <row r="360">
          <cell r="A360">
            <v>133.77199999999999</v>
          </cell>
        </row>
        <row r="361">
          <cell r="A361">
            <v>133.56399999999999</v>
          </cell>
        </row>
        <row r="362">
          <cell r="A362">
            <v>133.881</v>
          </cell>
        </row>
        <row r="363">
          <cell r="A363">
            <v>133.78700000000001</v>
          </cell>
        </row>
        <row r="364">
          <cell r="A364">
            <v>133.63900000000001</v>
          </cell>
        </row>
        <row r="365">
          <cell r="A365">
            <v>133.678</v>
          </cell>
        </row>
        <row r="366">
          <cell r="A366">
            <v>133.74100000000001</v>
          </cell>
        </row>
        <row r="367">
          <cell r="A367">
            <v>133.386</v>
          </cell>
        </row>
        <row r="368">
          <cell r="A368">
            <v>133.48699999999999</v>
          </cell>
        </row>
        <row r="369">
          <cell r="A369">
            <v>133.405</v>
          </cell>
        </row>
        <row r="370">
          <cell r="A370">
            <v>133.47900000000001</v>
          </cell>
        </row>
        <row r="371">
          <cell r="A371">
            <v>133.53399999999999</v>
          </cell>
        </row>
        <row r="372">
          <cell r="A372">
            <v>133.304</v>
          </cell>
        </row>
        <row r="373">
          <cell r="A373">
            <v>133.26599999999999</v>
          </cell>
        </row>
        <row r="374">
          <cell r="A374">
            <v>133.434</v>
          </cell>
        </row>
        <row r="375">
          <cell r="A375">
            <v>133.398</v>
          </cell>
        </row>
        <row r="376">
          <cell r="A376">
            <v>133.28100000000001</v>
          </cell>
        </row>
        <row r="377">
          <cell r="A377">
            <v>133.25399999999999</v>
          </cell>
        </row>
        <row r="378">
          <cell r="A378">
            <v>133.524</v>
          </cell>
        </row>
        <row r="379">
          <cell r="A379">
            <v>133.614</v>
          </cell>
        </row>
        <row r="380">
          <cell r="A380">
            <v>133.46600000000001</v>
          </cell>
        </row>
        <row r="381">
          <cell r="A381">
            <v>133.392</v>
          </cell>
        </row>
        <row r="382">
          <cell r="A382">
            <v>133.22800000000001</v>
          </cell>
        </row>
        <row r="383">
          <cell r="A383">
            <v>133.185</v>
          </cell>
        </row>
        <row r="384">
          <cell r="A384">
            <v>133.25899999999999</v>
          </cell>
        </row>
        <row r="385">
          <cell r="A385">
            <v>133.316</v>
          </cell>
        </row>
        <row r="386">
          <cell r="A386">
            <v>133.26599999999999</v>
          </cell>
        </row>
        <row r="387">
          <cell r="A387">
            <v>133.25</v>
          </cell>
        </row>
        <row r="388">
          <cell r="A388">
            <v>132.99600000000001</v>
          </cell>
        </row>
        <row r="389">
          <cell r="A389">
            <v>138.93700000000001</v>
          </cell>
        </row>
        <row r="390">
          <cell r="A390">
            <v>135.94</v>
          </cell>
        </row>
        <row r="391">
          <cell r="A391">
            <v>132.85400000000001</v>
          </cell>
        </row>
        <row r="392">
          <cell r="A392">
            <v>132.995</v>
          </cell>
        </row>
        <row r="393">
          <cell r="A393">
            <v>132.339</v>
          </cell>
        </row>
        <row r="394">
          <cell r="A394">
            <v>130.43299999999999</v>
          </cell>
        </row>
        <row r="395">
          <cell r="A395">
            <v>129.58799999999999</v>
          </cell>
        </row>
        <row r="396">
          <cell r="A396">
            <v>133.464</v>
          </cell>
        </row>
        <row r="397">
          <cell r="A397">
            <v>133.48699999999999</v>
          </cell>
        </row>
        <row r="398">
          <cell r="A398">
            <v>129.292</v>
          </cell>
        </row>
        <row r="399">
          <cell r="A399">
            <v>131.54599999999999</v>
          </cell>
        </row>
        <row r="400">
          <cell r="A400">
            <v>136.52000000000001</v>
          </cell>
        </row>
        <row r="401">
          <cell r="A401">
            <v>133.27000000000001</v>
          </cell>
        </row>
        <row r="402">
          <cell r="A402">
            <v>133.55500000000001</v>
          </cell>
        </row>
        <row r="403">
          <cell r="A403">
            <v>134.113</v>
          </cell>
        </row>
        <row r="404">
          <cell r="A404">
            <v>138.70500000000001</v>
          </cell>
        </row>
        <row r="405">
          <cell r="A405">
            <v>137.49700000000001</v>
          </cell>
        </row>
        <row r="406">
          <cell r="A406">
            <v>142.48500000000001</v>
          </cell>
        </row>
        <row r="407">
          <cell r="A407">
            <v>141.35599999999999</v>
          </cell>
        </row>
        <row r="408">
          <cell r="A408">
            <v>152.28800000000001</v>
          </cell>
        </row>
        <row r="409">
          <cell r="A409">
            <v>150.279</v>
          </cell>
        </row>
        <row r="410">
          <cell r="A410">
            <v>148.239</v>
          </cell>
        </row>
        <row r="411">
          <cell r="A411">
            <v>145.60900000000001</v>
          </cell>
        </row>
        <row r="412">
          <cell r="A412">
            <v>150.96</v>
          </cell>
        </row>
        <row r="413">
          <cell r="A413">
            <v>147.68899999999999</v>
          </cell>
        </row>
        <row r="414">
          <cell r="A414">
            <v>146.268</v>
          </cell>
        </row>
        <row r="415">
          <cell r="A415">
            <v>150.77000000000001</v>
          </cell>
        </row>
        <row r="416">
          <cell r="A416">
            <v>146.16</v>
          </cell>
        </row>
        <row r="417">
          <cell r="A417">
            <v>146.113</v>
          </cell>
        </row>
        <row r="418">
          <cell r="A418">
            <v>146.62899999999999</v>
          </cell>
        </row>
        <row r="419">
          <cell r="A419">
            <v>145.136</v>
          </cell>
        </row>
        <row r="420">
          <cell r="A420">
            <v>150.476</v>
          </cell>
        </row>
        <row r="421">
          <cell r="A421">
            <v>143.72200000000001</v>
          </cell>
        </row>
        <row r="422">
          <cell r="A422">
            <v>145.465</v>
          </cell>
        </row>
        <row r="423">
          <cell r="A423">
            <v>141.345</v>
          </cell>
        </row>
        <row r="424">
          <cell r="A424">
            <v>140.15199999999999</v>
          </cell>
        </row>
        <row r="425">
          <cell r="A425">
            <v>134.72900000000001</v>
          </cell>
        </row>
        <row r="426">
          <cell r="A426">
            <v>136.06200000000001</v>
          </cell>
        </row>
        <row r="427">
          <cell r="A427">
            <v>137.37799999999999</v>
          </cell>
        </row>
        <row r="428">
          <cell r="A428">
            <v>138.40100000000001</v>
          </cell>
        </row>
        <row r="429">
          <cell r="A429">
            <v>137.93100000000001</v>
          </cell>
        </row>
        <row r="430">
          <cell r="A430">
            <v>140.60400000000001</v>
          </cell>
        </row>
        <row r="431">
          <cell r="A431">
            <v>142.19200000000001</v>
          </cell>
        </row>
        <row r="432">
          <cell r="A432">
            <v>144.21199999999999</v>
          </cell>
        </row>
        <row r="433">
          <cell r="A433">
            <v>151.26599999999999</v>
          </cell>
        </row>
        <row r="434">
          <cell r="A434">
            <v>148.27099999999999</v>
          </cell>
        </row>
        <row r="435">
          <cell r="A435">
            <v>149.68600000000001</v>
          </cell>
        </row>
        <row r="436">
          <cell r="A436">
            <v>146.768</v>
          </cell>
        </row>
        <row r="437">
          <cell r="A437">
            <v>152.703</v>
          </cell>
        </row>
        <row r="438">
          <cell r="A438">
            <v>159.76300000000001</v>
          </cell>
        </row>
        <row r="439">
          <cell r="A439">
            <v>158.03</v>
          </cell>
        </row>
        <row r="440">
          <cell r="A440">
            <v>152.98699999999999</v>
          </cell>
        </row>
        <row r="441">
          <cell r="A441">
            <v>152.97900000000001</v>
          </cell>
        </row>
        <row r="442">
          <cell r="A442">
            <v>152.94800000000001</v>
          </cell>
        </row>
        <row r="443">
          <cell r="A443">
            <v>152.547</v>
          </cell>
        </row>
        <row r="444">
          <cell r="A444">
            <v>152.441</v>
          </cell>
        </row>
        <row r="445">
          <cell r="A445">
            <v>152.50800000000001</v>
          </cell>
        </row>
        <row r="446">
          <cell r="A446">
            <v>152.76599999999999</v>
          </cell>
        </row>
        <row r="447">
          <cell r="A447">
            <v>152.03399999999999</v>
          </cell>
        </row>
        <row r="448">
          <cell r="A448">
            <v>153.27600000000001</v>
          </cell>
        </row>
        <row r="449">
          <cell r="A449">
            <v>151.23699999999999</v>
          </cell>
        </row>
        <row r="450">
          <cell r="A450">
            <v>149.78</v>
          </cell>
        </row>
        <row r="451">
          <cell r="A451">
            <v>145.03899999999999</v>
          </cell>
        </row>
        <row r="452">
          <cell r="A452">
            <v>149.67400000000001</v>
          </cell>
        </row>
        <row r="453">
          <cell r="A453">
            <v>146.93799999999999</v>
          </cell>
        </row>
        <row r="454">
          <cell r="A454">
            <v>144.226</v>
          </cell>
        </row>
        <row r="455">
          <cell r="A455">
            <v>142.28299999999999</v>
          </cell>
        </row>
        <row r="456">
          <cell r="A456">
            <v>142.47900000000001</v>
          </cell>
        </row>
        <row r="457">
          <cell r="A457">
            <v>150.11199999999999</v>
          </cell>
        </row>
        <row r="458">
          <cell r="A458">
            <v>147.14099999999999</v>
          </cell>
        </row>
        <row r="459">
          <cell r="A459">
            <v>149.02699999999999</v>
          </cell>
        </row>
        <row r="460">
          <cell r="A460">
            <v>148.184</v>
          </cell>
        </row>
        <row r="461">
          <cell r="A461">
            <v>148.05500000000001</v>
          </cell>
        </row>
        <row r="462">
          <cell r="A462">
            <v>153.89099999999999</v>
          </cell>
        </row>
        <row r="463">
          <cell r="A463">
            <v>161.82499999999999</v>
          </cell>
        </row>
        <row r="464">
          <cell r="A464">
            <v>160.33699999999999</v>
          </cell>
        </row>
        <row r="465">
          <cell r="A465">
            <v>156.55199999999999</v>
          </cell>
        </row>
        <row r="466">
          <cell r="A466">
            <v>156.38399999999999</v>
          </cell>
        </row>
        <row r="467">
          <cell r="A467">
            <v>157.04400000000001</v>
          </cell>
        </row>
        <row r="468">
          <cell r="A468">
            <v>157.10499999999999</v>
          </cell>
        </row>
        <row r="469">
          <cell r="A469">
            <v>156.691</v>
          </cell>
        </row>
        <row r="470">
          <cell r="A470">
            <v>155.93100000000001</v>
          </cell>
        </row>
        <row r="471">
          <cell r="A471">
            <v>155.595</v>
          </cell>
        </row>
        <row r="472">
          <cell r="A472">
            <v>156.78299999999999</v>
          </cell>
        </row>
        <row r="473">
          <cell r="A473">
            <v>157.66</v>
          </cell>
        </row>
        <row r="474">
          <cell r="A474">
            <v>160.785</v>
          </cell>
        </row>
        <row r="475">
          <cell r="A475">
            <v>162.89099999999999</v>
          </cell>
        </row>
        <row r="476">
          <cell r="A476">
            <v>155.72399999999999</v>
          </cell>
        </row>
        <row r="477">
          <cell r="A477">
            <v>153.29400000000001</v>
          </cell>
        </row>
        <row r="478">
          <cell r="A478">
            <v>151.32499999999999</v>
          </cell>
        </row>
        <row r="479">
          <cell r="A479">
            <v>176.613</v>
          </cell>
        </row>
        <row r="480">
          <cell r="A480">
            <v>154.023</v>
          </cell>
        </row>
        <row r="481">
          <cell r="A481">
            <v>150.399</v>
          </cell>
        </row>
        <row r="482">
          <cell r="A482">
            <v>149.06299999999999</v>
          </cell>
        </row>
        <row r="483">
          <cell r="A483">
            <v>147.65600000000001</v>
          </cell>
        </row>
        <row r="484">
          <cell r="A484">
            <v>147.52000000000001</v>
          </cell>
        </row>
        <row r="485">
          <cell r="A485">
            <v>155.49199999999999</v>
          </cell>
        </row>
        <row r="486">
          <cell r="A486">
            <v>164.40199999999999</v>
          </cell>
        </row>
        <row r="487">
          <cell r="A487">
            <v>156.74199999999999</v>
          </cell>
        </row>
        <row r="488">
          <cell r="A488">
            <v>154.74600000000001</v>
          </cell>
        </row>
        <row r="489">
          <cell r="A489">
            <v>151.47300000000001</v>
          </cell>
        </row>
        <row r="490">
          <cell r="A490">
            <v>152.24199999999999</v>
          </cell>
        </row>
        <row r="491">
          <cell r="A491">
            <v>154.101</v>
          </cell>
        </row>
        <row r="492">
          <cell r="A492">
            <v>154.589</v>
          </cell>
        </row>
        <row r="493">
          <cell r="A493">
            <v>150.78800000000001</v>
          </cell>
        </row>
        <row r="494">
          <cell r="A494">
            <v>151.12799999999999</v>
          </cell>
        </row>
        <row r="495">
          <cell r="A495">
            <v>151.68700000000001</v>
          </cell>
        </row>
        <row r="496">
          <cell r="A496">
            <v>151.52600000000001</v>
          </cell>
        </row>
        <row r="497">
          <cell r="A497">
            <v>151.315</v>
          </cell>
        </row>
        <row r="498">
          <cell r="A498">
            <v>151.52099999999999</v>
          </cell>
        </row>
        <row r="499">
          <cell r="A499">
            <v>151.273</v>
          </cell>
        </row>
        <row r="500">
          <cell r="A500">
            <v>150.703</v>
          </cell>
        </row>
        <row r="501">
          <cell r="A501">
            <v>151.15</v>
          </cell>
        </row>
        <row r="502">
          <cell r="A502">
            <v>155.739</v>
          </cell>
        </row>
        <row r="503">
          <cell r="A503">
            <v>173.61799999999999</v>
          </cell>
        </row>
        <row r="504">
          <cell r="A504">
            <v>177.95599999999999</v>
          </cell>
        </row>
        <row r="505">
          <cell r="A505">
            <v>169.465</v>
          </cell>
        </row>
        <row r="506">
          <cell r="A506">
            <v>155.91399999999999</v>
          </cell>
        </row>
        <row r="507">
          <cell r="A507">
            <v>143.316</v>
          </cell>
        </row>
        <row r="508">
          <cell r="A508">
            <v>143.14500000000001</v>
          </cell>
        </row>
        <row r="509">
          <cell r="A509">
            <v>138.56100000000001</v>
          </cell>
        </row>
        <row r="510">
          <cell r="A510">
            <v>143.02099999999999</v>
          </cell>
        </row>
        <row r="511">
          <cell r="A511">
            <v>144.631</v>
          </cell>
        </row>
        <row r="512">
          <cell r="A512">
            <v>143.68299999999999</v>
          </cell>
        </row>
        <row r="513">
          <cell r="A513">
            <v>141.74600000000001</v>
          </cell>
        </row>
        <row r="514">
          <cell r="A514">
            <v>140.714</v>
          </cell>
        </row>
        <row r="515">
          <cell r="A515">
            <v>147.458</v>
          </cell>
        </row>
        <row r="516">
          <cell r="A516">
            <v>146.35300000000001</v>
          </cell>
        </row>
        <row r="517">
          <cell r="A517">
            <v>146.345</v>
          </cell>
        </row>
        <row r="518">
          <cell r="A518">
            <v>143.17699999999999</v>
          </cell>
        </row>
        <row r="519">
          <cell r="A519">
            <v>143.16</v>
          </cell>
        </row>
        <row r="520">
          <cell r="A520">
            <v>142.99600000000001</v>
          </cell>
        </row>
        <row r="521">
          <cell r="A521">
            <v>142.78899999999999</v>
          </cell>
        </row>
        <row r="522">
          <cell r="A522">
            <v>142.465</v>
          </cell>
        </row>
        <row r="523">
          <cell r="A523">
            <v>142.751</v>
          </cell>
        </row>
        <row r="524">
          <cell r="A524">
            <v>142.435</v>
          </cell>
        </row>
        <row r="525">
          <cell r="A525">
            <v>142.51300000000001</v>
          </cell>
        </row>
        <row r="526">
          <cell r="A526">
            <v>142.595</v>
          </cell>
        </row>
        <row r="527">
          <cell r="A527">
            <v>142.74299999999999</v>
          </cell>
        </row>
        <row r="528">
          <cell r="A528">
            <v>142.77000000000001</v>
          </cell>
        </row>
        <row r="529">
          <cell r="A529">
            <v>142.661</v>
          </cell>
        </row>
        <row r="530">
          <cell r="A530">
            <v>142.69999999999999</v>
          </cell>
        </row>
        <row r="531">
          <cell r="A531">
            <v>142.81700000000001</v>
          </cell>
        </row>
        <row r="532">
          <cell r="A532">
            <v>142.506</v>
          </cell>
        </row>
        <row r="533">
          <cell r="A533">
            <v>142.779</v>
          </cell>
        </row>
        <row r="534">
          <cell r="A534">
            <v>142.88900000000001</v>
          </cell>
        </row>
        <row r="535">
          <cell r="A535">
            <v>142.721</v>
          </cell>
        </row>
        <row r="536">
          <cell r="A536">
            <v>142.56100000000001</v>
          </cell>
        </row>
        <row r="537">
          <cell r="A537">
            <v>142.49799999999999</v>
          </cell>
        </row>
        <row r="538">
          <cell r="A538">
            <v>142.74700000000001</v>
          </cell>
        </row>
        <row r="539">
          <cell r="A539">
            <v>142.41900000000001</v>
          </cell>
        </row>
        <row r="540">
          <cell r="A540">
            <v>142.55199999999999</v>
          </cell>
        </row>
        <row r="541">
          <cell r="A541">
            <v>142.74700000000001</v>
          </cell>
        </row>
        <row r="542">
          <cell r="A542">
            <v>142.90199999999999</v>
          </cell>
        </row>
        <row r="543">
          <cell r="A543">
            <v>142.85300000000001</v>
          </cell>
        </row>
        <row r="544">
          <cell r="A544">
            <v>142.77799999999999</v>
          </cell>
        </row>
        <row r="545">
          <cell r="A545">
            <v>142.71199999999999</v>
          </cell>
        </row>
        <row r="546">
          <cell r="A546">
            <v>142.767</v>
          </cell>
        </row>
        <row r="547">
          <cell r="A547">
            <v>144.13800000000001</v>
          </cell>
        </row>
        <row r="548">
          <cell r="A548">
            <v>143.22399999999999</v>
          </cell>
        </row>
        <row r="549">
          <cell r="A549">
            <v>143.25</v>
          </cell>
        </row>
        <row r="550">
          <cell r="A550">
            <v>142.71899999999999</v>
          </cell>
        </row>
        <row r="551">
          <cell r="A551">
            <v>142.762</v>
          </cell>
        </row>
        <row r="552">
          <cell r="A552">
            <v>142.97300000000001</v>
          </cell>
        </row>
        <row r="553">
          <cell r="A553">
            <v>143.227</v>
          </cell>
        </row>
        <row r="554">
          <cell r="A554">
            <v>142.90700000000001</v>
          </cell>
        </row>
        <row r="555">
          <cell r="A555">
            <v>142.85300000000001</v>
          </cell>
        </row>
        <row r="556">
          <cell r="A556">
            <v>142.583</v>
          </cell>
        </row>
        <row r="557">
          <cell r="A557">
            <v>142.798</v>
          </cell>
        </row>
        <row r="558">
          <cell r="A558">
            <v>142.99700000000001</v>
          </cell>
        </row>
        <row r="559">
          <cell r="A559">
            <v>142.911</v>
          </cell>
        </row>
        <row r="560">
          <cell r="A560">
            <v>142.762</v>
          </cell>
        </row>
        <row r="561">
          <cell r="A561">
            <v>143</v>
          </cell>
        </row>
        <row r="562">
          <cell r="A562">
            <v>142.934</v>
          </cell>
        </row>
        <row r="563">
          <cell r="A563">
            <v>142.941</v>
          </cell>
        </row>
        <row r="564">
          <cell r="A564">
            <v>142.934</v>
          </cell>
        </row>
        <row r="565">
          <cell r="A565">
            <v>142.85300000000001</v>
          </cell>
        </row>
        <row r="566">
          <cell r="A566">
            <v>142.80699999999999</v>
          </cell>
        </row>
        <row r="567">
          <cell r="A567">
            <v>142.846</v>
          </cell>
        </row>
        <row r="568">
          <cell r="A568">
            <v>143.01400000000001</v>
          </cell>
        </row>
        <row r="569">
          <cell r="A569">
            <v>142.80699999999999</v>
          </cell>
        </row>
        <row r="570">
          <cell r="A570">
            <v>142.77500000000001</v>
          </cell>
        </row>
        <row r="571">
          <cell r="A571">
            <v>142.869</v>
          </cell>
        </row>
        <row r="572">
          <cell r="A572">
            <v>142.732</v>
          </cell>
        </row>
        <row r="573">
          <cell r="A573">
            <v>142.661</v>
          </cell>
        </row>
        <row r="574">
          <cell r="A574">
            <v>142.93100000000001</v>
          </cell>
        </row>
        <row r="575">
          <cell r="A575">
            <v>142.614</v>
          </cell>
        </row>
        <row r="576">
          <cell r="A576">
            <v>142.85599999999999</v>
          </cell>
        </row>
        <row r="577">
          <cell r="A577">
            <v>142.923</v>
          </cell>
        </row>
        <row r="578">
          <cell r="A578">
            <v>142.63499999999999</v>
          </cell>
        </row>
        <row r="579">
          <cell r="A579">
            <v>142.72900000000001</v>
          </cell>
        </row>
        <row r="580">
          <cell r="A580">
            <v>142.80699999999999</v>
          </cell>
        </row>
        <row r="581">
          <cell r="A581">
            <v>142.756</v>
          </cell>
        </row>
        <row r="582">
          <cell r="A582">
            <v>142.71700000000001</v>
          </cell>
        </row>
        <row r="583">
          <cell r="A583">
            <v>142.81100000000001</v>
          </cell>
        </row>
        <row r="584">
          <cell r="A584">
            <v>143.018</v>
          </cell>
        </row>
        <row r="585">
          <cell r="A585">
            <v>142.65299999999999</v>
          </cell>
        </row>
        <row r="586">
          <cell r="A586">
            <v>142.73500000000001</v>
          </cell>
        </row>
        <row r="587">
          <cell r="A587">
            <v>142.68100000000001</v>
          </cell>
        </row>
        <row r="588">
          <cell r="A588">
            <v>142.79</v>
          </cell>
        </row>
        <row r="589">
          <cell r="A589">
            <v>142.89599999999999</v>
          </cell>
        </row>
        <row r="590">
          <cell r="A590">
            <v>142.846</v>
          </cell>
        </row>
        <row r="591">
          <cell r="A591">
            <v>142.68199999999999</v>
          </cell>
        </row>
        <row r="592">
          <cell r="A592">
            <v>142.68600000000001</v>
          </cell>
        </row>
        <row r="593">
          <cell r="A593">
            <v>142.803</v>
          </cell>
        </row>
        <row r="594">
          <cell r="A594">
            <v>142.869</v>
          </cell>
        </row>
        <row r="595">
          <cell r="A595">
            <v>142.81800000000001</v>
          </cell>
        </row>
        <row r="596">
          <cell r="A596">
            <v>142.81399999999999</v>
          </cell>
        </row>
        <row r="597">
          <cell r="A597">
            <v>142.93799999999999</v>
          </cell>
        </row>
        <row r="598">
          <cell r="A598">
            <v>142.755</v>
          </cell>
        </row>
        <row r="599">
          <cell r="A599">
            <v>142.892</v>
          </cell>
        </row>
        <row r="600">
          <cell r="A600">
            <v>142.73099999999999</v>
          </cell>
        </row>
        <row r="601">
          <cell r="A601">
            <v>142.63399999999999</v>
          </cell>
        </row>
        <row r="602">
          <cell r="A602">
            <v>142.393</v>
          </cell>
        </row>
        <row r="603">
          <cell r="A603">
            <v>142.49799999999999</v>
          </cell>
        </row>
        <row r="604">
          <cell r="A604">
            <v>142.63900000000001</v>
          </cell>
        </row>
        <row r="605">
          <cell r="A605">
            <v>142.59200000000001</v>
          </cell>
        </row>
        <row r="606">
          <cell r="A606">
            <v>142.57599999999999</v>
          </cell>
        </row>
        <row r="607">
          <cell r="A607">
            <v>142.21299999999999</v>
          </cell>
        </row>
        <row r="608">
          <cell r="A608">
            <v>142.364</v>
          </cell>
        </row>
        <row r="609">
          <cell r="A609">
            <v>142.267</v>
          </cell>
        </row>
        <row r="610">
          <cell r="A610">
            <v>142.38800000000001</v>
          </cell>
        </row>
        <row r="611">
          <cell r="A611">
            <v>142.38399999999999</v>
          </cell>
        </row>
        <row r="612">
          <cell r="A612">
            <v>142.142</v>
          </cell>
        </row>
        <row r="613">
          <cell r="A613">
            <v>142.13399999999999</v>
          </cell>
        </row>
        <row r="614">
          <cell r="A614">
            <v>142.24799999999999</v>
          </cell>
        </row>
        <row r="615">
          <cell r="A615">
            <v>142.06800000000001</v>
          </cell>
        </row>
        <row r="616">
          <cell r="A616">
            <v>142.33000000000001</v>
          </cell>
        </row>
        <row r="617">
          <cell r="A617">
            <v>142.268</v>
          </cell>
        </row>
        <row r="618">
          <cell r="A618">
            <v>142.49799999999999</v>
          </cell>
        </row>
        <row r="619">
          <cell r="A619">
            <v>142.33799999999999</v>
          </cell>
        </row>
        <row r="620">
          <cell r="A620">
            <v>142.14599999999999</v>
          </cell>
        </row>
        <row r="621">
          <cell r="A621">
            <v>142.274</v>
          </cell>
        </row>
        <row r="622">
          <cell r="A622">
            <v>142.29</v>
          </cell>
        </row>
        <row r="623">
          <cell r="A623">
            <v>142.048</v>
          </cell>
        </row>
        <row r="624">
          <cell r="A624">
            <v>142.036</v>
          </cell>
        </row>
        <row r="625">
          <cell r="A625">
            <v>142.23500000000001</v>
          </cell>
        </row>
        <row r="626">
          <cell r="A626">
            <v>142.1</v>
          </cell>
        </row>
        <row r="627">
          <cell r="A627">
            <v>142.24</v>
          </cell>
        </row>
        <row r="628">
          <cell r="A628">
            <v>142.11099999999999</v>
          </cell>
        </row>
        <row r="629">
          <cell r="A629">
            <v>142.12700000000001</v>
          </cell>
        </row>
        <row r="630">
          <cell r="A630">
            <v>141.846</v>
          </cell>
        </row>
        <row r="631">
          <cell r="A631">
            <v>142.131</v>
          </cell>
        </row>
        <row r="632">
          <cell r="A632">
            <v>142.18100000000001</v>
          </cell>
        </row>
        <row r="633">
          <cell r="A633">
            <v>142.10599999999999</v>
          </cell>
        </row>
        <row r="634">
          <cell r="A634">
            <v>142.05199999999999</v>
          </cell>
        </row>
        <row r="635">
          <cell r="A635">
            <v>142.142</v>
          </cell>
        </row>
        <row r="636">
          <cell r="A636">
            <v>142.149</v>
          </cell>
        </row>
        <row r="637">
          <cell r="A637">
            <v>142.30199999999999</v>
          </cell>
        </row>
        <row r="638">
          <cell r="A638">
            <v>142.17400000000001</v>
          </cell>
        </row>
        <row r="639">
          <cell r="A639">
            <v>142.03700000000001</v>
          </cell>
        </row>
        <row r="640">
          <cell r="A640">
            <v>142.143</v>
          </cell>
        </row>
        <row r="641">
          <cell r="A641">
            <v>142.05699999999999</v>
          </cell>
        </row>
        <row r="642">
          <cell r="A642">
            <v>142.00200000000001</v>
          </cell>
        </row>
        <row r="643">
          <cell r="A643">
            <v>142.02500000000001</v>
          </cell>
        </row>
        <row r="644">
          <cell r="A644">
            <v>142.08699999999999</v>
          </cell>
        </row>
        <row r="645">
          <cell r="A645">
            <v>142.10300000000001</v>
          </cell>
        </row>
        <row r="646">
          <cell r="A646">
            <v>142.05199999999999</v>
          </cell>
        </row>
        <row r="647">
          <cell r="A647">
            <v>142.08699999999999</v>
          </cell>
        </row>
        <row r="648">
          <cell r="A648">
            <v>142.10599999999999</v>
          </cell>
        </row>
        <row r="649">
          <cell r="A649">
            <v>141.86000000000001</v>
          </cell>
        </row>
        <row r="650">
          <cell r="A650">
            <v>141.99799999999999</v>
          </cell>
        </row>
        <row r="651">
          <cell r="A651">
            <v>142.096</v>
          </cell>
        </row>
        <row r="652">
          <cell r="A652">
            <v>142.14599999999999</v>
          </cell>
        </row>
        <row r="653">
          <cell r="A653">
            <v>142.268</v>
          </cell>
        </row>
        <row r="654">
          <cell r="A654">
            <v>142.166</v>
          </cell>
        </row>
        <row r="655">
          <cell r="A655">
            <v>142.01</v>
          </cell>
        </row>
        <row r="656">
          <cell r="A656">
            <v>141.56700000000001</v>
          </cell>
        </row>
        <row r="657">
          <cell r="A657">
            <v>141.864</v>
          </cell>
        </row>
        <row r="658">
          <cell r="A658">
            <v>141.79</v>
          </cell>
        </row>
        <row r="659">
          <cell r="A659">
            <v>141.89599999999999</v>
          </cell>
        </row>
        <row r="660">
          <cell r="A660">
            <v>141.80600000000001</v>
          </cell>
        </row>
        <row r="661">
          <cell r="A661">
            <v>141.78200000000001</v>
          </cell>
        </row>
        <row r="662">
          <cell r="A662">
            <v>141.893</v>
          </cell>
        </row>
        <row r="663">
          <cell r="A663">
            <v>141.572</v>
          </cell>
        </row>
        <row r="664">
          <cell r="A664">
            <v>141.721</v>
          </cell>
        </row>
        <row r="665">
          <cell r="A665">
            <v>141.721</v>
          </cell>
        </row>
        <row r="666">
          <cell r="A666">
            <v>141.79900000000001</v>
          </cell>
        </row>
        <row r="667">
          <cell r="A667">
            <v>141.678</v>
          </cell>
        </row>
        <row r="668">
          <cell r="A668">
            <v>141.65299999999999</v>
          </cell>
        </row>
        <row r="669">
          <cell r="A669">
            <v>141.74700000000001</v>
          </cell>
        </row>
        <row r="670">
          <cell r="A670">
            <v>141.91499999999999</v>
          </cell>
        </row>
        <row r="671">
          <cell r="A671">
            <v>141.649</v>
          </cell>
        </row>
        <row r="672">
          <cell r="A672">
            <v>141.49299999999999</v>
          </cell>
        </row>
        <row r="673">
          <cell r="A673">
            <v>141.59100000000001</v>
          </cell>
        </row>
        <row r="674">
          <cell r="A674">
            <v>141.596</v>
          </cell>
        </row>
        <row r="675">
          <cell r="A675">
            <v>141.51</v>
          </cell>
        </row>
        <row r="676">
          <cell r="A676">
            <v>141.494</v>
          </cell>
        </row>
        <row r="677">
          <cell r="A677">
            <v>141.63900000000001</v>
          </cell>
        </row>
        <row r="678">
          <cell r="A678">
            <v>141.619</v>
          </cell>
        </row>
        <row r="679">
          <cell r="A679">
            <v>141.82599999999999</v>
          </cell>
        </row>
        <row r="680">
          <cell r="A680">
            <v>141.649</v>
          </cell>
        </row>
        <row r="681">
          <cell r="A681">
            <v>141.642</v>
          </cell>
        </row>
        <row r="682">
          <cell r="A682">
            <v>141.69999999999999</v>
          </cell>
        </row>
        <row r="683">
          <cell r="A683">
            <v>141.88</v>
          </cell>
        </row>
        <row r="684">
          <cell r="A684">
            <v>141.69999999999999</v>
          </cell>
        </row>
        <row r="685">
          <cell r="A685">
            <v>141.62700000000001</v>
          </cell>
        </row>
        <row r="686">
          <cell r="A686">
            <v>141.732</v>
          </cell>
        </row>
        <row r="687">
          <cell r="A687">
            <v>141.678</v>
          </cell>
        </row>
        <row r="688">
          <cell r="A688">
            <v>141.54900000000001</v>
          </cell>
        </row>
        <row r="689">
          <cell r="A689">
            <v>141.666</v>
          </cell>
        </row>
        <row r="690">
          <cell r="A690">
            <v>141.56800000000001</v>
          </cell>
        </row>
        <row r="691">
          <cell r="A691">
            <v>141.678</v>
          </cell>
        </row>
        <row r="692">
          <cell r="A692">
            <v>141.626</v>
          </cell>
        </row>
        <row r="693">
          <cell r="A693">
            <v>141.80600000000001</v>
          </cell>
        </row>
        <row r="694">
          <cell r="A694">
            <v>141.696</v>
          </cell>
        </row>
        <row r="695">
          <cell r="A695">
            <v>141.59100000000001</v>
          </cell>
        </row>
        <row r="696">
          <cell r="A696">
            <v>141.56299999999999</v>
          </cell>
        </row>
        <row r="697">
          <cell r="A697">
            <v>141.80199999999999</v>
          </cell>
        </row>
        <row r="698">
          <cell r="A698">
            <v>141.53700000000001</v>
          </cell>
        </row>
        <row r="699">
          <cell r="A699">
            <v>141.44300000000001</v>
          </cell>
        </row>
        <row r="700">
          <cell r="A700">
            <v>141.33000000000001</v>
          </cell>
        </row>
        <row r="701">
          <cell r="A701">
            <v>141.36099999999999</v>
          </cell>
        </row>
        <row r="702">
          <cell r="A702">
            <v>141.631</v>
          </cell>
        </row>
        <row r="703">
          <cell r="A703">
            <v>141.62299999999999</v>
          </cell>
        </row>
        <row r="704">
          <cell r="A704">
            <v>141.614</v>
          </cell>
        </row>
        <row r="705">
          <cell r="A705">
            <v>141.72399999999999</v>
          </cell>
        </row>
        <row r="706">
          <cell r="A706">
            <v>141.72399999999999</v>
          </cell>
        </row>
        <row r="707">
          <cell r="A707">
            <v>141.71600000000001</v>
          </cell>
        </row>
        <row r="708">
          <cell r="A708">
            <v>141.548</v>
          </cell>
        </row>
        <row r="709">
          <cell r="A709">
            <v>141.423</v>
          </cell>
        </row>
        <row r="710">
          <cell r="A710">
            <v>141.38499999999999</v>
          </cell>
        </row>
        <row r="711">
          <cell r="A711">
            <v>141.72499999999999</v>
          </cell>
        </row>
        <row r="712">
          <cell r="A712">
            <v>141.66200000000001</v>
          </cell>
        </row>
        <row r="713">
          <cell r="A713">
            <v>141.56800000000001</v>
          </cell>
        </row>
        <row r="714">
          <cell r="A714">
            <v>141.69300000000001</v>
          </cell>
        </row>
        <row r="715">
          <cell r="A715">
            <v>141.61500000000001</v>
          </cell>
        </row>
        <row r="716">
          <cell r="A716">
            <v>141.46700000000001</v>
          </cell>
        </row>
        <row r="717">
          <cell r="A717">
            <v>141.524</v>
          </cell>
        </row>
        <row r="718">
          <cell r="A718">
            <v>141.71199999999999</v>
          </cell>
        </row>
        <row r="719">
          <cell r="A719">
            <v>141.40299999999999</v>
          </cell>
        </row>
        <row r="720">
          <cell r="A720">
            <v>141.458</v>
          </cell>
        </row>
        <row r="721">
          <cell r="A721">
            <v>141.458</v>
          </cell>
        </row>
        <row r="722">
          <cell r="A722">
            <v>141.39599999999999</v>
          </cell>
        </row>
        <row r="723">
          <cell r="A723">
            <v>141.89599999999999</v>
          </cell>
        </row>
        <row r="724">
          <cell r="A724">
            <v>144.43600000000001</v>
          </cell>
        </row>
        <row r="725">
          <cell r="A725">
            <v>141.232</v>
          </cell>
        </row>
        <row r="726">
          <cell r="A726">
            <v>139.19300000000001</v>
          </cell>
        </row>
        <row r="727">
          <cell r="A727">
            <v>140.68799999999999</v>
          </cell>
        </row>
        <row r="728">
          <cell r="A728">
            <v>139.173</v>
          </cell>
        </row>
        <row r="729">
          <cell r="A729">
            <v>141.86000000000001</v>
          </cell>
        </row>
        <row r="730">
          <cell r="A730">
            <v>140.59100000000001</v>
          </cell>
        </row>
        <row r="731">
          <cell r="A731">
            <v>140.32900000000001</v>
          </cell>
        </row>
        <row r="732">
          <cell r="A732">
            <v>137.63800000000001</v>
          </cell>
        </row>
        <row r="733">
          <cell r="A733">
            <v>144.20099999999999</v>
          </cell>
        </row>
        <row r="734">
          <cell r="A734">
            <v>141.54499999999999</v>
          </cell>
        </row>
        <row r="735">
          <cell r="A735">
            <v>141.803</v>
          </cell>
        </row>
        <row r="736">
          <cell r="A736">
            <v>146.07400000000001</v>
          </cell>
        </row>
        <row r="737">
          <cell r="A737">
            <v>144.476</v>
          </cell>
        </row>
        <row r="738">
          <cell r="A738">
            <v>149.07300000000001</v>
          </cell>
        </row>
        <row r="739">
          <cell r="A739">
            <v>148.86199999999999</v>
          </cell>
        </row>
        <row r="740">
          <cell r="A740">
            <v>155.328</v>
          </cell>
        </row>
        <row r="741">
          <cell r="A741">
            <v>156.48099999999999</v>
          </cell>
        </row>
        <row r="742">
          <cell r="A742">
            <v>152.751</v>
          </cell>
        </row>
        <row r="743">
          <cell r="A743">
            <v>151.41499999999999</v>
          </cell>
        </row>
        <row r="744">
          <cell r="A744">
            <v>151.35499999999999</v>
          </cell>
        </row>
        <row r="745">
          <cell r="A745">
            <v>151.12899999999999</v>
          </cell>
        </row>
        <row r="746">
          <cell r="A746">
            <v>151.03899999999999</v>
          </cell>
        </row>
        <row r="747">
          <cell r="A747">
            <v>150.84800000000001</v>
          </cell>
        </row>
        <row r="748">
          <cell r="A748">
            <v>153.63800000000001</v>
          </cell>
        </row>
        <row r="749">
          <cell r="A749">
            <v>151.89400000000001</v>
          </cell>
        </row>
        <row r="750">
          <cell r="A750">
            <v>156.48699999999999</v>
          </cell>
        </row>
        <row r="751">
          <cell r="A751">
            <v>149.39699999999999</v>
          </cell>
        </row>
        <row r="752">
          <cell r="A752">
            <v>150.99</v>
          </cell>
        </row>
        <row r="753">
          <cell r="A753">
            <v>154.762</v>
          </cell>
        </row>
        <row r="754">
          <cell r="A754">
            <v>145.62200000000001</v>
          </cell>
        </row>
        <row r="755">
          <cell r="A755">
            <v>147.63</v>
          </cell>
        </row>
        <row r="756">
          <cell r="A756">
            <v>142.09899999999999</v>
          </cell>
        </row>
        <row r="757">
          <cell r="A757">
            <v>143.49700000000001</v>
          </cell>
        </row>
        <row r="758">
          <cell r="A758">
            <v>145.87200000000001</v>
          </cell>
        </row>
        <row r="759">
          <cell r="A759">
            <v>149.40199999999999</v>
          </cell>
        </row>
        <row r="760">
          <cell r="A760">
            <v>147.46899999999999</v>
          </cell>
        </row>
        <row r="761">
          <cell r="A761">
            <v>146.34399999999999</v>
          </cell>
        </row>
        <row r="762">
          <cell r="A762">
            <v>154.297</v>
          </cell>
        </row>
        <row r="763">
          <cell r="A763">
            <v>150.583</v>
          </cell>
        </row>
        <row r="764">
          <cell r="A764">
            <v>152.76300000000001</v>
          </cell>
        </row>
        <row r="765">
          <cell r="A765">
            <v>150.36000000000001</v>
          </cell>
        </row>
        <row r="766">
          <cell r="A766">
            <v>156.142</v>
          </cell>
        </row>
        <row r="767">
          <cell r="A767">
            <v>163.29400000000001</v>
          </cell>
        </row>
        <row r="768">
          <cell r="A768">
            <v>159.648</v>
          </cell>
        </row>
        <row r="769">
          <cell r="A769">
            <v>154.89599999999999</v>
          </cell>
        </row>
        <row r="770">
          <cell r="A770">
            <v>156.048</v>
          </cell>
        </row>
        <row r="771">
          <cell r="A771">
            <v>154.42099999999999</v>
          </cell>
        </row>
        <row r="772">
          <cell r="A772">
            <v>155.02600000000001</v>
          </cell>
        </row>
        <row r="773">
          <cell r="A773">
            <v>153.05000000000001</v>
          </cell>
        </row>
        <row r="774">
          <cell r="A774">
            <v>153.58000000000001</v>
          </cell>
        </row>
        <row r="775">
          <cell r="A775">
            <v>153.881</v>
          </cell>
        </row>
        <row r="776">
          <cell r="A776">
            <v>150.131</v>
          </cell>
        </row>
        <row r="777">
          <cell r="A777">
            <v>150.96299999999999</v>
          </cell>
        </row>
        <row r="778">
          <cell r="A778">
            <v>150.02099999999999</v>
          </cell>
        </row>
        <row r="779">
          <cell r="A779">
            <v>148.869</v>
          </cell>
        </row>
        <row r="780">
          <cell r="A780">
            <v>152.01400000000001</v>
          </cell>
        </row>
        <row r="781">
          <cell r="A781">
            <v>150.608</v>
          </cell>
        </row>
        <row r="782">
          <cell r="A782">
            <v>147.57599999999999</v>
          </cell>
        </row>
        <row r="783">
          <cell r="A783">
            <v>143.98599999999999</v>
          </cell>
        </row>
        <row r="784">
          <cell r="A784">
            <v>144.018</v>
          </cell>
        </row>
        <row r="785">
          <cell r="A785">
            <v>144.232</v>
          </cell>
        </row>
        <row r="786">
          <cell r="A786">
            <v>144.334</v>
          </cell>
        </row>
        <row r="787">
          <cell r="A787">
            <v>151.42400000000001</v>
          </cell>
        </row>
        <row r="788">
          <cell r="A788">
            <v>148.32599999999999</v>
          </cell>
        </row>
        <row r="789">
          <cell r="A789">
            <v>148.631</v>
          </cell>
        </row>
        <row r="790">
          <cell r="A790">
            <v>149.80600000000001</v>
          </cell>
        </row>
        <row r="791">
          <cell r="A791">
            <v>156.51300000000001</v>
          </cell>
        </row>
        <row r="792">
          <cell r="A792">
            <v>156.739</v>
          </cell>
        </row>
        <row r="793">
          <cell r="A793">
            <v>167.38</v>
          </cell>
        </row>
        <row r="794">
          <cell r="A794">
            <v>174.38</v>
          </cell>
        </row>
        <row r="795">
          <cell r="A795">
            <v>165.22399999999999</v>
          </cell>
        </row>
        <row r="796">
          <cell r="A796">
            <v>164.21600000000001</v>
          </cell>
        </row>
        <row r="797">
          <cell r="A797">
            <v>164.40600000000001</v>
          </cell>
        </row>
        <row r="798">
          <cell r="A798">
            <v>164.441</v>
          </cell>
        </row>
        <row r="799">
          <cell r="A799">
            <v>163.80099999999999</v>
          </cell>
        </row>
        <row r="800">
          <cell r="A800">
            <v>163.84</v>
          </cell>
        </row>
        <row r="801">
          <cell r="A801">
            <v>163.64599999999999</v>
          </cell>
        </row>
        <row r="802">
          <cell r="A802">
            <v>163.74700000000001</v>
          </cell>
        </row>
        <row r="803">
          <cell r="A803">
            <v>164.286</v>
          </cell>
        </row>
        <row r="804">
          <cell r="A804">
            <v>165.83699999999999</v>
          </cell>
        </row>
        <row r="805">
          <cell r="A805">
            <v>171.75</v>
          </cell>
        </row>
        <row r="806">
          <cell r="A806">
            <v>167.398</v>
          </cell>
        </row>
        <row r="807">
          <cell r="A807">
            <v>163.84399999999999</v>
          </cell>
        </row>
        <row r="808">
          <cell r="A808">
            <v>160.97900000000001</v>
          </cell>
        </row>
        <row r="809">
          <cell r="A809">
            <v>178.51</v>
          </cell>
        </row>
        <row r="810">
          <cell r="A810">
            <v>154.33500000000001</v>
          </cell>
        </row>
        <row r="811">
          <cell r="A811">
            <v>154.39699999999999</v>
          </cell>
        </row>
        <row r="812">
          <cell r="A812">
            <v>150.23599999999999</v>
          </cell>
        </row>
        <row r="813">
          <cell r="A813">
            <v>148.31100000000001</v>
          </cell>
        </row>
        <row r="814">
          <cell r="A814">
            <v>148.43600000000001</v>
          </cell>
        </row>
        <row r="815">
          <cell r="A815">
            <v>148.75200000000001</v>
          </cell>
        </row>
        <row r="816">
          <cell r="A816">
            <v>149.11600000000001</v>
          </cell>
        </row>
        <row r="817">
          <cell r="A817">
            <v>155.97900000000001</v>
          </cell>
        </row>
        <row r="818">
          <cell r="A818">
            <v>164.82</v>
          </cell>
        </row>
        <row r="819">
          <cell r="A819">
            <v>160.76499999999999</v>
          </cell>
        </row>
        <row r="820">
          <cell r="A820">
            <v>155.779</v>
          </cell>
        </row>
        <row r="821">
          <cell r="A821">
            <v>155.25200000000001</v>
          </cell>
        </row>
        <row r="822">
          <cell r="A822">
            <v>154.36199999999999</v>
          </cell>
        </row>
        <row r="823">
          <cell r="A823">
            <v>154.20500000000001</v>
          </cell>
        </row>
        <row r="824">
          <cell r="A824">
            <v>155.77199999999999</v>
          </cell>
        </row>
        <row r="825">
          <cell r="A825">
            <v>152.91900000000001</v>
          </cell>
        </row>
        <row r="826">
          <cell r="A826">
            <v>152.03100000000001</v>
          </cell>
        </row>
        <row r="827">
          <cell r="A827">
            <v>151.947</v>
          </cell>
        </row>
        <row r="828">
          <cell r="A828">
            <v>152.12100000000001</v>
          </cell>
        </row>
        <row r="829">
          <cell r="A829">
            <v>152.13300000000001</v>
          </cell>
        </row>
        <row r="830">
          <cell r="A830">
            <v>151.54</v>
          </cell>
        </row>
        <row r="831">
          <cell r="A831">
            <v>167.744</v>
          </cell>
        </row>
        <row r="832">
          <cell r="A832">
            <v>177.24600000000001</v>
          </cell>
        </row>
        <row r="833">
          <cell r="A833">
            <v>179.05699999999999</v>
          </cell>
        </row>
        <row r="834">
          <cell r="A834">
            <v>174.85900000000001</v>
          </cell>
        </row>
        <row r="835">
          <cell r="A835">
            <v>163.911</v>
          </cell>
        </row>
        <row r="836">
          <cell r="A836">
            <v>155.751</v>
          </cell>
        </row>
        <row r="837">
          <cell r="A837">
            <v>155.73099999999999</v>
          </cell>
        </row>
        <row r="838">
          <cell r="A838">
            <v>141.63</v>
          </cell>
        </row>
        <row r="839">
          <cell r="A839">
            <v>148.471</v>
          </cell>
        </row>
        <row r="840">
          <cell r="A840">
            <v>143.15700000000001</v>
          </cell>
        </row>
        <row r="841">
          <cell r="A841">
            <v>142.137</v>
          </cell>
        </row>
        <row r="842">
          <cell r="A842">
            <v>141.773</v>
          </cell>
        </row>
        <row r="843">
          <cell r="A843">
            <v>141.68</v>
          </cell>
        </row>
        <row r="844">
          <cell r="A844">
            <v>144.648</v>
          </cell>
        </row>
        <row r="845">
          <cell r="A845">
            <v>148.21600000000001</v>
          </cell>
        </row>
        <row r="846">
          <cell r="A846">
            <v>148.16900000000001</v>
          </cell>
        </row>
        <row r="847">
          <cell r="A847">
            <v>148.392</v>
          </cell>
        </row>
        <row r="848">
          <cell r="A848">
            <v>148.05199999999999</v>
          </cell>
        </row>
        <row r="849">
          <cell r="A849">
            <v>148.04</v>
          </cell>
        </row>
        <row r="850">
          <cell r="A850">
            <v>143.39599999999999</v>
          </cell>
        </row>
        <row r="851">
          <cell r="A851">
            <v>143.84399999999999</v>
          </cell>
        </row>
        <row r="852">
          <cell r="A852">
            <v>143.84399999999999</v>
          </cell>
        </row>
        <row r="853">
          <cell r="A853">
            <v>143.41</v>
          </cell>
        </row>
        <row r="854">
          <cell r="A854">
            <v>143.44999999999999</v>
          </cell>
        </row>
        <row r="855">
          <cell r="A855">
            <v>143.548</v>
          </cell>
        </row>
        <row r="856">
          <cell r="A856">
            <v>143.82499999999999</v>
          </cell>
        </row>
        <row r="857">
          <cell r="A857">
            <v>143.876</v>
          </cell>
        </row>
        <row r="858">
          <cell r="A858">
            <v>143.70400000000001</v>
          </cell>
        </row>
        <row r="859">
          <cell r="A859">
            <v>143.43100000000001</v>
          </cell>
        </row>
        <row r="860">
          <cell r="A860">
            <v>143.797</v>
          </cell>
        </row>
        <row r="861">
          <cell r="A861">
            <v>143.863</v>
          </cell>
        </row>
        <row r="862">
          <cell r="A862">
            <v>143.75800000000001</v>
          </cell>
        </row>
        <row r="863">
          <cell r="A863">
            <v>143.49600000000001</v>
          </cell>
        </row>
        <row r="864">
          <cell r="A864">
            <v>143.65199999999999</v>
          </cell>
        </row>
        <row r="865">
          <cell r="A865">
            <v>143.68799999999999</v>
          </cell>
        </row>
        <row r="866">
          <cell r="A866">
            <v>143.83699999999999</v>
          </cell>
        </row>
        <row r="867">
          <cell r="A867">
            <v>143.56</v>
          </cell>
        </row>
        <row r="868">
          <cell r="A868">
            <v>143.767</v>
          </cell>
        </row>
        <row r="869">
          <cell r="A869">
            <v>143.89599999999999</v>
          </cell>
        </row>
        <row r="870">
          <cell r="A870">
            <v>143.81700000000001</v>
          </cell>
        </row>
        <row r="871">
          <cell r="A871">
            <v>143.77000000000001</v>
          </cell>
        </row>
        <row r="872">
          <cell r="A872">
            <v>143.83600000000001</v>
          </cell>
        </row>
        <row r="873">
          <cell r="A873">
            <v>143.84399999999999</v>
          </cell>
        </row>
        <row r="874">
          <cell r="A874">
            <v>144.00399999999999</v>
          </cell>
        </row>
        <row r="875">
          <cell r="A875">
            <v>143.85300000000001</v>
          </cell>
        </row>
        <row r="876">
          <cell r="A876">
            <v>143.833</v>
          </cell>
        </row>
        <row r="877">
          <cell r="A877">
            <v>144.024</v>
          </cell>
        </row>
        <row r="878">
          <cell r="A878">
            <v>143.774</v>
          </cell>
        </row>
        <row r="879">
          <cell r="A879">
            <v>143.77099999999999</v>
          </cell>
        </row>
        <row r="880">
          <cell r="A880">
            <v>143.89599999999999</v>
          </cell>
        </row>
        <row r="881">
          <cell r="A881">
            <v>143.95400000000001</v>
          </cell>
        </row>
        <row r="882">
          <cell r="A882">
            <v>143.691</v>
          </cell>
        </row>
        <row r="883">
          <cell r="A883">
            <v>143.85499999999999</v>
          </cell>
        </row>
        <row r="884">
          <cell r="A884">
            <v>143.74600000000001</v>
          </cell>
        </row>
        <row r="885">
          <cell r="A885">
            <v>143.898</v>
          </cell>
        </row>
        <row r="886">
          <cell r="A886">
            <v>144.23400000000001</v>
          </cell>
        </row>
        <row r="887">
          <cell r="A887">
            <v>143.685</v>
          </cell>
        </row>
        <row r="888">
          <cell r="A888">
            <v>143.80199999999999</v>
          </cell>
        </row>
        <row r="889">
          <cell r="A889">
            <v>144.001</v>
          </cell>
        </row>
        <row r="890">
          <cell r="A890">
            <v>144.09100000000001</v>
          </cell>
        </row>
        <row r="891">
          <cell r="A891">
            <v>145.53200000000001</v>
          </cell>
        </row>
        <row r="892">
          <cell r="A892">
            <v>144.16499999999999</v>
          </cell>
        </row>
        <row r="893">
          <cell r="A893">
            <v>144.411</v>
          </cell>
        </row>
        <row r="894">
          <cell r="A894">
            <v>144.20699999999999</v>
          </cell>
        </row>
        <row r="895">
          <cell r="A895">
            <v>144.00399999999999</v>
          </cell>
        </row>
        <row r="896">
          <cell r="A896">
            <v>144.28899999999999</v>
          </cell>
        </row>
        <row r="897">
          <cell r="A897">
            <v>144.17599999999999</v>
          </cell>
        </row>
        <row r="898">
          <cell r="A898">
            <v>144.39099999999999</v>
          </cell>
        </row>
        <row r="899">
          <cell r="A899">
            <v>144.13800000000001</v>
          </cell>
        </row>
        <row r="900">
          <cell r="A900">
            <v>144.083</v>
          </cell>
        </row>
        <row r="901">
          <cell r="A901">
            <v>144.446</v>
          </cell>
        </row>
        <row r="902">
          <cell r="A902">
            <v>144.255</v>
          </cell>
        </row>
        <row r="903">
          <cell r="A903">
            <v>144.14599999999999</v>
          </cell>
        </row>
        <row r="904">
          <cell r="A904">
            <v>144.06</v>
          </cell>
        </row>
        <row r="905">
          <cell r="A905">
            <v>144.005</v>
          </cell>
        </row>
        <row r="906">
          <cell r="A906">
            <v>143.96100000000001</v>
          </cell>
        </row>
        <row r="907">
          <cell r="A907">
            <v>143.84399999999999</v>
          </cell>
        </row>
        <row r="908">
          <cell r="A908">
            <v>143.89099999999999</v>
          </cell>
        </row>
        <row r="909">
          <cell r="A909">
            <v>143.91399999999999</v>
          </cell>
        </row>
        <row r="910">
          <cell r="A910">
            <v>143.977</v>
          </cell>
        </row>
        <row r="911">
          <cell r="A911">
            <v>143.97</v>
          </cell>
        </row>
        <row r="912">
          <cell r="A912">
            <v>144.048</v>
          </cell>
        </row>
        <row r="913">
          <cell r="A913">
            <v>143.97</v>
          </cell>
        </row>
        <row r="914">
          <cell r="A914">
            <v>143.79400000000001</v>
          </cell>
        </row>
        <row r="915">
          <cell r="A915">
            <v>143.85300000000001</v>
          </cell>
        </row>
        <row r="916">
          <cell r="A916">
            <v>143.81700000000001</v>
          </cell>
        </row>
        <row r="917">
          <cell r="A917">
            <v>143.93799999999999</v>
          </cell>
        </row>
        <row r="918">
          <cell r="A918">
            <v>143.953</v>
          </cell>
        </row>
        <row r="919">
          <cell r="A919">
            <v>143.875</v>
          </cell>
        </row>
        <row r="920">
          <cell r="A920">
            <v>144.02000000000001</v>
          </cell>
        </row>
        <row r="921">
          <cell r="A921">
            <v>143.977</v>
          </cell>
        </row>
        <row r="922">
          <cell r="A922">
            <v>143.89500000000001</v>
          </cell>
        </row>
        <row r="923">
          <cell r="A923">
            <v>143.75899999999999</v>
          </cell>
        </row>
        <row r="924">
          <cell r="A924">
            <v>143.97</v>
          </cell>
        </row>
        <row r="925">
          <cell r="A925">
            <v>143.91499999999999</v>
          </cell>
        </row>
        <row r="926">
          <cell r="A926">
            <v>143.84899999999999</v>
          </cell>
        </row>
        <row r="927">
          <cell r="A927">
            <v>143.97</v>
          </cell>
        </row>
        <row r="928">
          <cell r="A928">
            <v>144.001</v>
          </cell>
        </row>
        <row r="929">
          <cell r="A929">
            <v>144.102</v>
          </cell>
        </row>
        <row r="930">
          <cell r="A930">
            <v>144.08600000000001</v>
          </cell>
        </row>
        <row r="931">
          <cell r="A931">
            <v>143.63300000000001</v>
          </cell>
        </row>
        <row r="932">
          <cell r="A932">
            <v>143.75800000000001</v>
          </cell>
        </row>
        <row r="933">
          <cell r="A933">
            <v>143.57400000000001</v>
          </cell>
        </row>
        <row r="934">
          <cell r="A934">
            <v>143.57400000000001</v>
          </cell>
        </row>
        <row r="935">
          <cell r="A935">
            <v>143.61799999999999</v>
          </cell>
        </row>
        <row r="936">
          <cell r="A936">
            <v>143.43799999999999</v>
          </cell>
        </row>
        <row r="937">
          <cell r="A937">
            <v>143.55600000000001</v>
          </cell>
        </row>
        <row r="938">
          <cell r="A938">
            <v>143.458</v>
          </cell>
        </row>
        <row r="939">
          <cell r="A939">
            <v>143.44200000000001</v>
          </cell>
        </row>
        <row r="940">
          <cell r="A940">
            <v>143.411</v>
          </cell>
        </row>
        <row r="941">
          <cell r="A941">
            <v>143.59399999999999</v>
          </cell>
        </row>
        <row r="942">
          <cell r="A942">
            <v>143.53899999999999</v>
          </cell>
        </row>
        <row r="943">
          <cell r="A943">
            <v>143.52000000000001</v>
          </cell>
        </row>
        <row r="944">
          <cell r="A944">
            <v>143.465</v>
          </cell>
        </row>
        <row r="945">
          <cell r="A945">
            <v>143.34399999999999</v>
          </cell>
        </row>
        <row r="946">
          <cell r="A946">
            <v>143.512</v>
          </cell>
        </row>
        <row r="947">
          <cell r="A947">
            <v>143.28200000000001</v>
          </cell>
        </row>
        <row r="948">
          <cell r="A948">
            <v>143.32499999999999</v>
          </cell>
        </row>
        <row r="949">
          <cell r="A949">
            <v>143.45400000000001</v>
          </cell>
        </row>
        <row r="950">
          <cell r="A950">
            <v>143.46600000000001</v>
          </cell>
        </row>
        <row r="951">
          <cell r="A951">
            <v>143.44200000000001</v>
          </cell>
        </row>
        <row r="952">
          <cell r="A952">
            <v>143.583</v>
          </cell>
        </row>
        <row r="953">
          <cell r="A953">
            <v>143.578</v>
          </cell>
        </row>
        <row r="954">
          <cell r="A954">
            <v>143.328</v>
          </cell>
        </row>
        <row r="955">
          <cell r="A955">
            <v>143.32400000000001</v>
          </cell>
        </row>
        <row r="956">
          <cell r="A956">
            <v>143.566</v>
          </cell>
        </row>
        <row r="957">
          <cell r="A957">
            <v>143.43</v>
          </cell>
        </row>
        <row r="958">
          <cell r="A958">
            <v>143.33600000000001</v>
          </cell>
        </row>
        <row r="959">
          <cell r="A959">
            <v>143.20400000000001</v>
          </cell>
        </row>
        <row r="960">
          <cell r="A960">
            <v>143.34899999999999</v>
          </cell>
        </row>
        <row r="961">
          <cell r="A961">
            <v>143.333</v>
          </cell>
        </row>
        <row r="962">
          <cell r="A962">
            <v>143.27799999999999</v>
          </cell>
        </row>
        <row r="963">
          <cell r="A963">
            <v>143.739</v>
          </cell>
        </row>
        <row r="964">
          <cell r="A964">
            <v>143.489</v>
          </cell>
        </row>
        <row r="965">
          <cell r="A965">
            <v>143.46899999999999</v>
          </cell>
        </row>
        <row r="966">
          <cell r="A966">
            <v>143.398</v>
          </cell>
        </row>
        <row r="967">
          <cell r="A967">
            <v>143.51599999999999</v>
          </cell>
        </row>
        <row r="968">
          <cell r="A968">
            <v>143.28100000000001</v>
          </cell>
        </row>
        <row r="969">
          <cell r="A969">
            <v>143.137</v>
          </cell>
        </row>
        <row r="970">
          <cell r="A970">
            <v>143.33600000000001</v>
          </cell>
        </row>
        <row r="971">
          <cell r="A971">
            <v>143.44200000000001</v>
          </cell>
        </row>
        <row r="972">
          <cell r="A972">
            <v>143.43100000000001</v>
          </cell>
        </row>
        <row r="973">
          <cell r="A973">
            <v>143.41900000000001</v>
          </cell>
        </row>
        <row r="974">
          <cell r="A974">
            <v>143.32900000000001</v>
          </cell>
        </row>
        <row r="975">
          <cell r="A975">
            <v>143.37200000000001</v>
          </cell>
        </row>
        <row r="976">
          <cell r="A976">
            <v>143.142</v>
          </cell>
        </row>
        <row r="977">
          <cell r="A977">
            <v>143.32900000000001</v>
          </cell>
        </row>
        <row r="978">
          <cell r="A978">
            <v>143.352</v>
          </cell>
        </row>
        <row r="979">
          <cell r="A979">
            <v>143.30500000000001</v>
          </cell>
        </row>
        <row r="980">
          <cell r="A980">
            <v>143.285</v>
          </cell>
        </row>
        <row r="981">
          <cell r="A981">
            <v>143.434</v>
          </cell>
        </row>
        <row r="982">
          <cell r="A982">
            <v>143.227</v>
          </cell>
        </row>
        <row r="983">
          <cell r="A983">
            <v>142.94200000000001</v>
          </cell>
        </row>
        <row r="984">
          <cell r="A984">
            <v>143.14599999999999</v>
          </cell>
        </row>
        <row r="985">
          <cell r="A985">
            <v>143.19200000000001</v>
          </cell>
        </row>
        <row r="986">
          <cell r="A986">
            <v>142.899</v>
          </cell>
        </row>
        <row r="987">
          <cell r="A987">
            <v>143.173</v>
          </cell>
        </row>
        <row r="988">
          <cell r="A988">
            <v>143.07499999999999</v>
          </cell>
        </row>
        <row r="989">
          <cell r="A989">
            <v>143.34899999999999</v>
          </cell>
        </row>
        <row r="990">
          <cell r="A990">
            <v>142.93799999999999</v>
          </cell>
        </row>
        <row r="991">
          <cell r="A991">
            <v>142.84</v>
          </cell>
        </row>
        <row r="992">
          <cell r="A992">
            <v>142.94499999999999</v>
          </cell>
        </row>
        <row r="993">
          <cell r="A993">
            <v>142.922</v>
          </cell>
        </row>
        <row r="994">
          <cell r="A994">
            <v>143.03100000000001</v>
          </cell>
        </row>
        <row r="995">
          <cell r="A995">
            <v>143.173</v>
          </cell>
        </row>
        <row r="996">
          <cell r="A996">
            <v>143.321</v>
          </cell>
        </row>
        <row r="997">
          <cell r="A997">
            <v>142.97399999999999</v>
          </cell>
        </row>
        <row r="998">
          <cell r="A998">
            <v>143.57900000000001</v>
          </cell>
        </row>
        <row r="999">
          <cell r="A999">
            <v>143.56299999999999</v>
          </cell>
        </row>
        <row r="1000">
          <cell r="A1000">
            <v>143.48099999999999</v>
          </cell>
        </row>
      </sheetData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测试报告"/>
      <sheetName val="遗留buglist"/>
      <sheetName val="内存泄漏"/>
      <sheetName val="Key-Items"/>
      <sheetName val="综合打分"/>
      <sheetName val="Scenes Sources"/>
      <sheetName val="Response Time "/>
      <sheetName val="App Sources"/>
      <sheetName val="Baidu App"/>
      <sheetName val="Partition Status"/>
    </sheetNames>
    <sheetDataSet>
      <sheetData sheetId="0"/>
      <sheetData sheetId="1"/>
      <sheetData sheetId="2">
        <row r="1">
          <cell r="A1">
            <v>205.37799999999999</v>
          </cell>
        </row>
        <row r="2">
          <cell r="A2">
            <v>205.476</v>
          </cell>
        </row>
        <row r="3">
          <cell r="A3">
            <v>221.749</v>
          </cell>
        </row>
        <row r="4">
          <cell r="A4">
            <v>211.33199999999999</v>
          </cell>
        </row>
        <row r="5">
          <cell r="A5">
            <v>211.30099999999999</v>
          </cell>
        </row>
        <row r="6">
          <cell r="A6">
            <v>211.309</v>
          </cell>
        </row>
        <row r="7">
          <cell r="A7">
            <v>211.31700000000001</v>
          </cell>
        </row>
        <row r="8">
          <cell r="A8">
            <v>211.30600000000001</v>
          </cell>
        </row>
        <row r="9">
          <cell r="A9">
            <v>211.30600000000001</v>
          </cell>
        </row>
        <row r="10">
          <cell r="A10">
            <v>211.31299999999999</v>
          </cell>
        </row>
        <row r="11">
          <cell r="A11">
            <v>211.30600000000001</v>
          </cell>
        </row>
        <row r="12">
          <cell r="A12">
            <v>211.30600000000001</v>
          </cell>
        </row>
        <row r="13">
          <cell r="A13">
            <v>211.30600000000001</v>
          </cell>
        </row>
        <row r="14">
          <cell r="A14">
            <v>211.30600000000001</v>
          </cell>
        </row>
        <row r="15">
          <cell r="A15">
            <v>211.30600000000001</v>
          </cell>
        </row>
        <row r="16">
          <cell r="A16">
            <v>211.30600000000001</v>
          </cell>
        </row>
        <row r="17">
          <cell r="A17">
            <v>211.30600000000001</v>
          </cell>
        </row>
        <row r="18">
          <cell r="A18">
            <v>211.31</v>
          </cell>
        </row>
        <row r="19">
          <cell r="A19">
            <v>211.30600000000001</v>
          </cell>
        </row>
        <row r="20">
          <cell r="A20">
            <v>211.30600000000001</v>
          </cell>
        </row>
        <row r="21">
          <cell r="A21">
            <v>211.31200000000001</v>
          </cell>
        </row>
        <row r="22">
          <cell r="A22">
            <v>211.30500000000001</v>
          </cell>
        </row>
        <row r="23">
          <cell r="A23">
            <v>211.309</v>
          </cell>
        </row>
        <row r="24">
          <cell r="A24">
            <v>211.309</v>
          </cell>
        </row>
        <row r="25">
          <cell r="A25">
            <v>211.31200000000001</v>
          </cell>
        </row>
        <row r="26">
          <cell r="A26">
            <v>211.30500000000001</v>
          </cell>
        </row>
        <row r="27">
          <cell r="A27">
            <v>211.30500000000001</v>
          </cell>
        </row>
        <row r="28">
          <cell r="A28">
            <v>211.30099999999999</v>
          </cell>
        </row>
        <row r="29">
          <cell r="A29">
            <v>211.31200000000001</v>
          </cell>
        </row>
        <row r="30">
          <cell r="A30">
            <v>211.309</v>
          </cell>
        </row>
        <row r="31">
          <cell r="A31">
            <v>211.30500000000001</v>
          </cell>
        </row>
        <row r="32">
          <cell r="A32">
            <v>211.30600000000001</v>
          </cell>
        </row>
        <row r="33">
          <cell r="A33">
            <v>211.30600000000001</v>
          </cell>
        </row>
        <row r="34">
          <cell r="A34">
            <v>211.31299999999999</v>
          </cell>
        </row>
        <row r="35">
          <cell r="A35">
            <v>211.30600000000001</v>
          </cell>
        </row>
        <row r="36">
          <cell r="A36">
            <v>211.30600000000001</v>
          </cell>
        </row>
        <row r="37">
          <cell r="A37">
            <v>211.30600000000001</v>
          </cell>
        </row>
        <row r="38">
          <cell r="A38">
            <v>211.30600000000001</v>
          </cell>
        </row>
        <row r="39">
          <cell r="A39">
            <v>211.30600000000001</v>
          </cell>
        </row>
        <row r="40">
          <cell r="A40">
            <v>214.79</v>
          </cell>
        </row>
        <row r="41">
          <cell r="A41">
            <v>215.76300000000001</v>
          </cell>
        </row>
        <row r="42">
          <cell r="A42">
            <v>216.32900000000001</v>
          </cell>
        </row>
        <row r="43">
          <cell r="A43">
            <v>217.03200000000001</v>
          </cell>
        </row>
        <row r="44">
          <cell r="A44">
            <v>217.77799999999999</v>
          </cell>
        </row>
        <row r="45">
          <cell r="A45">
            <v>218.77699999999999</v>
          </cell>
        </row>
        <row r="46">
          <cell r="A46">
            <v>219.535</v>
          </cell>
        </row>
        <row r="47">
          <cell r="A47">
            <v>220.285</v>
          </cell>
        </row>
        <row r="48">
          <cell r="A48">
            <v>221.285</v>
          </cell>
        </row>
        <row r="49">
          <cell r="A49">
            <v>222.035</v>
          </cell>
        </row>
        <row r="50">
          <cell r="A50">
            <v>223.035</v>
          </cell>
        </row>
        <row r="51">
          <cell r="A51">
            <v>223.785</v>
          </cell>
        </row>
        <row r="52">
          <cell r="A52">
            <v>224.59</v>
          </cell>
        </row>
        <row r="53">
          <cell r="A53">
            <v>219.92599999999999</v>
          </cell>
        </row>
        <row r="54">
          <cell r="A54">
            <v>220.41</v>
          </cell>
        </row>
        <row r="55">
          <cell r="A55">
            <v>220.399</v>
          </cell>
        </row>
        <row r="56">
          <cell r="A56">
            <v>220.39599999999999</v>
          </cell>
        </row>
        <row r="57">
          <cell r="A57">
            <v>220.392</v>
          </cell>
        </row>
        <row r="58">
          <cell r="A58">
            <v>220.38800000000001</v>
          </cell>
        </row>
        <row r="59">
          <cell r="A59">
            <v>220.38800000000001</v>
          </cell>
        </row>
        <row r="60">
          <cell r="A60">
            <v>220.38800000000001</v>
          </cell>
        </row>
        <row r="61">
          <cell r="A61">
            <v>220.39599999999999</v>
          </cell>
        </row>
        <row r="62">
          <cell r="A62">
            <v>220.392</v>
          </cell>
        </row>
        <row r="63">
          <cell r="A63">
            <v>220.392</v>
          </cell>
        </row>
        <row r="64">
          <cell r="A64">
            <v>220.392</v>
          </cell>
        </row>
        <row r="65">
          <cell r="A65">
            <v>220.39599999999999</v>
          </cell>
        </row>
        <row r="66">
          <cell r="A66">
            <v>220.392</v>
          </cell>
        </row>
        <row r="67">
          <cell r="A67">
            <v>220.399</v>
          </cell>
        </row>
        <row r="68">
          <cell r="A68">
            <v>220.39500000000001</v>
          </cell>
        </row>
        <row r="69">
          <cell r="A69">
            <v>220.39099999999999</v>
          </cell>
        </row>
        <row r="70">
          <cell r="A70">
            <v>220.39099999999999</v>
          </cell>
        </row>
        <row r="71">
          <cell r="A71">
            <v>220.39099999999999</v>
          </cell>
        </row>
        <row r="72">
          <cell r="A72">
            <v>220.398</v>
          </cell>
        </row>
        <row r="73">
          <cell r="A73">
            <v>220.39099999999999</v>
          </cell>
        </row>
        <row r="74">
          <cell r="A74">
            <v>220.39099999999999</v>
          </cell>
        </row>
        <row r="75">
          <cell r="A75">
            <v>220.398</v>
          </cell>
        </row>
        <row r="76">
          <cell r="A76">
            <v>220.39099999999999</v>
          </cell>
        </row>
        <row r="77">
          <cell r="A77">
            <v>220.40600000000001</v>
          </cell>
        </row>
        <row r="78">
          <cell r="A78">
            <v>220.40700000000001</v>
          </cell>
        </row>
        <row r="79">
          <cell r="A79">
            <v>220.40299999999999</v>
          </cell>
        </row>
        <row r="80">
          <cell r="A80">
            <v>220.39599999999999</v>
          </cell>
        </row>
        <row r="81">
          <cell r="A81">
            <v>220.39599999999999</v>
          </cell>
        </row>
        <row r="82">
          <cell r="A82">
            <v>220.399</v>
          </cell>
        </row>
        <row r="83">
          <cell r="A83">
            <v>220.38800000000001</v>
          </cell>
        </row>
        <row r="84">
          <cell r="A84">
            <v>220.38800000000001</v>
          </cell>
        </row>
        <row r="85">
          <cell r="A85">
            <v>220.38800000000001</v>
          </cell>
        </row>
        <row r="86">
          <cell r="A86">
            <v>220.38800000000001</v>
          </cell>
        </row>
        <row r="87">
          <cell r="A87">
            <v>220.38800000000001</v>
          </cell>
        </row>
        <row r="88">
          <cell r="A88">
            <v>220.399</v>
          </cell>
        </row>
        <row r="89">
          <cell r="A89">
            <v>220.39599999999999</v>
          </cell>
        </row>
        <row r="90">
          <cell r="A90">
            <v>220.392</v>
          </cell>
        </row>
        <row r="91">
          <cell r="A91">
            <v>220.39099999999999</v>
          </cell>
        </row>
        <row r="92">
          <cell r="A92">
            <v>220.39099999999999</v>
          </cell>
        </row>
        <row r="93">
          <cell r="A93">
            <v>220.39500000000001</v>
          </cell>
        </row>
        <row r="94">
          <cell r="A94">
            <v>220.41399999999999</v>
          </cell>
        </row>
        <row r="95">
          <cell r="A95">
            <v>220.39099999999999</v>
          </cell>
        </row>
        <row r="96">
          <cell r="A96">
            <v>220.39099999999999</v>
          </cell>
        </row>
        <row r="97">
          <cell r="A97">
            <v>220.39099999999999</v>
          </cell>
        </row>
        <row r="98">
          <cell r="A98">
            <v>220.39099999999999</v>
          </cell>
        </row>
        <row r="99">
          <cell r="A99">
            <v>220.39500000000001</v>
          </cell>
        </row>
        <row r="100">
          <cell r="A100">
            <v>220.39099999999999</v>
          </cell>
        </row>
        <row r="101">
          <cell r="A101">
            <v>220.39099999999999</v>
          </cell>
        </row>
        <row r="102">
          <cell r="A102">
            <v>220.392</v>
          </cell>
        </row>
        <row r="103">
          <cell r="A103">
            <v>220.392</v>
          </cell>
        </row>
        <row r="104">
          <cell r="A104">
            <v>220.392</v>
          </cell>
        </row>
        <row r="105">
          <cell r="A105">
            <v>220.399</v>
          </cell>
        </row>
        <row r="106">
          <cell r="A106">
            <v>220.38800000000001</v>
          </cell>
        </row>
        <row r="107">
          <cell r="A107">
            <v>220.40700000000001</v>
          </cell>
        </row>
        <row r="108">
          <cell r="A108">
            <v>220.39599999999999</v>
          </cell>
        </row>
        <row r="109">
          <cell r="A109">
            <v>220.40299999999999</v>
          </cell>
        </row>
        <row r="110">
          <cell r="A110">
            <v>220.40299999999999</v>
          </cell>
        </row>
        <row r="111">
          <cell r="A111">
            <v>220.392</v>
          </cell>
        </row>
        <row r="112">
          <cell r="A112">
            <v>220.392</v>
          </cell>
        </row>
        <row r="113">
          <cell r="A113">
            <v>220.392</v>
          </cell>
        </row>
        <row r="114">
          <cell r="A114">
            <v>220.392</v>
          </cell>
        </row>
        <row r="115">
          <cell r="A115">
            <v>220.40199999999999</v>
          </cell>
        </row>
        <row r="116">
          <cell r="A116">
            <v>220.39500000000001</v>
          </cell>
        </row>
        <row r="117">
          <cell r="A117">
            <v>220.39500000000001</v>
          </cell>
        </row>
        <row r="118">
          <cell r="A118">
            <v>220.39500000000001</v>
          </cell>
        </row>
        <row r="119">
          <cell r="A119">
            <v>222.137</v>
          </cell>
        </row>
        <row r="120">
          <cell r="A120">
            <v>222.09800000000001</v>
          </cell>
        </row>
        <row r="121">
          <cell r="A121">
            <v>222.10900000000001</v>
          </cell>
        </row>
        <row r="122">
          <cell r="A122">
            <v>222.102</v>
          </cell>
        </row>
        <row r="123">
          <cell r="A123">
            <v>222.10900000000001</v>
          </cell>
        </row>
        <row r="124">
          <cell r="A124">
            <v>222.11799999999999</v>
          </cell>
        </row>
        <row r="125">
          <cell r="A125">
            <v>222.11</v>
          </cell>
        </row>
        <row r="126">
          <cell r="A126">
            <v>222.10599999999999</v>
          </cell>
        </row>
        <row r="127">
          <cell r="A127">
            <v>222.10599999999999</v>
          </cell>
        </row>
        <row r="128">
          <cell r="A128">
            <v>222.10599999999999</v>
          </cell>
        </row>
        <row r="129">
          <cell r="A129">
            <v>222.10599999999999</v>
          </cell>
        </row>
        <row r="130">
          <cell r="A130">
            <v>222.11</v>
          </cell>
        </row>
        <row r="131">
          <cell r="A131">
            <v>222.114</v>
          </cell>
        </row>
        <row r="132">
          <cell r="A132">
            <v>222.10599999999999</v>
          </cell>
        </row>
        <row r="133">
          <cell r="A133">
            <v>222.10599999999999</v>
          </cell>
        </row>
        <row r="134">
          <cell r="A134">
            <v>222.10599999999999</v>
          </cell>
        </row>
        <row r="135">
          <cell r="A135">
            <v>222.114</v>
          </cell>
        </row>
        <row r="136">
          <cell r="A136">
            <v>222.10599999999999</v>
          </cell>
        </row>
        <row r="137">
          <cell r="A137">
            <v>222.09399999999999</v>
          </cell>
        </row>
        <row r="138">
          <cell r="A138">
            <v>222.09800000000001</v>
          </cell>
        </row>
        <row r="139">
          <cell r="A139">
            <v>222.10900000000001</v>
          </cell>
        </row>
        <row r="140">
          <cell r="A140">
            <v>222.10900000000001</v>
          </cell>
        </row>
        <row r="141">
          <cell r="A141">
            <v>222.10900000000001</v>
          </cell>
        </row>
        <row r="142">
          <cell r="A142">
            <v>222.102</v>
          </cell>
        </row>
        <row r="143">
          <cell r="A143">
            <v>222.10300000000001</v>
          </cell>
        </row>
        <row r="144">
          <cell r="A144">
            <v>222.102</v>
          </cell>
        </row>
        <row r="145">
          <cell r="A145">
            <v>222.10900000000001</v>
          </cell>
        </row>
        <row r="146">
          <cell r="A146">
            <v>222.10900000000001</v>
          </cell>
        </row>
        <row r="147">
          <cell r="A147">
            <v>222.10300000000001</v>
          </cell>
        </row>
        <row r="148">
          <cell r="A148">
            <v>222.10300000000001</v>
          </cell>
        </row>
        <row r="149">
          <cell r="A149">
            <v>222.10300000000001</v>
          </cell>
        </row>
        <row r="150">
          <cell r="A150">
            <v>222.10300000000001</v>
          </cell>
        </row>
        <row r="151">
          <cell r="A151">
            <v>222.09899999999999</v>
          </cell>
        </row>
        <row r="152">
          <cell r="A152">
            <v>222.10300000000001</v>
          </cell>
        </row>
        <row r="153">
          <cell r="A153">
            <v>222.09899999999999</v>
          </cell>
        </row>
        <row r="154">
          <cell r="A154">
            <v>222.09899999999999</v>
          </cell>
        </row>
        <row r="155">
          <cell r="A155">
            <v>222.09899999999999</v>
          </cell>
        </row>
        <row r="156">
          <cell r="A156">
            <v>222.10599999999999</v>
          </cell>
        </row>
        <row r="157">
          <cell r="A157">
            <v>222.10300000000001</v>
          </cell>
        </row>
        <row r="158">
          <cell r="A158">
            <v>222.09899999999999</v>
          </cell>
        </row>
        <row r="159">
          <cell r="A159">
            <v>222.09899999999999</v>
          </cell>
        </row>
        <row r="160">
          <cell r="A160">
            <v>222.09800000000001</v>
          </cell>
        </row>
        <row r="161">
          <cell r="A161">
            <v>222.09800000000001</v>
          </cell>
        </row>
        <row r="162">
          <cell r="A162">
            <v>222.10499999999999</v>
          </cell>
        </row>
        <row r="163">
          <cell r="A163">
            <v>222.09800000000001</v>
          </cell>
        </row>
        <row r="164">
          <cell r="A164">
            <v>222.09800000000001</v>
          </cell>
        </row>
        <row r="165">
          <cell r="A165">
            <v>222.09399999999999</v>
          </cell>
        </row>
        <row r="166">
          <cell r="A166">
            <v>222.09399999999999</v>
          </cell>
        </row>
        <row r="167">
          <cell r="A167">
            <v>222.09399999999999</v>
          </cell>
        </row>
        <row r="168">
          <cell r="A168">
            <v>222.09399999999999</v>
          </cell>
        </row>
        <row r="169">
          <cell r="A169">
            <v>222.09399999999999</v>
          </cell>
        </row>
        <row r="170">
          <cell r="A170">
            <v>222.09399999999999</v>
          </cell>
        </row>
        <row r="171">
          <cell r="A171">
            <v>222.09399999999999</v>
          </cell>
        </row>
        <row r="172">
          <cell r="A172">
            <v>222.095</v>
          </cell>
        </row>
        <row r="173">
          <cell r="A173">
            <v>222.10599999999999</v>
          </cell>
        </row>
        <row r="174">
          <cell r="A174">
            <v>222.09899999999999</v>
          </cell>
        </row>
        <row r="175">
          <cell r="A175">
            <v>222.09899999999999</v>
          </cell>
        </row>
        <row r="176">
          <cell r="A176">
            <v>222.09899999999999</v>
          </cell>
        </row>
        <row r="177">
          <cell r="A177">
            <v>222.09899999999999</v>
          </cell>
        </row>
        <row r="178">
          <cell r="A178">
            <v>222.09899999999999</v>
          </cell>
        </row>
        <row r="179">
          <cell r="A179">
            <v>222.10599999999999</v>
          </cell>
        </row>
        <row r="180">
          <cell r="A180">
            <v>222.10300000000001</v>
          </cell>
        </row>
        <row r="181">
          <cell r="A181">
            <v>222.09899999999999</v>
          </cell>
        </row>
        <row r="182">
          <cell r="A182">
            <v>222.09899999999999</v>
          </cell>
        </row>
        <row r="183">
          <cell r="A183">
            <v>222.09899999999999</v>
          </cell>
        </row>
        <row r="184">
          <cell r="A184">
            <v>222.09899999999999</v>
          </cell>
        </row>
        <row r="185">
          <cell r="A185">
            <v>222.102</v>
          </cell>
        </row>
        <row r="186">
          <cell r="A186">
            <v>222.09800000000001</v>
          </cell>
        </row>
        <row r="187">
          <cell r="A187">
            <v>222.09800000000001</v>
          </cell>
        </row>
        <row r="188">
          <cell r="A188">
            <v>222.09800000000001</v>
          </cell>
        </row>
        <row r="189">
          <cell r="A189">
            <v>225.51599999999999</v>
          </cell>
        </row>
        <row r="190">
          <cell r="A190">
            <v>225.523</v>
          </cell>
        </row>
        <row r="191">
          <cell r="A191">
            <v>225.51599999999999</v>
          </cell>
        </row>
        <row r="192">
          <cell r="A192">
            <v>225.523</v>
          </cell>
        </row>
        <row r="193">
          <cell r="A193">
            <v>225.52</v>
          </cell>
        </row>
        <row r="194">
          <cell r="A194">
            <v>226.27</v>
          </cell>
        </row>
        <row r="195">
          <cell r="A195">
            <v>226.26599999999999</v>
          </cell>
        </row>
        <row r="196">
          <cell r="A196">
            <v>226.274</v>
          </cell>
        </row>
        <row r="197">
          <cell r="A197">
            <v>226.286</v>
          </cell>
        </row>
        <row r="198">
          <cell r="A198">
            <v>226.27099999999999</v>
          </cell>
        </row>
        <row r="199">
          <cell r="A199">
            <v>226.274</v>
          </cell>
        </row>
        <row r="200">
          <cell r="A200">
            <v>226.274</v>
          </cell>
        </row>
        <row r="201">
          <cell r="A201">
            <v>226.28200000000001</v>
          </cell>
        </row>
        <row r="202">
          <cell r="A202">
            <v>226.267</v>
          </cell>
        </row>
        <row r="203">
          <cell r="A203">
            <v>220.173</v>
          </cell>
        </row>
        <row r="204">
          <cell r="A204">
            <v>220.46600000000001</v>
          </cell>
        </row>
        <row r="205">
          <cell r="A205">
            <v>220.41900000000001</v>
          </cell>
        </row>
        <row r="206">
          <cell r="A206">
            <v>220.423</v>
          </cell>
        </row>
        <row r="207">
          <cell r="A207">
            <v>220.41900000000001</v>
          </cell>
        </row>
        <row r="208">
          <cell r="A208">
            <v>220.41900000000001</v>
          </cell>
        </row>
        <row r="209">
          <cell r="A209">
            <v>220.41800000000001</v>
          </cell>
        </row>
        <row r="210">
          <cell r="A210">
            <v>220.41800000000001</v>
          </cell>
        </row>
        <row r="211">
          <cell r="A211">
            <v>220.41800000000001</v>
          </cell>
        </row>
        <row r="212">
          <cell r="A212">
            <v>220.41800000000001</v>
          </cell>
        </row>
        <row r="213">
          <cell r="A213">
            <v>220.38300000000001</v>
          </cell>
        </row>
        <row r="214">
          <cell r="A214">
            <v>220.387</v>
          </cell>
        </row>
        <row r="215">
          <cell r="A215">
            <v>220.38300000000001</v>
          </cell>
        </row>
        <row r="216">
          <cell r="A216">
            <v>220.38300000000001</v>
          </cell>
        </row>
        <row r="217">
          <cell r="A217">
            <v>220.39099999999999</v>
          </cell>
        </row>
        <row r="218">
          <cell r="A218">
            <v>220.38300000000001</v>
          </cell>
        </row>
        <row r="219">
          <cell r="A219">
            <v>220.38300000000001</v>
          </cell>
        </row>
        <row r="220">
          <cell r="A220">
            <v>220.38399999999999</v>
          </cell>
        </row>
        <row r="221">
          <cell r="A221">
            <v>220.38399999999999</v>
          </cell>
        </row>
        <row r="222">
          <cell r="A222">
            <v>220.376</v>
          </cell>
        </row>
        <row r="223">
          <cell r="A223">
            <v>220.376</v>
          </cell>
        </row>
        <row r="224">
          <cell r="A224">
            <v>220.38399999999999</v>
          </cell>
        </row>
        <row r="225">
          <cell r="A225">
            <v>220.38</v>
          </cell>
        </row>
        <row r="226">
          <cell r="A226">
            <v>220.38</v>
          </cell>
        </row>
        <row r="227">
          <cell r="A227">
            <v>220.38800000000001</v>
          </cell>
        </row>
        <row r="228">
          <cell r="A228">
            <v>220.38800000000001</v>
          </cell>
        </row>
        <row r="229">
          <cell r="A229">
            <v>220.38</v>
          </cell>
        </row>
        <row r="230">
          <cell r="A230">
            <v>220.38</v>
          </cell>
        </row>
        <row r="231">
          <cell r="A231">
            <v>220.38399999999999</v>
          </cell>
        </row>
        <row r="232">
          <cell r="A232">
            <v>220.37899999999999</v>
          </cell>
        </row>
        <row r="233">
          <cell r="A233">
            <v>220.39099999999999</v>
          </cell>
        </row>
        <row r="234">
          <cell r="A234">
            <v>220.38300000000001</v>
          </cell>
        </row>
        <row r="235">
          <cell r="A235">
            <v>220.37899999999999</v>
          </cell>
        </row>
        <row r="236">
          <cell r="A236">
            <v>220.37899999999999</v>
          </cell>
        </row>
        <row r="237">
          <cell r="A237">
            <v>220.37899999999999</v>
          </cell>
        </row>
        <row r="238">
          <cell r="A238">
            <v>220.387</v>
          </cell>
        </row>
        <row r="239">
          <cell r="A239">
            <v>220.38300000000001</v>
          </cell>
        </row>
        <row r="240">
          <cell r="A240">
            <v>220.37899999999999</v>
          </cell>
        </row>
        <row r="241">
          <cell r="A241">
            <v>220.37899999999999</v>
          </cell>
        </row>
        <row r="242">
          <cell r="A242">
            <v>220.37899999999999</v>
          </cell>
        </row>
        <row r="243">
          <cell r="A243">
            <v>220.38</v>
          </cell>
        </row>
        <row r="244">
          <cell r="A244">
            <v>220.392</v>
          </cell>
        </row>
        <row r="245">
          <cell r="A245">
            <v>220.38399999999999</v>
          </cell>
        </row>
        <row r="246">
          <cell r="A246">
            <v>220.38</v>
          </cell>
        </row>
        <row r="247">
          <cell r="A247">
            <v>220.38</v>
          </cell>
        </row>
        <row r="248">
          <cell r="A248">
            <v>220.38</v>
          </cell>
        </row>
        <row r="249">
          <cell r="A249">
            <v>220.38</v>
          </cell>
        </row>
        <row r="250">
          <cell r="A250">
            <v>220.376</v>
          </cell>
        </row>
        <row r="251">
          <cell r="A251">
            <v>220.376</v>
          </cell>
        </row>
        <row r="252">
          <cell r="A252">
            <v>220.376</v>
          </cell>
        </row>
        <row r="253">
          <cell r="A253">
            <v>220.376</v>
          </cell>
        </row>
        <row r="254">
          <cell r="A254">
            <v>220.376</v>
          </cell>
        </row>
        <row r="255">
          <cell r="A255">
            <v>220.376</v>
          </cell>
        </row>
        <row r="256">
          <cell r="A256">
            <v>220.375</v>
          </cell>
        </row>
        <row r="257">
          <cell r="A257">
            <v>220.375</v>
          </cell>
        </row>
        <row r="258">
          <cell r="A258">
            <v>220.375</v>
          </cell>
        </row>
        <row r="259">
          <cell r="A259">
            <v>220.375</v>
          </cell>
        </row>
        <row r="260">
          <cell r="A260">
            <v>220.387</v>
          </cell>
        </row>
        <row r="261">
          <cell r="A261">
            <v>220.37899999999999</v>
          </cell>
        </row>
        <row r="262">
          <cell r="A262">
            <v>220.37899999999999</v>
          </cell>
        </row>
        <row r="263">
          <cell r="A263">
            <v>220.37899999999999</v>
          </cell>
        </row>
        <row r="264">
          <cell r="A264">
            <v>220.37899999999999</v>
          </cell>
        </row>
        <row r="265">
          <cell r="A265">
            <v>220.37899999999999</v>
          </cell>
        </row>
        <row r="266">
          <cell r="A266">
            <v>220.37899999999999</v>
          </cell>
        </row>
        <row r="267">
          <cell r="A267">
            <v>220.38399999999999</v>
          </cell>
        </row>
        <row r="268">
          <cell r="A268">
            <v>220.38</v>
          </cell>
        </row>
        <row r="269">
          <cell r="A269">
            <v>222.149</v>
          </cell>
        </row>
        <row r="270">
          <cell r="A270">
            <v>222.083</v>
          </cell>
        </row>
        <row r="271">
          <cell r="A271">
            <v>222.071</v>
          </cell>
        </row>
        <row r="272">
          <cell r="A272">
            <v>222.071</v>
          </cell>
        </row>
        <row r="273">
          <cell r="A273">
            <v>222.06299999999999</v>
          </cell>
        </row>
        <row r="274">
          <cell r="A274">
            <v>222.06299999999999</v>
          </cell>
        </row>
        <row r="275">
          <cell r="A275">
            <v>222.06700000000001</v>
          </cell>
        </row>
        <row r="276">
          <cell r="A276">
            <v>222.071</v>
          </cell>
        </row>
        <row r="277">
          <cell r="A277">
            <v>222.06</v>
          </cell>
        </row>
        <row r="278">
          <cell r="A278">
            <v>222.06700000000001</v>
          </cell>
        </row>
        <row r="279">
          <cell r="A279">
            <v>222.05600000000001</v>
          </cell>
        </row>
        <row r="280">
          <cell r="A280">
            <v>222.05500000000001</v>
          </cell>
        </row>
        <row r="281">
          <cell r="A281">
            <v>222.05500000000001</v>
          </cell>
        </row>
        <row r="282">
          <cell r="A282">
            <v>222.059</v>
          </cell>
        </row>
        <row r="283">
          <cell r="A283">
            <v>222.066</v>
          </cell>
        </row>
        <row r="284">
          <cell r="A284">
            <v>222.059</v>
          </cell>
        </row>
        <row r="285">
          <cell r="A285">
            <v>222.102</v>
          </cell>
        </row>
        <row r="286">
          <cell r="A286">
            <v>222.059</v>
          </cell>
        </row>
        <row r="287">
          <cell r="A287">
            <v>222.066</v>
          </cell>
        </row>
        <row r="288">
          <cell r="A288">
            <v>222.066</v>
          </cell>
        </row>
        <row r="289">
          <cell r="A289">
            <v>222.066</v>
          </cell>
        </row>
        <row r="290">
          <cell r="A290">
            <v>222.06700000000001</v>
          </cell>
        </row>
        <row r="291">
          <cell r="A291">
            <v>222.06299999999999</v>
          </cell>
        </row>
        <row r="292">
          <cell r="A292">
            <v>222.06700000000001</v>
          </cell>
        </row>
        <row r="293">
          <cell r="A293">
            <v>222.07499999999999</v>
          </cell>
        </row>
        <row r="294">
          <cell r="A294">
            <v>222.06</v>
          </cell>
        </row>
        <row r="295">
          <cell r="A295">
            <v>222.06</v>
          </cell>
        </row>
        <row r="296">
          <cell r="A296">
            <v>222.06</v>
          </cell>
        </row>
        <row r="297">
          <cell r="A297">
            <v>222.06700000000001</v>
          </cell>
        </row>
        <row r="298">
          <cell r="A298">
            <v>225.517</v>
          </cell>
        </row>
        <row r="299">
          <cell r="A299">
            <v>225.523</v>
          </cell>
        </row>
        <row r="300">
          <cell r="A300">
            <v>225.49199999999999</v>
          </cell>
        </row>
        <row r="301">
          <cell r="A301">
            <v>225.48400000000001</v>
          </cell>
        </row>
        <row r="302">
          <cell r="A302">
            <v>225.483</v>
          </cell>
        </row>
        <row r="303">
          <cell r="A303">
            <v>225.48699999999999</v>
          </cell>
        </row>
        <row r="304">
          <cell r="A304">
            <v>225.47900000000001</v>
          </cell>
        </row>
        <row r="305">
          <cell r="A305">
            <v>225.476</v>
          </cell>
        </row>
        <row r="306">
          <cell r="A306">
            <v>225.47200000000001</v>
          </cell>
        </row>
        <row r="307">
          <cell r="A307">
            <v>225.47900000000001</v>
          </cell>
        </row>
        <row r="308">
          <cell r="A308">
            <v>225.48699999999999</v>
          </cell>
        </row>
        <row r="309">
          <cell r="A309">
            <v>225.483</v>
          </cell>
        </row>
        <row r="310">
          <cell r="A310">
            <v>225.48699999999999</v>
          </cell>
        </row>
        <row r="311">
          <cell r="A311">
            <v>220.124</v>
          </cell>
        </row>
        <row r="312">
          <cell r="A312">
            <v>220.40100000000001</v>
          </cell>
        </row>
        <row r="313">
          <cell r="A313">
            <v>231.77099999999999</v>
          </cell>
        </row>
        <row r="314">
          <cell r="A314">
            <v>245.071</v>
          </cell>
        </row>
        <row r="315">
          <cell r="A315">
            <v>259.76</v>
          </cell>
        </row>
        <row r="316">
          <cell r="A316">
            <v>259.71300000000002</v>
          </cell>
        </row>
        <row r="317">
          <cell r="A317">
            <v>259.71300000000002</v>
          </cell>
        </row>
        <row r="318">
          <cell r="A318">
            <v>259.697</v>
          </cell>
        </row>
        <row r="319">
          <cell r="A319">
            <v>259.69299999999998</v>
          </cell>
        </row>
        <row r="320">
          <cell r="A320">
            <v>259.697</v>
          </cell>
        </row>
        <row r="321">
          <cell r="A321">
            <v>259.709</v>
          </cell>
        </row>
        <row r="322">
          <cell r="A322">
            <v>263.35000000000002</v>
          </cell>
        </row>
        <row r="323">
          <cell r="A323">
            <v>263.36099999999999</v>
          </cell>
        </row>
        <row r="324">
          <cell r="A324">
            <v>263.86399999999998</v>
          </cell>
        </row>
        <row r="325">
          <cell r="A325">
            <v>264.10599999999999</v>
          </cell>
        </row>
        <row r="326">
          <cell r="A326">
            <v>263.92700000000002</v>
          </cell>
        </row>
        <row r="327">
          <cell r="A327">
            <v>264.20800000000003</v>
          </cell>
        </row>
        <row r="328">
          <cell r="A328">
            <v>264.40699999999998</v>
          </cell>
        </row>
        <row r="329">
          <cell r="A329">
            <v>264.49299999999999</v>
          </cell>
        </row>
        <row r="330">
          <cell r="A330">
            <v>264.54000000000002</v>
          </cell>
        </row>
        <row r="331">
          <cell r="A331">
            <v>264.81700000000001</v>
          </cell>
        </row>
        <row r="332">
          <cell r="A332">
            <v>264.90699999999998</v>
          </cell>
        </row>
        <row r="333">
          <cell r="A333">
            <v>264.99700000000001</v>
          </cell>
        </row>
        <row r="334">
          <cell r="A334">
            <v>257.70100000000002</v>
          </cell>
        </row>
        <row r="335">
          <cell r="A335">
            <v>258.01799999999997</v>
          </cell>
        </row>
        <row r="336">
          <cell r="A336">
            <v>247.26400000000001</v>
          </cell>
        </row>
        <row r="337">
          <cell r="A337">
            <v>247.23599999999999</v>
          </cell>
        </row>
        <row r="338">
          <cell r="A338">
            <v>247.22900000000001</v>
          </cell>
        </row>
        <row r="339">
          <cell r="A339">
            <v>247.22900000000001</v>
          </cell>
        </row>
        <row r="340">
          <cell r="A340">
            <v>247.22900000000001</v>
          </cell>
        </row>
        <row r="341">
          <cell r="A341">
            <v>238.89599999999999</v>
          </cell>
        </row>
        <row r="342">
          <cell r="A342">
            <v>238.20099999999999</v>
          </cell>
        </row>
        <row r="343">
          <cell r="A343">
            <v>239.209</v>
          </cell>
        </row>
        <row r="344">
          <cell r="A344">
            <v>240.24799999999999</v>
          </cell>
        </row>
        <row r="345">
          <cell r="A345">
            <v>241.30699999999999</v>
          </cell>
        </row>
        <row r="346">
          <cell r="A346">
            <v>242.47900000000001</v>
          </cell>
        </row>
        <row r="347">
          <cell r="A347">
            <v>243.22399999999999</v>
          </cell>
        </row>
        <row r="348">
          <cell r="A348">
            <v>244.23500000000001</v>
          </cell>
        </row>
        <row r="349">
          <cell r="A349">
            <v>245.60300000000001</v>
          </cell>
        </row>
        <row r="350">
          <cell r="A350">
            <v>246.71199999999999</v>
          </cell>
        </row>
        <row r="351">
          <cell r="A351">
            <v>248.458</v>
          </cell>
        </row>
        <row r="352">
          <cell r="A352">
            <v>238.399</v>
          </cell>
        </row>
        <row r="353">
          <cell r="A353">
            <v>239.435</v>
          </cell>
        </row>
        <row r="354">
          <cell r="A354">
            <v>240.46199999999999</v>
          </cell>
        </row>
        <row r="355">
          <cell r="A355">
            <v>204.23500000000001</v>
          </cell>
        </row>
        <row r="356">
          <cell r="A356">
            <v>204.17699999999999</v>
          </cell>
        </row>
        <row r="357">
          <cell r="A357">
            <v>204.178</v>
          </cell>
        </row>
        <row r="358">
          <cell r="A358">
            <v>197.923</v>
          </cell>
        </row>
        <row r="359">
          <cell r="A359">
            <v>196.74299999999999</v>
          </cell>
        </row>
        <row r="360">
          <cell r="A360">
            <v>196.73500000000001</v>
          </cell>
        </row>
        <row r="361">
          <cell r="A361">
            <v>196.739</v>
          </cell>
        </row>
        <row r="362">
          <cell r="A362">
            <v>196.73500000000001</v>
          </cell>
        </row>
        <row r="363">
          <cell r="A363">
            <v>196.73500000000001</v>
          </cell>
        </row>
        <row r="364">
          <cell r="A364">
            <v>196.73500000000001</v>
          </cell>
        </row>
        <row r="365">
          <cell r="A365">
            <v>196.73500000000001</v>
          </cell>
        </row>
        <row r="366">
          <cell r="A366">
            <v>196.739</v>
          </cell>
        </row>
        <row r="367">
          <cell r="A367">
            <v>196.739</v>
          </cell>
        </row>
        <row r="368">
          <cell r="A368">
            <v>196.73500000000001</v>
          </cell>
        </row>
        <row r="369">
          <cell r="A369">
            <v>196.13300000000001</v>
          </cell>
        </row>
        <row r="370">
          <cell r="A370">
            <v>196.13300000000001</v>
          </cell>
        </row>
        <row r="371">
          <cell r="A371">
            <v>196.13300000000001</v>
          </cell>
        </row>
        <row r="372">
          <cell r="A372">
            <v>196.13300000000001</v>
          </cell>
        </row>
        <row r="373">
          <cell r="A373">
            <v>196.137</v>
          </cell>
        </row>
        <row r="374">
          <cell r="A374">
            <v>196.13300000000001</v>
          </cell>
        </row>
        <row r="375">
          <cell r="A375">
            <v>196.13300000000001</v>
          </cell>
        </row>
        <row r="376">
          <cell r="A376">
            <v>196.13300000000001</v>
          </cell>
        </row>
        <row r="377">
          <cell r="A377">
            <v>196.137</v>
          </cell>
        </row>
        <row r="378">
          <cell r="A378">
            <v>196.13300000000001</v>
          </cell>
        </row>
        <row r="379">
          <cell r="A379">
            <v>174.40799999999999</v>
          </cell>
        </row>
        <row r="380">
          <cell r="A380">
            <v>196.66300000000001</v>
          </cell>
        </row>
        <row r="381">
          <cell r="A381">
            <v>210.02199999999999</v>
          </cell>
        </row>
        <row r="382">
          <cell r="A382">
            <v>236.68299999999999</v>
          </cell>
        </row>
        <row r="383">
          <cell r="A383">
            <v>248.881</v>
          </cell>
        </row>
        <row r="384">
          <cell r="A384">
            <v>248.71700000000001</v>
          </cell>
        </row>
        <row r="385">
          <cell r="A385">
            <v>248.72900000000001</v>
          </cell>
        </row>
        <row r="386">
          <cell r="A386">
            <v>248.71299999999999</v>
          </cell>
        </row>
        <row r="387">
          <cell r="A387">
            <v>248.70099999999999</v>
          </cell>
        </row>
        <row r="388">
          <cell r="A388">
            <v>252.036</v>
          </cell>
        </row>
        <row r="389">
          <cell r="A389">
            <v>228.41499999999999</v>
          </cell>
        </row>
        <row r="390">
          <cell r="A390">
            <v>217.30600000000001</v>
          </cell>
        </row>
        <row r="391">
          <cell r="A391">
            <v>213.321</v>
          </cell>
        </row>
        <row r="392">
          <cell r="A392">
            <v>213.31</v>
          </cell>
        </row>
        <row r="393">
          <cell r="A393">
            <v>213.30600000000001</v>
          </cell>
        </row>
        <row r="394">
          <cell r="A394">
            <v>213.30600000000001</v>
          </cell>
        </row>
        <row r="395">
          <cell r="A395">
            <v>213.31700000000001</v>
          </cell>
        </row>
        <row r="396">
          <cell r="A396">
            <v>213.31100000000001</v>
          </cell>
        </row>
        <row r="397">
          <cell r="A397">
            <v>213.291</v>
          </cell>
        </row>
        <row r="398">
          <cell r="A398">
            <v>213.29900000000001</v>
          </cell>
        </row>
        <row r="399">
          <cell r="A399">
            <v>213.29900000000001</v>
          </cell>
        </row>
        <row r="400">
          <cell r="A400">
            <v>190.05699999999999</v>
          </cell>
        </row>
        <row r="401">
          <cell r="A401">
            <v>204.27099999999999</v>
          </cell>
        </row>
        <row r="402">
          <cell r="A402">
            <v>184.28700000000001</v>
          </cell>
        </row>
        <row r="403">
          <cell r="A403">
            <v>177.23599999999999</v>
          </cell>
        </row>
        <row r="404">
          <cell r="A404">
            <v>172.56899999999999</v>
          </cell>
        </row>
        <row r="405">
          <cell r="A405">
            <v>137.542</v>
          </cell>
        </row>
        <row r="406">
          <cell r="A406">
            <v>137.529</v>
          </cell>
        </row>
        <row r="407">
          <cell r="A407">
            <v>137.541</v>
          </cell>
        </row>
        <row r="408">
          <cell r="A408">
            <v>137.54499999999999</v>
          </cell>
        </row>
        <row r="409">
          <cell r="A409">
            <v>137.54499999999999</v>
          </cell>
        </row>
        <row r="410">
          <cell r="A410">
            <v>137.565</v>
          </cell>
        </row>
        <row r="411">
          <cell r="A411">
            <v>137.56200000000001</v>
          </cell>
        </row>
        <row r="412">
          <cell r="A412">
            <v>137.565</v>
          </cell>
        </row>
        <row r="413">
          <cell r="A413">
            <v>137.565</v>
          </cell>
        </row>
        <row r="414">
          <cell r="A414">
            <v>137.56200000000001</v>
          </cell>
        </row>
        <row r="415">
          <cell r="A415">
            <v>137.56200000000001</v>
          </cell>
        </row>
        <row r="416">
          <cell r="A416">
            <v>118.49299999999999</v>
          </cell>
        </row>
        <row r="417">
          <cell r="A417">
            <v>128.12700000000001</v>
          </cell>
        </row>
        <row r="418">
          <cell r="A418">
            <v>135.46600000000001</v>
          </cell>
        </row>
        <row r="419">
          <cell r="A419">
            <v>134.33000000000001</v>
          </cell>
        </row>
        <row r="420">
          <cell r="A420">
            <v>134.27199999999999</v>
          </cell>
        </row>
        <row r="421">
          <cell r="A421">
            <v>148.01</v>
          </cell>
        </row>
        <row r="422">
          <cell r="A422">
            <v>161.84299999999999</v>
          </cell>
        </row>
        <row r="423">
          <cell r="A423">
            <v>178.13200000000001</v>
          </cell>
        </row>
        <row r="424">
          <cell r="A424">
            <v>178.55600000000001</v>
          </cell>
        </row>
        <row r="425">
          <cell r="A425">
            <v>192.63200000000001</v>
          </cell>
        </row>
        <row r="426">
          <cell r="A426">
            <v>196.06899999999999</v>
          </cell>
        </row>
        <row r="427">
          <cell r="A427">
            <v>193.72300000000001</v>
          </cell>
        </row>
        <row r="428">
          <cell r="A428">
            <v>193.90100000000001</v>
          </cell>
        </row>
        <row r="429">
          <cell r="A429">
            <v>155.33699999999999</v>
          </cell>
        </row>
        <row r="430">
          <cell r="A430">
            <v>153.41999999999999</v>
          </cell>
        </row>
        <row r="431">
          <cell r="A431">
            <v>153.42400000000001</v>
          </cell>
        </row>
        <row r="432">
          <cell r="A432">
            <v>153.428</v>
          </cell>
        </row>
        <row r="433">
          <cell r="A433">
            <v>153.416</v>
          </cell>
        </row>
        <row r="434">
          <cell r="A434">
            <v>153.416</v>
          </cell>
        </row>
        <row r="435">
          <cell r="A435">
            <v>154.18600000000001</v>
          </cell>
        </row>
        <row r="436">
          <cell r="A436">
            <v>155.154</v>
          </cell>
        </row>
        <row r="437">
          <cell r="A437">
            <v>156.15</v>
          </cell>
        </row>
        <row r="438">
          <cell r="A438">
            <v>156.94399999999999</v>
          </cell>
        </row>
        <row r="439">
          <cell r="A439">
            <v>157.49100000000001</v>
          </cell>
        </row>
        <row r="440">
          <cell r="A440">
            <v>158.31899999999999</v>
          </cell>
        </row>
        <row r="441">
          <cell r="A441">
            <v>158.983</v>
          </cell>
        </row>
        <row r="442">
          <cell r="A442">
            <v>159.80000000000001</v>
          </cell>
        </row>
        <row r="443">
          <cell r="A443">
            <v>160.56899999999999</v>
          </cell>
        </row>
        <row r="444">
          <cell r="A444">
            <v>161.56899999999999</v>
          </cell>
        </row>
        <row r="445">
          <cell r="A445">
            <v>162.57300000000001</v>
          </cell>
        </row>
        <row r="446">
          <cell r="A446">
            <v>163.589</v>
          </cell>
        </row>
        <row r="447">
          <cell r="A447">
            <v>157.58099999999999</v>
          </cell>
        </row>
        <row r="448">
          <cell r="A448">
            <v>157.56899999999999</v>
          </cell>
        </row>
        <row r="449">
          <cell r="A449">
            <v>157.56200000000001</v>
          </cell>
        </row>
        <row r="450">
          <cell r="A450">
            <v>157.55699999999999</v>
          </cell>
        </row>
        <row r="451">
          <cell r="A451">
            <v>181.52500000000001</v>
          </cell>
        </row>
        <row r="452">
          <cell r="A452">
            <v>183.02500000000001</v>
          </cell>
        </row>
        <row r="453">
          <cell r="A453">
            <v>184.06100000000001</v>
          </cell>
        </row>
        <row r="454">
          <cell r="A454">
            <v>185.084</v>
          </cell>
        </row>
        <row r="455">
          <cell r="A455">
            <v>186.209</v>
          </cell>
        </row>
        <row r="456">
          <cell r="A456">
            <v>187.553</v>
          </cell>
        </row>
        <row r="457">
          <cell r="A457">
            <v>188.63900000000001</v>
          </cell>
        </row>
        <row r="458">
          <cell r="A458">
            <v>190.00200000000001</v>
          </cell>
        </row>
        <row r="459">
          <cell r="A459">
            <v>191.072</v>
          </cell>
        </row>
        <row r="460">
          <cell r="A460">
            <v>192.16300000000001</v>
          </cell>
        </row>
        <row r="461">
          <cell r="A461">
            <v>193.85400000000001</v>
          </cell>
        </row>
        <row r="462">
          <cell r="A462">
            <v>194.65100000000001</v>
          </cell>
        </row>
        <row r="463">
          <cell r="A463">
            <v>195.983</v>
          </cell>
        </row>
        <row r="464">
          <cell r="A464">
            <v>207.86199999999999</v>
          </cell>
        </row>
        <row r="465">
          <cell r="A465">
            <v>222.06200000000001</v>
          </cell>
        </row>
        <row r="466">
          <cell r="A466">
            <v>246.49100000000001</v>
          </cell>
        </row>
        <row r="467">
          <cell r="A467">
            <v>246.476</v>
          </cell>
        </row>
        <row r="468">
          <cell r="A468">
            <v>246.47200000000001</v>
          </cell>
        </row>
        <row r="469">
          <cell r="A469">
            <v>246.47200000000001</v>
          </cell>
        </row>
        <row r="470">
          <cell r="A470">
            <v>246.46799999999999</v>
          </cell>
        </row>
        <row r="471">
          <cell r="A471">
            <v>246.45599999999999</v>
          </cell>
        </row>
        <row r="472">
          <cell r="A472">
            <v>246.46299999999999</v>
          </cell>
        </row>
        <row r="473">
          <cell r="A473">
            <v>246.459</v>
          </cell>
        </row>
        <row r="474">
          <cell r="A474">
            <v>246.459</v>
          </cell>
        </row>
        <row r="475">
          <cell r="A475">
            <v>238.459</v>
          </cell>
        </row>
        <row r="476">
          <cell r="A476">
            <v>238.471</v>
          </cell>
        </row>
        <row r="477">
          <cell r="A477">
            <v>238.459</v>
          </cell>
        </row>
        <row r="478">
          <cell r="A478">
            <v>238.46700000000001</v>
          </cell>
        </row>
        <row r="479">
          <cell r="A479">
            <v>238.46299999999999</v>
          </cell>
        </row>
        <row r="480">
          <cell r="A480">
            <v>238.46299999999999</v>
          </cell>
        </row>
        <row r="481">
          <cell r="A481">
            <v>238.46700000000001</v>
          </cell>
        </row>
        <row r="482">
          <cell r="A482">
            <v>238.47200000000001</v>
          </cell>
        </row>
        <row r="483">
          <cell r="A483">
            <v>238.464</v>
          </cell>
        </row>
        <row r="484">
          <cell r="A484">
            <v>238.39699999999999</v>
          </cell>
        </row>
        <row r="485">
          <cell r="A485">
            <v>257.76499999999999</v>
          </cell>
        </row>
        <row r="486">
          <cell r="A486">
            <v>270.14400000000001</v>
          </cell>
        </row>
        <row r="487">
          <cell r="A487">
            <v>271.55799999999999</v>
          </cell>
        </row>
        <row r="488">
          <cell r="A488">
            <v>271.565</v>
          </cell>
        </row>
        <row r="489">
          <cell r="A489">
            <v>271.55</v>
          </cell>
        </row>
        <row r="490">
          <cell r="A490">
            <v>271.54199999999997</v>
          </cell>
        </row>
        <row r="491">
          <cell r="A491">
            <v>271.54500000000002</v>
          </cell>
        </row>
        <row r="492">
          <cell r="A492">
            <v>271.54899999999998</v>
          </cell>
        </row>
        <row r="493">
          <cell r="A493">
            <v>259.79500000000002</v>
          </cell>
        </row>
        <row r="494">
          <cell r="A494">
            <v>259.803</v>
          </cell>
        </row>
        <row r="495">
          <cell r="A495">
            <v>263.66199999999998</v>
          </cell>
        </row>
        <row r="496">
          <cell r="A496">
            <v>264.49</v>
          </cell>
        </row>
        <row r="497">
          <cell r="A497">
            <v>265.70499999999998</v>
          </cell>
        </row>
        <row r="498">
          <cell r="A498">
            <v>266.13099999999997</v>
          </cell>
        </row>
        <row r="499">
          <cell r="A499">
            <v>266.26</v>
          </cell>
        </row>
        <row r="500">
          <cell r="A500">
            <v>266.31900000000002</v>
          </cell>
        </row>
        <row r="501">
          <cell r="A501">
            <v>267.30399999999997</v>
          </cell>
        </row>
        <row r="502">
          <cell r="A502">
            <v>267.61200000000002</v>
          </cell>
        </row>
        <row r="503">
          <cell r="A503">
            <v>267.62400000000002</v>
          </cell>
        </row>
        <row r="504">
          <cell r="A504">
            <v>267.87</v>
          </cell>
        </row>
        <row r="505">
          <cell r="A505">
            <v>267.98700000000002</v>
          </cell>
        </row>
        <row r="506">
          <cell r="A506">
            <v>261.964</v>
          </cell>
        </row>
        <row r="507">
          <cell r="A507">
            <v>261.98700000000002</v>
          </cell>
        </row>
        <row r="508">
          <cell r="A508">
            <v>261.827</v>
          </cell>
        </row>
        <row r="509">
          <cell r="A509">
            <v>261.8</v>
          </cell>
        </row>
        <row r="510">
          <cell r="A510">
            <v>261.69</v>
          </cell>
        </row>
        <row r="511">
          <cell r="A511">
            <v>261.69799999999998</v>
          </cell>
        </row>
        <row r="512">
          <cell r="A512">
            <v>251.78700000000001</v>
          </cell>
        </row>
        <row r="513">
          <cell r="A513">
            <v>252.95099999999999</v>
          </cell>
        </row>
        <row r="514">
          <cell r="A514">
            <v>254.178</v>
          </cell>
        </row>
        <row r="515">
          <cell r="A515">
            <v>255.26400000000001</v>
          </cell>
        </row>
        <row r="516">
          <cell r="A516">
            <v>256.58800000000002</v>
          </cell>
        </row>
        <row r="517">
          <cell r="A517">
            <v>257.709</v>
          </cell>
        </row>
        <row r="518">
          <cell r="A518">
            <v>258.97899999999998</v>
          </cell>
        </row>
        <row r="519">
          <cell r="A519">
            <v>260.39299999999997</v>
          </cell>
        </row>
        <row r="520">
          <cell r="A520">
            <v>260.97899999999998</v>
          </cell>
        </row>
        <row r="521">
          <cell r="A521">
            <v>261.06099999999998</v>
          </cell>
        </row>
        <row r="522">
          <cell r="A522">
            <v>261.35399999999998</v>
          </cell>
        </row>
        <row r="523">
          <cell r="A523">
            <v>261.233</v>
          </cell>
        </row>
        <row r="524">
          <cell r="A524">
            <v>225.452</v>
          </cell>
        </row>
        <row r="525">
          <cell r="A525">
            <v>217.40100000000001</v>
          </cell>
        </row>
        <row r="526">
          <cell r="A526">
            <v>217.40899999999999</v>
          </cell>
        </row>
        <row r="527">
          <cell r="A527">
            <v>217.39</v>
          </cell>
        </row>
        <row r="528">
          <cell r="A528">
            <v>217.37799999999999</v>
          </cell>
        </row>
        <row r="529">
          <cell r="A529">
            <v>217.37799999999999</v>
          </cell>
        </row>
        <row r="530">
          <cell r="A530">
            <v>217.37799999999999</v>
          </cell>
        </row>
        <row r="531">
          <cell r="A531">
            <v>217.38200000000001</v>
          </cell>
        </row>
        <row r="532">
          <cell r="A532">
            <v>217.38200000000001</v>
          </cell>
        </row>
        <row r="533">
          <cell r="A533">
            <v>217.37700000000001</v>
          </cell>
        </row>
        <row r="534">
          <cell r="A534">
            <v>217.376</v>
          </cell>
        </row>
        <row r="535">
          <cell r="A535">
            <v>217.376</v>
          </cell>
        </row>
        <row r="536">
          <cell r="A536">
            <v>217.376</v>
          </cell>
        </row>
        <row r="537">
          <cell r="A537">
            <v>217.376</v>
          </cell>
        </row>
        <row r="538">
          <cell r="A538">
            <v>217.376</v>
          </cell>
        </row>
        <row r="539">
          <cell r="A539">
            <v>217.376</v>
          </cell>
        </row>
        <row r="540">
          <cell r="A540">
            <v>217.376</v>
          </cell>
        </row>
        <row r="541">
          <cell r="A541">
            <v>217.376</v>
          </cell>
        </row>
        <row r="542">
          <cell r="A542">
            <v>216.786</v>
          </cell>
        </row>
        <row r="543">
          <cell r="A543">
            <v>216.791</v>
          </cell>
        </row>
        <row r="544">
          <cell r="A544">
            <v>216.791</v>
          </cell>
        </row>
        <row r="545">
          <cell r="A545">
            <v>216.791</v>
          </cell>
        </row>
        <row r="546">
          <cell r="A546">
            <v>216.791</v>
          </cell>
        </row>
        <row r="547">
          <cell r="A547">
            <v>216.84700000000001</v>
          </cell>
        </row>
        <row r="548">
          <cell r="A548">
            <v>216.84700000000001</v>
          </cell>
        </row>
        <row r="549">
          <cell r="A549">
            <v>216.84700000000001</v>
          </cell>
        </row>
        <row r="550">
          <cell r="A550">
            <v>216.84700000000001</v>
          </cell>
        </row>
        <row r="551">
          <cell r="A551">
            <v>216.85400000000001</v>
          </cell>
        </row>
        <row r="552">
          <cell r="A552">
            <v>216.85400000000001</v>
          </cell>
        </row>
        <row r="553">
          <cell r="A553">
            <v>216.851</v>
          </cell>
        </row>
        <row r="554">
          <cell r="A554">
            <v>216.851</v>
          </cell>
        </row>
        <row r="555">
          <cell r="A555">
            <v>216.857</v>
          </cell>
        </row>
        <row r="556">
          <cell r="A556">
            <v>225.06800000000001</v>
          </cell>
        </row>
        <row r="557">
          <cell r="A557">
            <v>239.70500000000001</v>
          </cell>
        </row>
        <row r="558">
          <cell r="A558">
            <v>273.91199999999998</v>
          </cell>
        </row>
        <row r="559">
          <cell r="A559">
            <v>285.13099999999997</v>
          </cell>
        </row>
        <row r="560">
          <cell r="A560">
            <v>285.11500000000001</v>
          </cell>
        </row>
        <row r="561">
          <cell r="A561">
            <v>285.15800000000002</v>
          </cell>
        </row>
        <row r="562">
          <cell r="A562">
            <v>285.13600000000002</v>
          </cell>
        </row>
        <row r="563">
          <cell r="A563">
            <v>285.12400000000002</v>
          </cell>
        </row>
        <row r="564">
          <cell r="A564">
            <v>285.108</v>
          </cell>
        </row>
        <row r="565">
          <cell r="A565">
            <v>285.101</v>
          </cell>
        </row>
        <row r="566">
          <cell r="A566">
            <v>285.101</v>
          </cell>
        </row>
        <row r="567">
          <cell r="A567">
            <v>285.12</v>
          </cell>
        </row>
        <row r="568">
          <cell r="A568">
            <v>285.11200000000002</v>
          </cell>
        </row>
        <row r="569">
          <cell r="A569">
            <v>285.108</v>
          </cell>
        </row>
        <row r="570">
          <cell r="A570">
            <v>285.11200000000002</v>
          </cell>
        </row>
        <row r="571">
          <cell r="A571">
            <v>285.108</v>
          </cell>
        </row>
        <row r="572">
          <cell r="A572">
            <v>285.12</v>
          </cell>
        </row>
        <row r="573">
          <cell r="A573">
            <v>285.11599999999999</v>
          </cell>
        </row>
        <row r="574">
          <cell r="A574">
            <v>285.10700000000003</v>
          </cell>
        </row>
        <row r="575">
          <cell r="A575">
            <v>285.11099999999999</v>
          </cell>
        </row>
        <row r="576">
          <cell r="A576">
            <v>285.11099999999999</v>
          </cell>
        </row>
        <row r="577">
          <cell r="A577">
            <v>285.12299999999999</v>
          </cell>
        </row>
        <row r="578">
          <cell r="A578">
            <v>285.11099999999999</v>
          </cell>
        </row>
        <row r="579">
          <cell r="A579">
            <v>285.11500000000001</v>
          </cell>
        </row>
        <row r="580">
          <cell r="A580">
            <v>285.11900000000003</v>
          </cell>
        </row>
        <row r="581">
          <cell r="A581">
            <v>285.11099999999999</v>
          </cell>
        </row>
        <row r="582">
          <cell r="A582">
            <v>285.10700000000003</v>
          </cell>
        </row>
        <row r="583">
          <cell r="A583">
            <v>285.11200000000002</v>
          </cell>
        </row>
        <row r="584">
          <cell r="A584">
            <v>285.108</v>
          </cell>
        </row>
        <row r="585">
          <cell r="A585">
            <v>285.11200000000002</v>
          </cell>
        </row>
        <row r="586">
          <cell r="A586">
            <v>285.11599999999999</v>
          </cell>
        </row>
        <row r="587">
          <cell r="A587">
            <v>285.11200000000002</v>
          </cell>
        </row>
        <row r="588">
          <cell r="A588">
            <v>285.108</v>
          </cell>
        </row>
        <row r="589">
          <cell r="A589">
            <v>285.11200000000002</v>
          </cell>
        </row>
        <row r="590">
          <cell r="A590">
            <v>285.10399999999998</v>
          </cell>
        </row>
        <row r="591">
          <cell r="A591">
            <v>285.12</v>
          </cell>
        </row>
        <row r="592">
          <cell r="A592">
            <v>285.11200000000002</v>
          </cell>
        </row>
        <row r="593">
          <cell r="A593">
            <v>285.108</v>
          </cell>
        </row>
        <row r="594">
          <cell r="A594">
            <v>285.11200000000002</v>
          </cell>
        </row>
        <row r="595">
          <cell r="A595">
            <v>285.10700000000003</v>
          </cell>
        </row>
        <row r="596">
          <cell r="A596">
            <v>285.11900000000003</v>
          </cell>
        </row>
        <row r="597">
          <cell r="A597">
            <v>285.10700000000003</v>
          </cell>
        </row>
        <row r="598">
          <cell r="A598">
            <v>285.11099999999999</v>
          </cell>
        </row>
        <row r="599">
          <cell r="A599">
            <v>285.11099999999999</v>
          </cell>
        </row>
        <row r="600">
          <cell r="A600">
            <v>285.10700000000003</v>
          </cell>
        </row>
        <row r="601">
          <cell r="A601">
            <v>285.11900000000003</v>
          </cell>
        </row>
        <row r="602">
          <cell r="A602">
            <v>285.11099999999999</v>
          </cell>
        </row>
        <row r="603">
          <cell r="A603">
            <v>285.10700000000003</v>
          </cell>
        </row>
        <row r="604">
          <cell r="A604">
            <v>285.11099999999999</v>
          </cell>
        </row>
        <row r="605">
          <cell r="A605">
            <v>285.108</v>
          </cell>
        </row>
        <row r="606">
          <cell r="A606">
            <v>285.11599999999999</v>
          </cell>
        </row>
        <row r="607">
          <cell r="A607">
            <v>285.11200000000002</v>
          </cell>
        </row>
        <row r="608">
          <cell r="A608">
            <v>285.108</v>
          </cell>
        </row>
        <row r="609">
          <cell r="A609">
            <v>285.11200000000002</v>
          </cell>
        </row>
        <row r="610">
          <cell r="A610">
            <v>285.108</v>
          </cell>
        </row>
        <row r="611">
          <cell r="A611">
            <v>285.11599999999999</v>
          </cell>
        </row>
        <row r="612">
          <cell r="A612">
            <v>285.11200000000002</v>
          </cell>
        </row>
        <row r="613">
          <cell r="A613">
            <v>285.108</v>
          </cell>
        </row>
        <row r="614">
          <cell r="A614">
            <v>285.11200000000002</v>
          </cell>
        </row>
        <row r="615">
          <cell r="A615">
            <v>285.108</v>
          </cell>
        </row>
        <row r="616">
          <cell r="A616">
            <v>285.11200000000002</v>
          </cell>
        </row>
        <row r="617">
          <cell r="A617">
            <v>285.10700000000003</v>
          </cell>
        </row>
        <row r="618">
          <cell r="A618">
            <v>285.10399999999998</v>
          </cell>
        </row>
        <row r="619">
          <cell r="A619">
            <v>285.10700000000003</v>
          </cell>
        </row>
        <row r="620">
          <cell r="A620">
            <v>285.10399999999998</v>
          </cell>
        </row>
        <row r="621">
          <cell r="A621">
            <v>285.11500000000001</v>
          </cell>
        </row>
        <row r="622">
          <cell r="A622">
            <v>285.11099999999999</v>
          </cell>
        </row>
        <row r="623">
          <cell r="A623">
            <v>285.11099999999999</v>
          </cell>
        </row>
        <row r="624">
          <cell r="A624">
            <v>285.11099999999999</v>
          </cell>
        </row>
        <row r="625">
          <cell r="A625">
            <v>285.10700000000003</v>
          </cell>
        </row>
        <row r="626">
          <cell r="A626">
            <v>285.42</v>
          </cell>
        </row>
        <row r="627">
          <cell r="A627">
            <v>303.21300000000002</v>
          </cell>
        </row>
        <row r="628">
          <cell r="A628">
            <v>289.32600000000002</v>
          </cell>
        </row>
        <row r="629">
          <cell r="A629">
            <v>289.322</v>
          </cell>
        </row>
        <row r="630">
          <cell r="A630">
            <v>289.33</v>
          </cell>
        </row>
        <row r="631">
          <cell r="A631">
            <v>289.33</v>
          </cell>
        </row>
        <row r="632">
          <cell r="A632">
            <v>289.31799999999998</v>
          </cell>
        </row>
        <row r="633">
          <cell r="A633">
            <v>289.33</v>
          </cell>
        </row>
        <row r="634">
          <cell r="A634">
            <v>289.34199999999998</v>
          </cell>
        </row>
        <row r="635">
          <cell r="A635">
            <v>289.322</v>
          </cell>
        </row>
        <row r="636">
          <cell r="A636">
            <v>289.334</v>
          </cell>
        </row>
        <row r="637">
          <cell r="A637">
            <v>289.322</v>
          </cell>
        </row>
        <row r="638">
          <cell r="A638">
            <v>289.32100000000003</v>
          </cell>
        </row>
        <row r="639">
          <cell r="A639">
            <v>289.32900000000001</v>
          </cell>
        </row>
        <row r="640">
          <cell r="A640">
            <v>289.32499999999999</v>
          </cell>
        </row>
        <row r="641">
          <cell r="A641">
            <v>289.31299999999999</v>
          </cell>
        </row>
        <row r="642">
          <cell r="A642">
            <v>289.31299999999999</v>
          </cell>
        </row>
        <row r="643">
          <cell r="A643">
            <v>289.31299999999999</v>
          </cell>
        </row>
        <row r="644">
          <cell r="A644">
            <v>289.31299999999999</v>
          </cell>
        </row>
        <row r="645">
          <cell r="A645">
            <v>289.32900000000001</v>
          </cell>
        </row>
        <row r="646">
          <cell r="A646">
            <v>289.32100000000003</v>
          </cell>
        </row>
        <row r="647">
          <cell r="A647">
            <v>289.31299999999999</v>
          </cell>
        </row>
        <row r="648">
          <cell r="A648">
            <v>289.31799999999998</v>
          </cell>
        </row>
        <row r="649">
          <cell r="A649">
            <v>289.31400000000002</v>
          </cell>
        </row>
        <row r="650">
          <cell r="A650">
            <v>289.32600000000002</v>
          </cell>
        </row>
        <row r="651">
          <cell r="A651">
            <v>289.31099999999998</v>
          </cell>
        </row>
        <row r="652">
          <cell r="A652">
            <v>289.31099999999998</v>
          </cell>
        </row>
        <row r="653">
          <cell r="A653">
            <v>289.30700000000002</v>
          </cell>
        </row>
        <row r="654">
          <cell r="A654">
            <v>289.31099999999998</v>
          </cell>
        </row>
        <row r="655">
          <cell r="A655">
            <v>289.31799999999998</v>
          </cell>
        </row>
        <row r="656">
          <cell r="A656">
            <v>289.31099999999998</v>
          </cell>
        </row>
        <row r="657">
          <cell r="A657">
            <v>289.30700000000002</v>
          </cell>
        </row>
        <row r="658">
          <cell r="A658">
            <v>289.31099999999998</v>
          </cell>
        </row>
        <row r="659">
          <cell r="A659">
            <v>289.30599999999998</v>
          </cell>
        </row>
        <row r="660">
          <cell r="A660">
            <v>289.31700000000001</v>
          </cell>
        </row>
        <row r="661">
          <cell r="A661">
            <v>289.31299999999999</v>
          </cell>
        </row>
        <row r="662">
          <cell r="A662">
            <v>289.31</v>
          </cell>
        </row>
        <row r="663">
          <cell r="A663">
            <v>289.30599999999998</v>
          </cell>
        </row>
        <row r="664">
          <cell r="A664">
            <v>289.31</v>
          </cell>
        </row>
        <row r="665">
          <cell r="A665">
            <v>289.30599999999998</v>
          </cell>
        </row>
        <row r="666">
          <cell r="A666">
            <v>289.30599999999998</v>
          </cell>
        </row>
        <row r="667">
          <cell r="A667">
            <v>289.30599999999998</v>
          </cell>
        </row>
        <row r="668">
          <cell r="A668">
            <v>289.30599999999998</v>
          </cell>
        </row>
        <row r="669">
          <cell r="A669">
            <v>289.30700000000002</v>
          </cell>
        </row>
        <row r="670">
          <cell r="A670">
            <v>289.30700000000002</v>
          </cell>
        </row>
        <row r="671">
          <cell r="A671">
            <v>289.30700000000002</v>
          </cell>
        </row>
        <row r="672">
          <cell r="A672">
            <v>289.30700000000002</v>
          </cell>
        </row>
        <row r="673">
          <cell r="A673">
            <v>289.303</v>
          </cell>
        </row>
        <row r="674">
          <cell r="A674">
            <v>289.30700000000002</v>
          </cell>
        </row>
        <row r="675">
          <cell r="A675">
            <v>289.30700000000002</v>
          </cell>
        </row>
        <row r="676">
          <cell r="A676">
            <v>289.31099999999998</v>
          </cell>
        </row>
        <row r="677">
          <cell r="A677">
            <v>289.31400000000002</v>
          </cell>
        </row>
        <row r="678">
          <cell r="A678">
            <v>289.31099999999998</v>
          </cell>
        </row>
        <row r="679">
          <cell r="A679">
            <v>289.30700000000002</v>
          </cell>
        </row>
        <row r="680">
          <cell r="A680">
            <v>289.31099999999998</v>
          </cell>
        </row>
        <row r="681">
          <cell r="A681">
            <v>289.30599999999998</v>
          </cell>
        </row>
        <row r="682">
          <cell r="A682">
            <v>289.31</v>
          </cell>
        </row>
        <row r="683">
          <cell r="A683">
            <v>289.30599999999998</v>
          </cell>
        </row>
        <row r="684">
          <cell r="A684">
            <v>289.31</v>
          </cell>
        </row>
        <row r="685">
          <cell r="A685">
            <v>289.31</v>
          </cell>
        </row>
        <row r="686">
          <cell r="A686">
            <v>289.31</v>
          </cell>
        </row>
        <row r="687">
          <cell r="A687">
            <v>293.30200000000002</v>
          </cell>
        </row>
        <row r="688">
          <cell r="A688">
            <v>294.298</v>
          </cell>
        </row>
        <row r="689">
          <cell r="A689">
            <v>295.10599999999999</v>
          </cell>
        </row>
        <row r="690">
          <cell r="A690">
            <v>296.10599999999999</v>
          </cell>
        </row>
        <row r="691">
          <cell r="A691">
            <v>284.82600000000002</v>
          </cell>
        </row>
        <row r="692">
          <cell r="A692">
            <v>286.04899999999998</v>
          </cell>
        </row>
        <row r="693">
          <cell r="A693">
            <v>287.03699999999998</v>
          </cell>
        </row>
        <row r="694">
          <cell r="A694">
            <v>287.84199999999998</v>
          </cell>
        </row>
        <row r="695">
          <cell r="A695">
            <v>288.61500000000001</v>
          </cell>
        </row>
        <row r="696">
          <cell r="A696">
            <v>289.64600000000002</v>
          </cell>
        </row>
        <row r="697">
          <cell r="A697">
            <v>290.67399999999998</v>
          </cell>
        </row>
        <row r="698">
          <cell r="A698">
            <v>286.25599999999997</v>
          </cell>
        </row>
        <row r="699">
          <cell r="A699">
            <v>286.23200000000003</v>
          </cell>
        </row>
        <row r="700">
          <cell r="A700">
            <v>286.221</v>
          </cell>
        </row>
        <row r="701">
          <cell r="A701">
            <v>286.209</v>
          </cell>
        </row>
        <row r="702">
          <cell r="A702">
            <v>286.21199999999999</v>
          </cell>
        </row>
        <row r="703">
          <cell r="A703">
            <v>286.21199999999999</v>
          </cell>
        </row>
        <row r="704">
          <cell r="A704">
            <v>286.20800000000003</v>
          </cell>
        </row>
        <row r="705">
          <cell r="A705">
            <v>286.20400000000001</v>
          </cell>
        </row>
        <row r="706">
          <cell r="A706">
            <v>286.21199999999999</v>
          </cell>
        </row>
        <row r="707">
          <cell r="A707">
            <v>286.20400000000001</v>
          </cell>
        </row>
        <row r="708">
          <cell r="A708">
            <v>286.21199999999999</v>
          </cell>
        </row>
        <row r="709">
          <cell r="A709">
            <v>286.20800000000003</v>
          </cell>
        </row>
        <row r="710">
          <cell r="A710">
            <v>286.21600000000001</v>
          </cell>
        </row>
        <row r="711">
          <cell r="A711">
            <v>286.21300000000002</v>
          </cell>
        </row>
        <row r="712">
          <cell r="A712">
            <v>286.21699999999998</v>
          </cell>
        </row>
        <row r="713">
          <cell r="A713">
            <v>286.18900000000002</v>
          </cell>
        </row>
        <row r="714">
          <cell r="A714">
            <v>286.17399999999998</v>
          </cell>
        </row>
        <row r="715">
          <cell r="A715">
            <v>286.178</v>
          </cell>
        </row>
        <row r="716">
          <cell r="A716">
            <v>286.17399999999998</v>
          </cell>
        </row>
        <row r="717">
          <cell r="A717">
            <v>286.18599999999998</v>
          </cell>
        </row>
        <row r="718">
          <cell r="A718">
            <v>286.18200000000002</v>
          </cell>
        </row>
        <row r="719">
          <cell r="A719">
            <v>286.18200000000002</v>
          </cell>
        </row>
        <row r="720">
          <cell r="A720">
            <v>286.178</v>
          </cell>
        </row>
        <row r="721">
          <cell r="A721">
            <v>286.178</v>
          </cell>
        </row>
        <row r="722">
          <cell r="A722">
            <v>286.18799999999999</v>
          </cell>
        </row>
        <row r="723">
          <cell r="A723">
            <v>286.173</v>
          </cell>
        </row>
        <row r="724">
          <cell r="A724">
            <v>286.18099999999998</v>
          </cell>
        </row>
        <row r="725">
          <cell r="A725">
            <v>286.173</v>
          </cell>
        </row>
        <row r="726">
          <cell r="A726">
            <v>286.17700000000002</v>
          </cell>
        </row>
        <row r="727">
          <cell r="A727">
            <v>286.17700000000002</v>
          </cell>
        </row>
        <row r="728">
          <cell r="A728">
            <v>286.17700000000002</v>
          </cell>
        </row>
        <row r="729">
          <cell r="A729">
            <v>286.18099999999998</v>
          </cell>
        </row>
        <row r="730">
          <cell r="A730">
            <v>286.18099999999998</v>
          </cell>
        </row>
        <row r="731">
          <cell r="A731">
            <v>286.17700000000002</v>
          </cell>
        </row>
        <row r="732">
          <cell r="A732">
            <v>286.178</v>
          </cell>
        </row>
        <row r="733">
          <cell r="A733">
            <v>286.17399999999998</v>
          </cell>
        </row>
        <row r="734">
          <cell r="A734">
            <v>286.178</v>
          </cell>
        </row>
        <row r="735">
          <cell r="A735">
            <v>286.17399999999998</v>
          </cell>
        </row>
        <row r="736">
          <cell r="A736">
            <v>286.18200000000002</v>
          </cell>
        </row>
        <row r="737">
          <cell r="A737">
            <v>286.18200000000002</v>
          </cell>
        </row>
        <row r="738">
          <cell r="A738">
            <v>286.178</v>
          </cell>
        </row>
        <row r="739">
          <cell r="A739">
            <v>286.17</v>
          </cell>
        </row>
        <row r="740">
          <cell r="A740">
            <v>286.178</v>
          </cell>
        </row>
        <row r="741">
          <cell r="A741">
            <v>286.178</v>
          </cell>
        </row>
        <row r="742">
          <cell r="A742">
            <v>286.178</v>
          </cell>
        </row>
        <row r="743">
          <cell r="A743">
            <v>286.17399999999998</v>
          </cell>
        </row>
        <row r="744">
          <cell r="A744">
            <v>286.173</v>
          </cell>
        </row>
        <row r="745">
          <cell r="A745">
            <v>286.173</v>
          </cell>
        </row>
        <row r="746">
          <cell r="A746">
            <v>286.173</v>
          </cell>
        </row>
        <row r="747">
          <cell r="A747">
            <v>286.17700000000002</v>
          </cell>
        </row>
        <row r="748">
          <cell r="A748">
            <v>286.173</v>
          </cell>
        </row>
        <row r="749">
          <cell r="A749">
            <v>286.173</v>
          </cell>
        </row>
        <row r="750">
          <cell r="A750">
            <v>286.173</v>
          </cell>
        </row>
        <row r="751">
          <cell r="A751">
            <v>286.173</v>
          </cell>
        </row>
        <row r="752">
          <cell r="A752">
            <v>286.173</v>
          </cell>
        </row>
        <row r="753">
          <cell r="A753">
            <v>286.16899999999998</v>
          </cell>
        </row>
        <row r="754">
          <cell r="A754">
            <v>286.178</v>
          </cell>
        </row>
        <row r="755">
          <cell r="A755">
            <v>286.17</v>
          </cell>
        </row>
        <row r="756">
          <cell r="A756">
            <v>286.17399999999998</v>
          </cell>
        </row>
        <row r="757">
          <cell r="A757">
            <v>286.178</v>
          </cell>
        </row>
        <row r="758">
          <cell r="A758">
            <v>286.17399999999998</v>
          </cell>
        </row>
        <row r="759">
          <cell r="A759">
            <v>286.178</v>
          </cell>
        </row>
        <row r="760">
          <cell r="A760">
            <v>286.178</v>
          </cell>
        </row>
        <row r="761">
          <cell r="A761">
            <v>286.178</v>
          </cell>
        </row>
        <row r="762">
          <cell r="A762">
            <v>286.17399999999998</v>
          </cell>
        </row>
        <row r="763">
          <cell r="A763">
            <v>286.17</v>
          </cell>
        </row>
        <row r="764">
          <cell r="A764">
            <v>286.17399999999998</v>
          </cell>
        </row>
        <row r="765">
          <cell r="A765">
            <v>286.16899999999998</v>
          </cell>
        </row>
        <row r="766">
          <cell r="A766">
            <v>286.18099999999998</v>
          </cell>
        </row>
        <row r="767">
          <cell r="A767">
            <v>288.21199999999999</v>
          </cell>
        </row>
        <row r="768">
          <cell r="A768">
            <v>288.173</v>
          </cell>
        </row>
        <row r="769">
          <cell r="A769">
            <v>288.16899999999998</v>
          </cell>
        </row>
        <row r="770">
          <cell r="A770">
            <v>288.16899999999998</v>
          </cell>
        </row>
        <row r="771">
          <cell r="A771">
            <v>288.16899999999998</v>
          </cell>
        </row>
        <row r="772">
          <cell r="A772">
            <v>288.17700000000002</v>
          </cell>
        </row>
        <row r="773">
          <cell r="A773">
            <v>288.16899999999998</v>
          </cell>
        </row>
        <row r="774">
          <cell r="A774">
            <v>288.16899999999998</v>
          </cell>
        </row>
        <row r="775">
          <cell r="A775">
            <v>288.17399999999998</v>
          </cell>
        </row>
        <row r="776">
          <cell r="A776">
            <v>288.178</v>
          </cell>
        </row>
        <row r="777">
          <cell r="A777">
            <v>288.17</v>
          </cell>
        </row>
        <row r="778">
          <cell r="A778">
            <v>288.178</v>
          </cell>
        </row>
        <row r="779">
          <cell r="A779">
            <v>288.17399999999998</v>
          </cell>
        </row>
        <row r="780">
          <cell r="A780">
            <v>288.17</v>
          </cell>
        </row>
        <row r="781">
          <cell r="A781">
            <v>288.17</v>
          </cell>
        </row>
        <row r="782">
          <cell r="A782">
            <v>288.166</v>
          </cell>
        </row>
        <row r="783">
          <cell r="A783">
            <v>288.17</v>
          </cell>
        </row>
        <row r="784">
          <cell r="A784">
            <v>288.166</v>
          </cell>
        </row>
        <row r="785">
          <cell r="A785">
            <v>288.18200000000002</v>
          </cell>
        </row>
        <row r="786">
          <cell r="A786">
            <v>288.16899999999998</v>
          </cell>
        </row>
        <row r="787">
          <cell r="A787">
            <v>288.16500000000002</v>
          </cell>
        </row>
        <row r="788">
          <cell r="A788">
            <v>288.16899999999998</v>
          </cell>
        </row>
        <row r="789">
          <cell r="A789">
            <v>288.15699999999998</v>
          </cell>
        </row>
        <row r="790">
          <cell r="A790">
            <v>288.16899999999998</v>
          </cell>
        </row>
        <row r="791">
          <cell r="A791">
            <v>288.16899999999998</v>
          </cell>
        </row>
        <row r="792">
          <cell r="A792">
            <v>288.16500000000002</v>
          </cell>
        </row>
        <row r="793">
          <cell r="A793">
            <v>288.161</v>
          </cell>
        </row>
        <row r="794">
          <cell r="A794">
            <v>288.16500000000002</v>
          </cell>
        </row>
        <row r="795">
          <cell r="A795">
            <v>288.17399999999998</v>
          </cell>
        </row>
        <row r="796">
          <cell r="A796">
            <v>288.17</v>
          </cell>
        </row>
        <row r="797">
          <cell r="A797">
            <v>288.16199999999998</v>
          </cell>
        </row>
        <row r="798">
          <cell r="A798">
            <v>288.166</v>
          </cell>
        </row>
        <row r="799">
          <cell r="A799">
            <v>288.16199999999998</v>
          </cell>
        </row>
        <row r="800">
          <cell r="A800">
            <v>288.17</v>
          </cell>
        </row>
        <row r="801">
          <cell r="A801">
            <v>288.16199999999998</v>
          </cell>
        </row>
        <row r="802">
          <cell r="A802">
            <v>288.166</v>
          </cell>
        </row>
        <row r="803">
          <cell r="A803">
            <v>288.16199999999998</v>
          </cell>
        </row>
        <row r="804">
          <cell r="A804">
            <v>288.166</v>
          </cell>
        </row>
        <row r="805">
          <cell r="A805">
            <v>288.166</v>
          </cell>
        </row>
        <row r="806">
          <cell r="A806">
            <v>288.166</v>
          </cell>
        </row>
        <row r="807">
          <cell r="A807">
            <v>288.16899999999998</v>
          </cell>
        </row>
        <row r="808">
          <cell r="A808">
            <v>288.17700000000002</v>
          </cell>
        </row>
        <row r="809">
          <cell r="A809">
            <v>288.16500000000002</v>
          </cell>
        </row>
        <row r="810">
          <cell r="A810">
            <v>288.16500000000002</v>
          </cell>
        </row>
        <row r="811">
          <cell r="A811">
            <v>288.161</v>
          </cell>
        </row>
        <row r="812">
          <cell r="A812">
            <v>288.16500000000002</v>
          </cell>
        </row>
        <row r="813">
          <cell r="A813">
            <v>288.161</v>
          </cell>
        </row>
        <row r="814">
          <cell r="A814">
            <v>288.15699999999998</v>
          </cell>
        </row>
        <row r="815">
          <cell r="A815">
            <v>288.161</v>
          </cell>
        </row>
        <row r="816">
          <cell r="A816">
            <v>288.16500000000002</v>
          </cell>
        </row>
        <row r="817">
          <cell r="A817">
            <v>288.16199999999998</v>
          </cell>
        </row>
        <row r="818">
          <cell r="A818">
            <v>288.15800000000002</v>
          </cell>
        </row>
        <row r="819">
          <cell r="A819">
            <v>288.16199999999998</v>
          </cell>
        </row>
        <row r="820">
          <cell r="A820">
            <v>288.16199999999998</v>
          </cell>
        </row>
        <row r="821">
          <cell r="A821">
            <v>288.16199999999998</v>
          </cell>
        </row>
        <row r="822">
          <cell r="A822">
            <v>288.16199999999998</v>
          </cell>
        </row>
        <row r="823">
          <cell r="A823">
            <v>288.16199999999998</v>
          </cell>
        </row>
        <row r="824">
          <cell r="A824">
            <v>288.17399999999998</v>
          </cell>
        </row>
        <row r="825">
          <cell r="A825">
            <v>288.166</v>
          </cell>
        </row>
        <row r="826">
          <cell r="A826">
            <v>288.16199999999998</v>
          </cell>
        </row>
        <row r="827">
          <cell r="A827">
            <v>288.166</v>
          </cell>
        </row>
        <row r="828">
          <cell r="A828">
            <v>288.16199999999998</v>
          </cell>
        </row>
        <row r="829">
          <cell r="A829">
            <v>288.173</v>
          </cell>
        </row>
        <row r="830">
          <cell r="A830">
            <v>288.16500000000002</v>
          </cell>
        </row>
        <row r="831">
          <cell r="A831">
            <v>288.16500000000002</v>
          </cell>
        </row>
        <row r="832">
          <cell r="A832">
            <v>288.16500000000002</v>
          </cell>
        </row>
        <row r="833">
          <cell r="A833">
            <v>288.16500000000002</v>
          </cell>
        </row>
        <row r="834">
          <cell r="A834">
            <v>288.173</v>
          </cell>
        </row>
        <row r="835">
          <cell r="A835">
            <v>288.16500000000002</v>
          </cell>
        </row>
        <row r="836">
          <cell r="A836">
            <v>288.161</v>
          </cell>
        </row>
        <row r="837">
          <cell r="A837">
            <v>288.16500000000002</v>
          </cell>
        </row>
        <row r="838">
          <cell r="A838">
            <v>288.16199999999998</v>
          </cell>
        </row>
        <row r="839">
          <cell r="A839">
            <v>288.17</v>
          </cell>
        </row>
        <row r="840">
          <cell r="A840">
            <v>288.16199999999998</v>
          </cell>
        </row>
        <row r="841">
          <cell r="A841">
            <v>288.166</v>
          </cell>
        </row>
        <row r="842">
          <cell r="A842">
            <v>288.16199999999998</v>
          </cell>
        </row>
        <row r="843">
          <cell r="A843">
            <v>288.15800000000002</v>
          </cell>
        </row>
        <row r="844">
          <cell r="A844">
            <v>288.17399999999998</v>
          </cell>
        </row>
        <row r="845">
          <cell r="A845">
            <v>288.166</v>
          </cell>
        </row>
        <row r="846">
          <cell r="A846">
            <v>288.16199999999998</v>
          </cell>
        </row>
        <row r="847">
          <cell r="A847">
            <v>288.24799999999999</v>
          </cell>
        </row>
        <row r="848">
          <cell r="A848">
            <v>288.178</v>
          </cell>
        </row>
        <row r="849">
          <cell r="A849">
            <v>288.17</v>
          </cell>
        </row>
        <row r="850">
          <cell r="A850">
            <v>288.161</v>
          </cell>
        </row>
        <row r="851">
          <cell r="A851">
            <v>288.15699999999998</v>
          </cell>
        </row>
        <row r="852">
          <cell r="A852">
            <v>288.161</v>
          </cell>
        </row>
        <row r="853">
          <cell r="A853">
            <v>291.55200000000002</v>
          </cell>
        </row>
        <row r="854">
          <cell r="A854">
            <v>291.58300000000003</v>
          </cell>
        </row>
        <row r="855">
          <cell r="A855">
            <v>291.57100000000003</v>
          </cell>
        </row>
        <row r="856">
          <cell r="A856">
            <v>291.57900000000001</v>
          </cell>
        </row>
        <row r="857">
          <cell r="A857">
            <v>291.57100000000003</v>
          </cell>
        </row>
        <row r="858">
          <cell r="A858">
            <v>291.57100000000003</v>
          </cell>
        </row>
        <row r="859">
          <cell r="A859">
            <v>291.57900000000001</v>
          </cell>
        </row>
        <row r="860">
          <cell r="A860">
            <v>291.58</v>
          </cell>
        </row>
        <row r="861">
          <cell r="A861">
            <v>291.57600000000002</v>
          </cell>
        </row>
        <row r="862">
          <cell r="A862">
            <v>291.572</v>
          </cell>
        </row>
        <row r="863">
          <cell r="A863">
            <v>291.572</v>
          </cell>
        </row>
        <row r="864">
          <cell r="A864">
            <v>286.21300000000002</v>
          </cell>
        </row>
        <row r="865">
          <cell r="A865">
            <v>286.26</v>
          </cell>
        </row>
        <row r="866">
          <cell r="A866">
            <v>297.86900000000003</v>
          </cell>
        </row>
        <row r="867">
          <cell r="A867">
            <v>298.68799999999999</v>
          </cell>
        </row>
        <row r="868">
          <cell r="A868">
            <v>298.70800000000003</v>
          </cell>
        </row>
        <row r="869">
          <cell r="A869">
            <v>298.68400000000003</v>
          </cell>
        </row>
        <row r="870">
          <cell r="A870">
            <v>298.68799999999999</v>
          </cell>
        </row>
        <row r="871">
          <cell r="A871">
            <v>298.68</v>
          </cell>
        </row>
        <row r="872">
          <cell r="A872">
            <v>298.67599999999999</v>
          </cell>
        </row>
        <row r="873">
          <cell r="A873">
            <v>273.20699999999999</v>
          </cell>
        </row>
        <row r="874">
          <cell r="A874">
            <v>262.81200000000001</v>
          </cell>
        </row>
        <row r="875">
          <cell r="A875">
            <v>227.24600000000001</v>
          </cell>
        </row>
        <row r="876">
          <cell r="A876">
            <v>225.911</v>
          </cell>
        </row>
        <row r="877">
          <cell r="A877">
            <v>225.911</v>
          </cell>
        </row>
        <row r="878">
          <cell r="A878">
            <v>225.90700000000001</v>
          </cell>
        </row>
        <row r="879">
          <cell r="A879">
            <v>225.90700000000001</v>
          </cell>
        </row>
        <row r="880">
          <cell r="A880">
            <v>217.41499999999999</v>
          </cell>
        </row>
        <row r="881">
          <cell r="A881">
            <v>216.82499999999999</v>
          </cell>
        </row>
        <row r="882">
          <cell r="A882">
            <v>216.82499999999999</v>
          </cell>
        </row>
        <row r="883">
          <cell r="A883">
            <v>216.82900000000001</v>
          </cell>
        </row>
        <row r="884">
          <cell r="A884">
            <v>216.81299999999999</v>
          </cell>
        </row>
        <row r="885">
          <cell r="A885">
            <v>216.81</v>
          </cell>
        </row>
        <row r="886">
          <cell r="A886">
            <v>216.81</v>
          </cell>
        </row>
        <row r="887">
          <cell r="A887">
            <v>207.22800000000001</v>
          </cell>
        </row>
        <row r="888">
          <cell r="A888">
            <v>204.00800000000001</v>
          </cell>
        </row>
        <row r="889">
          <cell r="A889">
            <v>177.80099999999999</v>
          </cell>
        </row>
        <row r="890">
          <cell r="A890">
            <v>189.387</v>
          </cell>
        </row>
        <row r="891">
          <cell r="A891">
            <v>212.26499999999999</v>
          </cell>
        </row>
        <row r="892">
          <cell r="A892">
            <v>205.76900000000001</v>
          </cell>
        </row>
        <row r="893">
          <cell r="A893">
            <v>210.78100000000001</v>
          </cell>
        </row>
        <row r="894">
          <cell r="A894">
            <v>210.75</v>
          </cell>
        </row>
        <row r="895">
          <cell r="A895">
            <v>210.762</v>
          </cell>
        </row>
        <row r="896">
          <cell r="A896">
            <v>210.75</v>
          </cell>
        </row>
        <row r="897">
          <cell r="A897">
            <v>210.75</v>
          </cell>
        </row>
        <row r="898">
          <cell r="A898">
            <v>210.75</v>
          </cell>
        </row>
        <row r="899">
          <cell r="A899">
            <v>210.75399999999999</v>
          </cell>
        </row>
        <row r="900">
          <cell r="A900">
            <v>210.49199999999999</v>
          </cell>
        </row>
        <row r="901">
          <cell r="A901">
            <v>210.488</v>
          </cell>
        </row>
        <row r="902">
          <cell r="A902">
            <v>210.48400000000001</v>
          </cell>
        </row>
        <row r="903">
          <cell r="A903">
            <v>210.48400000000001</v>
          </cell>
        </row>
        <row r="904">
          <cell r="A904">
            <v>210.48400000000001</v>
          </cell>
        </row>
        <row r="905">
          <cell r="A905">
            <v>210.48400000000001</v>
          </cell>
        </row>
        <row r="906">
          <cell r="A906">
            <v>210.488</v>
          </cell>
        </row>
        <row r="907">
          <cell r="A907">
            <v>210.488</v>
          </cell>
        </row>
        <row r="908">
          <cell r="A908">
            <v>210.48400000000001</v>
          </cell>
        </row>
        <row r="909">
          <cell r="A909">
            <v>210.47900000000001</v>
          </cell>
        </row>
        <row r="910">
          <cell r="A910">
            <v>210.47900000000001</v>
          </cell>
        </row>
        <row r="911">
          <cell r="A911">
            <v>210.50299999999999</v>
          </cell>
        </row>
        <row r="912">
          <cell r="A912">
            <v>210.483</v>
          </cell>
        </row>
        <row r="913">
          <cell r="A913">
            <v>210.48699999999999</v>
          </cell>
        </row>
        <row r="914">
          <cell r="A914">
            <v>210.483</v>
          </cell>
        </row>
        <row r="915">
          <cell r="A915">
            <v>210.483</v>
          </cell>
        </row>
        <row r="916">
          <cell r="A916">
            <v>210.49100000000001</v>
          </cell>
        </row>
        <row r="917">
          <cell r="A917">
            <v>210.49100000000001</v>
          </cell>
        </row>
        <row r="918">
          <cell r="A918">
            <v>210.483</v>
          </cell>
        </row>
        <row r="919">
          <cell r="A919">
            <v>210.48400000000001</v>
          </cell>
        </row>
        <row r="920">
          <cell r="A920">
            <v>210.48400000000001</v>
          </cell>
        </row>
        <row r="921">
          <cell r="A921">
            <v>210.49199999999999</v>
          </cell>
        </row>
        <row r="922">
          <cell r="A922">
            <v>210.488</v>
          </cell>
        </row>
        <row r="923">
          <cell r="A923">
            <v>210.48400000000001</v>
          </cell>
        </row>
        <row r="924">
          <cell r="A924">
            <v>210.48400000000001</v>
          </cell>
        </row>
        <row r="925">
          <cell r="A925">
            <v>210.48400000000001</v>
          </cell>
        </row>
        <row r="926">
          <cell r="A926">
            <v>210.49199999999999</v>
          </cell>
        </row>
        <row r="927">
          <cell r="A927">
            <v>210.488</v>
          </cell>
        </row>
        <row r="928">
          <cell r="A928">
            <v>210.48400000000001</v>
          </cell>
        </row>
        <row r="929">
          <cell r="A929">
            <v>210.48400000000001</v>
          </cell>
        </row>
        <row r="930">
          <cell r="A930">
            <v>210.48400000000001</v>
          </cell>
        </row>
        <row r="931">
          <cell r="A931">
            <v>210.483</v>
          </cell>
        </row>
        <row r="932">
          <cell r="A932">
            <v>210.48699999999999</v>
          </cell>
        </row>
        <row r="933">
          <cell r="A933">
            <v>210.483</v>
          </cell>
        </row>
        <row r="934">
          <cell r="A934">
            <v>210.48699999999999</v>
          </cell>
        </row>
        <row r="935">
          <cell r="A935">
            <v>210.47900000000001</v>
          </cell>
        </row>
        <row r="936">
          <cell r="A936">
            <v>210.47900000000001</v>
          </cell>
        </row>
        <row r="937">
          <cell r="A937">
            <v>210.50700000000001</v>
          </cell>
        </row>
        <row r="938">
          <cell r="A938">
            <v>210.48699999999999</v>
          </cell>
        </row>
        <row r="939">
          <cell r="A939">
            <v>210.483</v>
          </cell>
        </row>
        <row r="940">
          <cell r="A940">
            <v>210.483</v>
          </cell>
        </row>
        <row r="941">
          <cell r="A941">
            <v>210.483</v>
          </cell>
        </row>
        <row r="942">
          <cell r="A942">
            <v>210.49600000000001</v>
          </cell>
        </row>
        <row r="943">
          <cell r="A943">
            <v>210.488</v>
          </cell>
        </row>
        <row r="944">
          <cell r="A944">
            <v>210.48400000000001</v>
          </cell>
        </row>
        <row r="945">
          <cell r="A945">
            <v>210.48400000000001</v>
          </cell>
        </row>
        <row r="946">
          <cell r="A946">
            <v>210.48400000000001</v>
          </cell>
        </row>
        <row r="947">
          <cell r="A947">
            <v>210.488</v>
          </cell>
        </row>
        <row r="948">
          <cell r="A948">
            <v>210.488</v>
          </cell>
        </row>
        <row r="949">
          <cell r="A949">
            <v>210.48400000000001</v>
          </cell>
        </row>
        <row r="950">
          <cell r="A950">
            <v>210.48400000000001</v>
          </cell>
        </row>
        <row r="951">
          <cell r="A951">
            <v>210.48400000000001</v>
          </cell>
        </row>
        <row r="952">
          <cell r="A952">
            <v>210.48400000000001</v>
          </cell>
        </row>
        <row r="953">
          <cell r="A953">
            <v>210.488</v>
          </cell>
        </row>
        <row r="954">
          <cell r="A954">
            <v>210.483</v>
          </cell>
        </row>
        <row r="955">
          <cell r="A955">
            <v>210.48699999999999</v>
          </cell>
        </row>
        <row r="956">
          <cell r="A956">
            <v>210.483</v>
          </cell>
        </row>
        <row r="957">
          <cell r="A957">
            <v>210.483</v>
          </cell>
        </row>
        <row r="958">
          <cell r="A958">
            <v>210.495</v>
          </cell>
        </row>
        <row r="959">
          <cell r="A959">
            <v>210.48699999999999</v>
          </cell>
        </row>
        <row r="960">
          <cell r="A960">
            <v>210.48699999999999</v>
          </cell>
        </row>
        <row r="961">
          <cell r="A961">
            <v>210.483</v>
          </cell>
        </row>
        <row r="962">
          <cell r="A962">
            <v>210.476</v>
          </cell>
        </row>
        <row r="963">
          <cell r="A963">
            <v>210.49100000000001</v>
          </cell>
        </row>
        <row r="964">
          <cell r="A964">
            <v>210.48699999999999</v>
          </cell>
        </row>
        <row r="965">
          <cell r="A965">
            <v>210.48400000000001</v>
          </cell>
        </row>
        <row r="966">
          <cell r="A966">
            <v>210.48400000000001</v>
          </cell>
        </row>
        <row r="967">
          <cell r="A967">
            <v>210.48400000000001</v>
          </cell>
        </row>
        <row r="968">
          <cell r="A968">
            <v>210.488</v>
          </cell>
        </row>
        <row r="969">
          <cell r="A969">
            <v>210.488</v>
          </cell>
        </row>
        <row r="970">
          <cell r="A970">
            <v>210.48400000000001</v>
          </cell>
        </row>
        <row r="971">
          <cell r="A971">
            <v>210.48400000000001</v>
          </cell>
        </row>
        <row r="972">
          <cell r="A972">
            <v>210.48400000000001</v>
          </cell>
        </row>
        <row r="973">
          <cell r="A973">
            <v>210.48400000000001</v>
          </cell>
        </row>
        <row r="974">
          <cell r="A974">
            <v>210.49600000000001</v>
          </cell>
        </row>
        <row r="975">
          <cell r="A975">
            <v>210.49199999999999</v>
          </cell>
        </row>
        <row r="976">
          <cell r="A976">
            <v>210.48400000000001</v>
          </cell>
        </row>
        <row r="977">
          <cell r="A977">
            <v>210.483</v>
          </cell>
        </row>
        <row r="978">
          <cell r="A978">
            <v>210.483</v>
          </cell>
        </row>
        <row r="979">
          <cell r="A979">
            <v>210.49100000000001</v>
          </cell>
        </row>
        <row r="980">
          <cell r="A980">
            <v>210.49100000000001</v>
          </cell>
        </row>
        <row r="981">
          <cell r="A981">
            <v>210.483</v>
          </cell>
        </row>
        <row r="982">
          <cell r="A982">
            <v>210.483</v>
          </cell>
        </row>
        <row r="983">
          <cell r="A983">
            <v>210.483</v>
          </cell>
        </row>
        <row r="984">
          <cell r="A984">
            <v>210.49100000000001</v>
          </cell>
        </row>
        <row r="985">
          <cell r="A985">
            <v>210.48699999999999</v>
          </cell>
        </row>
        <row r="986">
          <cell r="A986">
            <v>210.48699999999999</v>
          </cell>
        </row>
        <row r="987">
          <cell r="A987">
            <v>210.488</v>
          </cell>
        </row>
        <row r="988">
          <cell r="A988">
            <v>210.48400000000001</v>
          </cell>
        </row>
        <row r="989">
          <cell r="A989">
            <v>210.488</v>
          </cell>
        </row>
        <row r="990">
          <cell r="A990">
            <v>210.48400000000001</v>
          </cell>
        </row>
        <row r="991">
          <cell r="A991">
            <v>210.48</v>
          </cell>
        </row>
        <row r="992">
          <cell r="A992">
            <v>210.48</v>
          </cell>
        </row>
        <row r="993">
          <cell r="A993">
            <v>210.48</v>
          </cell>
        </row>
        <row r="994">
          <cell r="A994">
            <v>210.488</v>
          </cell>
        </row>
        <row r="995">
          <cell r="A995">
            <v>210.488</v>
          </cell>
        </row>
        <row r="996">
          <cell r="A996">
            <v>210.48400000000001</v>
          </cell>
        </row>
        <row r="997">
          <cell r="A997">
            <v>210.48400000000001</v>
          </cell>
        </row>
        <row r="998">
          <cell r="A998">
            <v>210.48400000000001</v>
          </cell>
        </row>
        <row r="999">
          <cell r="A999">
            <v>210.483</v>
          </cell>
        </row>
        <row r="1000">
          <cell r="A1000">
            <v>210.48699999999999</v>
          </cell>
        </row>
        <row r="1001">
          <cell r="A1001">
            <v>210.483</v>
          </cell>
        </row>
        <row r="1002">
          <cell r="A1002">
            <v>210.483</v>
          </cell>
        </row>
        <row r="1003">
          <cell r="A1003">
            <v>210.483</v>
          </cell>
        </row>
        <row r="1004">
          <cell r="A1004">
            <v>210.483</v>
          </cell>
        </row>
        <row r="1005">
          <cell r="A1005">
            <v>210.49100000000001</v>
          </cell>
        </row>
        <row r="1006">
          <cell r="A1006">
            <v>210.48699999999999</v>
          </cell>
        </row>
        <row r="1007">
          <cell r="A1007">
            <v>210.48699999999999</v>
          </cell>
        </row>
        <row r="1008">
          <cell r="A1008">
            <v>210.483</v>
          </cell>
        </row>
        <row r="1009">
          <cell r="A1009">
            <v>210.483</v>
          </cell>
        </row>
        <row r="1010">
          <cell r="A1010">
            <v>210.49199999999999</v>
          </cell>
        </row>
        <row r="1011">
          <cell r="A1011">
            <v>210.49199999999999</v>
          </cell>
        </row>
        <row r="1012">
          <cell r="A1012">
            <v>210.48400000000001</v>
          </cell>
        </row>
        <row r="1013">
          <cell r="A1013">
            <v>210.488</v>
          </cell>
        </row>
        <row r="1014">
          <cell r="A1014">
            <v>210.48400000000001</v>
          </cell>
        </row>
        <row r="1015">
          <cell r="A1015">
            <v>210.49199999999999</v>
          </cell>
        </row>
        <row r="1016">
          <cell r="A1016">
            <v>210.48400000000001</v>
          </cell>
        </row>
        <row r="1017">
          <cell r="A1017">
            <v>210.48</v>
          </cell>
        </row>
        <row r="1018">
          <cell r="A1018">
            <v>210.48</v>
          </cell>
        </row>
        <row r="1019">
          <cell r="A1019">
            <v>210.48</v>
          </cell>
        </row>
        <row r="1020">
          <cell r="A1020">
            <v>210.488</v>
          </cell>
        </row>
        <row r="1021">
          <cell r="A1021">
            <v>210.48699999999999</v>
          </cell>
        </row>
        <row r="1022">
          <cell r="A1022">
            <v>210.483</v>
          </cell>
        </row>
        <row r="1023">
          <cell r="A1023">
            <v>210.483</v>
          </cell>
        </row>
        <row r="1024">
          <cell r="A1024">
            <v>210.483</v>
          </cell>
        </row>
        <row r="1025">
          <cell r="A1025">
            <v>210.483</v>
          </cell>
        </row>
        <row r="1026">
          <cell r="A1026">
            <v>210.495</v>
          </cell>
        </row>
        <row r="1027">
          <cell r="A1027">
            <v>210.48699999999999</v>
          </cell>
        </row>
        <row r="1028">
          <cell r="A1028">
            <v>210.483</v>
          </cell>
        </row>
        <row r="1029">
          <cell r="A1029">
            <v>210.483</v>
          </cell>
        </row>
        <row r="1030">
          <cell r="A1030">
            <v>210.483</v>
          </cell>
        </row>
        <row r="1031">
          <cell r="A1031">
            <v>210.48699999999999</v>
          </cell>
        </row>
        <row r="1032">
          <cell r="A1032">
            <v>210.48400000000001</v>
          </cell>
        </row>
        <row r="1033">
          <cell r="A1033">
            <v>210.48400000000001</v>
          </cell>
        </row>
        <row r="1034">
          <cell r="A1034">
            <v>210.48400000000001</v>
          </cell>
        </row>
        <row r="1035">
          <cell r="A1035">
            <v>210.48400000000001</v>
          </cell>
        </row>
        <row r="1036">
          <cell r="A1036">
            <v>210.488</v>
          </cell>
        </row>
        <row r="1037">
          <cell r="A1037">
            <v>210.488</v>
          </cell>
        </row>
        <row r="1038">
          <cell r="A1038">
            <v>210.488</v>
          </cell>
        </row>
        <row r="1039">
          <cell r="A1039">
            <v>210.48400000000001</v>
          </cell>
        </row>
        <row r="1040">
          <cell r="A1040">
            <v>210.48400000000001</v>
          </cell>
        </row>
        <row r="1041">
          <cell r="A1041">
            <v>210.49600000000001</v>
          </cell>
        </row>
        <row r="1042">
          <cell r="A1042">
            <v>210.48</v>
          </cell>
        </row>
        <row r="1043">
          <cell r="A1043">
            <v>210.48400000000001</v>
          </cell>
        </row>
        <row r="1044">
          <cell r="A1044">
            <v>210.47900000000001</v>
          </cell>
        </row>
        <row r="1045">
          <cell r="A1045">
            <v>210.47900000000001</v>
          </cell>
        </row>
        <row r="1046">
          <cell r="A1046">
            <v>210.49100000000001</v>
          </cell>
        </row>
        <row r="1047">
          <cell r="A1047">
            <v>210.48699999999999</v>
          </cell>
        </row>
        <row r="1048">
          <cell r="A1048">
            <v>210.483</v>
          </cell>
        </row>
        <row r="1049">
          <cell r="A1049">
            <v>210.483</v>
          </cell>
        </row>
        <row r="1050">
          <cell r="A1050">
            <v>210.483</v>
          </cell>
        </row>
        <row r="1051">
          <cell r="A1051">
            <v>210.49100000000001</v>
          </cell>
        </row>
        <row r="1052">
          <cell r="A1052">
            <v>210.48699999999999</v>
          </cell>
        </row>
        <row r="1053">
          <cell r="A1053">
            <v>210.483</v>
          </cell>
        </row>
        <row r="1054">
          <cell r="A1054">
            <v>210.48400000000001</v>
          </cell>
        </row>
        <row r="1055">
          <cell r="A1055">
            <v>210.48400000000001</v>
          </cell>
        </row>
        <row r="1056">
          <cell r="A1056">
            <v>210.488</v>
          </cell>
        </row>
        <row r="1057">
          <cell r="A1057">
            <v>210.488</v>
          </cell>
        </row>
        <row r="1058">
          <cell r="A1058">
            <v>210.48400000000001</v>
          </cell>
        </row>
        <row r="1059">
          <cell r="A1059">
            <v>210.48400000000001</v>
          </cell>
        </row>
        <row r="1060">
          <cell r="A1060">
            <v>210.48400000000001</v>
          </cell>
        </row>
        <row r="1061">
          <cell r="A1061">
            <v>210.48400000000001</v>
          </cell>
        </row>
        <row r="1062">
          <cell r="A1062">
            <v>210.488</v>
          </cell>
        </row>
        <row r="1063">
          <cell r="A1063">
            <v>210.48400000000001</v>
          </cell>
        </row>
        <row r="1064">
          <cell r="A1064">
            <v>210.488</v>
          </cell>
        </row>
        <row r="1065">
          <cell r="A1065">
            <v>210.48400000000001</v>
          </cell>
        </row>
        <row r="1066">
          <cell r="A1066">
            <v>210.483</v>
          </cell>
        </row>
        <row r="1067">
          <cell r="A1067">
            <v>210.48699999999999</v>
          </cell>
        </row>
        <row r="1068">
          <cell r="A1068">
            <v>210.483</v>
          </cell>
        </row>
        <row r="1069">
          <cell r="A1069">
            <v>210.47900000000001</v>
          </cell>
        </row>
        <row r="1070">
          <cell r="A1070">
            <v>210.47900000000001</v>
          </cell>
        </row>
        <row r="1071">
          <cell r="A1071">
            <v>210.47900000000001</v>
          </cell>
        </row>
        <row r="1072">
          <cell r="A1072">
            <v>210.495</v>
          </cell>
        </row>
        <row r="1073">
          <cell r="A1073">
            <v>210.48699999999999</v>
          </cell>
        </row>
        <row r="1074">
          <cell r="A1074">
            <v>210.483</v>
          </cell>
        </row>
        <row r="1075">
          <cell r="A1075">
            <v>210.483</v>
          </cell>
        </row>
        <row r="1076">
          <cell r="A1076">
            <v>210.483</v>
          </cell>
        </row>
        <row r="1077">
          <cell r="A1077">
            <v>210.49199999999999</v>
          </cell>
        </row>
        <row r="1078">
          <cell r="A1078">
            <v>210.488</v>
          </cell>
        </row>
        <row r="1079">
          <cell r="A1079">
            <v>210.48400000000001</v>
          </cell>
        </row>
        <row r="1080">
          <cell r="A1080">
            <v>210.48400000000001</v>
          </cell>
        </row>
        <row r="1081">
          <cell r="A1081">
            <v>210.48400000000001</v>
          </cell>
        </row>
        <row r="1082">
          <cell r="A1082">
            <v>210.49199999999999</v>
          </cell>
        </row>
        <row r="1083">
          <cell r="A1083">
            <v>210.488</v>
          </cell>
        </row>
        <row r="1084">
          <cell r="A1084">
            <v>210.48400000000001</v>
          </cell>
        </row>
        <row r="1085">
          <cell r="A1085">
            <v>210.48400000000001</v>
          </cell>
        </row>
        <row r="1086">
          <cell r="A1086">
            <v>210.48400000000001</v>
          </cell>
        </row>
        <row r="1087">
          <cell r="A1087">
            <v>210.48400000000001</v>
          </cell>
        </row>
        <row r="1088">
          <cell r="A1088">
            <v>210.488</v>
          </cell>
        </row>
        <row r="1089">
          <cell r="A1089">
            <v>210.483</v>
          </cell>
        </row>
        <row r="1090">
          <cell r="A1090">
            <v>210.48699999999999</v>
          </cell>
        </row>
        <row r="1091">
          <cell r="A1091">
            <v>210.483</v>
          </cell>
        </row>
        <row r="1092">
          <cell r="A1092">
            <v>210.483</v>
          </cell>
        </row>
        <row r="1093">
          <cell r="A1093">
            <v>210.48699999999999</v>
          </cell>
        </row>
        <row r="1094">
          <cell r="A1094">
            <v>210.483</v>
          </cell>
        </row>
        <row r="1095">
          <cell r="A1095">
            <v>210.47900000000001</v>
          </cell>
        </row>
        <row r="1096">
          <cell r="A1096">
            <v>210.47900000000001</v>
          </cell>
        </row>
        <row r="1097">
          <cell r="A1097">
            <v>210.47900000000001</v>
          </cell>
        </row>
        <row r="1098">
          <cell r="A1098">
            <v>210.49100000000001</v>
          </cell>
        </row>
        <row r="1099">
          <cell r="A1099">
            <v>210.49199999999999</v>
          </cell>
        </row>
        <row r="1100">
          <cell r="A1100">
            <v>210.48400000000001</v>
          </cell>
        </row>
        <row r="1101">
          <cell r="A1101">
            <v>210.48400000000001</v>
          </cell>
        </row>
        <row r="1102">
          <cell r="A1102">
            <v>210.48400000000001</v>
          </cell>
        </row>
        <row r="1103">
          <cell r="A1103">
            <v>210.50800000000001</v>
          </cell>
        </row>
        <row r="1104">
          <cell r="A1104">
            <v>210.49199999999999</v>
          </cell>
        </row>
        <row r="1105">
          <cell r="A1105">
            <v>210.48400000000001</v>
          </cell>
        </row>
        <row r="1106">
          <cell r="A1106">
            <v>210.49199999999999</v>
          </cell>
        </row>
        <row r="1107">
          <cell r="A1107">
            <v>210.488</v>
          </cell>
        </row>
        <row r="1108">
          <cell r="A1108">
            <v>210.49199999999999</v>
          </cell>
        </row>
        <row r="1109">
          <cell r="A1109">
            <v>210.49199999999999</v>
          </cell>
        </row>
        <row r="1110">
          <cell r="A1110">
            <v>210.48400000000001</v>
          </cell>
        </row>
        <row r="1111">
          <cell r="A1111">
            <v>210.483</v>
          </cell>
        </row>
        <row r="1112">
          <cell r="A1112">
            <v>210.483</v>
          </cell>
        </row>
        <row r="1113">
          <cell r="A1113">
            <v>210.49100000000001</v>
          </cell>
        </row>
        <row r="1114">
          <cell r="A1114">
            <v>210.48699999999999</v>
          </cell>
        </row>
        <row r="1115">
          <cell r="A1115">
            <v>210.48699999999999</v>
          </cell>
        </row>
        <row r="1116">
          <cell r="A1116">
            <v>210.48699999999999</v>
          </cell>
        </row>
        <row r="1117">
          <cell r="A1117">
            <v>210.483</v>
          </cell>
        </row>
        <row r="1118">
          <cell r="A1118">
            <v>210.49100000000001</v>
          </cell>
        </row>
        <row r="1119">
          <cell r="A1119">
            <v>210.48699999999999</v>
          </cell>
        </row>
        <row r="1120">
          <cell r="A1120">
            <v>210.483</v>
          </cell>
        </row>
        <row r="1121">
          <cell r="A1121">
            <v>210.47900000000001</v>
          </cell>
        </row>
        <row r="1122">
          <cell r="A1122">
            <v>210.48</v>
          </cell>
        </row>
        <row r="1123">
          <cell r="A1123">
            <v>210.48</v>
          </cell>
        </row>
        <row r="1124">
          <cell r="A1124">
            <v>210.48400000000001</v>
          </cell>
        </row>
        <row r="1125">
          <cell r="A1125">
            <v>210.48</v>
          </cell>
        </row>
        <row r="1126">
          <cell r="A1126">
            <v>210.48</v>
          </cell>
        </row>
        <row r="1127">
          <cell r="A1127">
            <v>210.48</v>
          </cell>
        </row>
        <row r="1128">
          <cell r="A1128">
            <v>210.48</v>
          </cell>
        </row>
        <row r="1129">
          <cell r="A1129">
            <v>210.49199999999999</v>
          </cell>
        </row>
        <row r="1130">
          <cell r="A1130">
            <v>210.48400000000001</v>
          </cell>
        </row>
        <row r="1131">
          <cell r="A1131">
            <v>210.48400000000001</v>
          </cell>
        </row>
        <row r="1132">
          <cell r="A1132">
            <v>210.48400000000001</v>
          </cell>
        </row>
        <row r="1133">
          <cell r="A1133">
            <v>210.48400000000001</v>
          </cell>
        </row>
        <row r="1134">
          <cell r="A1134">
            <v>210.49100000000001</v>
          </cell>
        </row>
        <row r="1135">
          <cell r="A1135">
            <v>210.49100000000001</v>
          </cell>
        </row>
        <row r="1136">
          <cell r="A1136">
            <v>210.483</v>
          </cell>
        </row>
        <row r="1137">
          <cell r="A1137">
            <v>210.483</v>
          </cell>
        </row>
        <row r="1138">
          <cell r="A1138">
            <v>210.483</v>
          </cell>
        </row>
        <row r="1139">
          <cell r="A1139">
            <v>210.49100000000001</v>
          </cell>
        </row>
        <row r="1140">
          <cell r="A1140">
            <v>210.49100000000001</v>
          </cell>
        </row>
        <row r="1141">
          <cell r="A1141">
            <v>210.48699999999999</v>
          </cell>
        </row>
        <row r="1142">
          <cell r="A1142">
            <v>210.48699999999999</v>
          </cell>
        </row>
        <row r="1143">
          <cell r="A1143">
            <v>210.483</v>
          </cell>
        </row>
        <row r="1144">
          <cell r="A1144">
            <v>210.49199999999999</v>
          </cell>
        </row>
        <row r="1145">
          <cell r="A1145">
            <v>210.488</v>
          </cell>
        </row>
        <row r="1146">
          <cell r="A1146">
            <v>210.48400000000001</v>
          </cell>
        </row>
        <row r="1147">
          <cell r="A1147">
            <v>210.48400000000001</v>
          </cell>
        </row>
        <row r="1148">
          <cell r="A1148">
            <v>214.398</v>
          </cell>
        </row>
        <row r="1149">
          <cell r="A1149">
            <v>214.732</v>
          </cell>
        </row>
        <row r="1150">
          <cell r="A1150">
            <v>150.143</v>
          </cell>
        </row>
        <row r="1151">
          <cell r="A1151">
            <v>150.34200000000001</v>
          </cell>
        </row>
        <row r="1152">
          <cell r="A1152">
            <v>150.58000000000001</v>
          </cell>
        </row>
        <row r="1153">
          <cell r="A1153">
            <v>150.81100000000001</v>
          </cell>
        </row>
        <row r="1154">
          <cell r="A1154">
            <v>151.02099999999999</v>
          </cell>
        </row>
        <row r="1155">
          <cell r="A1155">
            <v>151.28299999999999</v>
          </cell>
        </row>
        <row r="1156">
          <cell r="A1156">
            <v>151.471</v>
          </cell>
        </row>
        <row r="1157">
          <cell r="A1157">
            <v>151.65700000000001</v>
          </cell>
        </row>
        <row r="1158">
          <cell r="A1158">
            <v>151.71199999999999</v>
          </cell>
        </row>
        <row r="1159">
          <cell r="A1159">
            <v>151.708</v>
          </cell>
        </row>
        <row r="1160">
          <cell r="A1160">
            <v>151.72</v>
          </cell>
        </row>
        <row r="1161">
          <cell r="A1161">
            <v>151.71600000000001</v>
          </cell>
        </row>
        <row r="1162">
          <cell r="A1162">
            <v>151.708</v>
          </cell>
        </row>
        <row r="1163">
          <cell r="A1163">
            <v>151.71199999999999</v>
          </cell>
        </row>
        <row r="1164">
          <cell r="A1164">
            <v>151.708</v>
          </cell>
        </row>
        <row r="1165">
          <cell r="A1165">
            <v>152.267</v>
          </cell>
        </row>
        <row r="1166">
          <cell r="A1166">
            <v>153.06299999999999</v>
          </cell>
        </row>
        <row r="1167">
          <cell r="A1167">
            <v>153.99</v>
          </cell>
        </row>
        <row r="1168">
          <cell r="A1168">
            <v>154.94300000000001</v>
          </cell>
        </row>
        <row r="1169">
          <cell r="A1169">
            <v>155.77500000000001</v>
          </cell>
        </row>
        <row r="1170">
          <cell r="A1170">
            <v>156.756</v>
          </cell>
        </row>
        <row r="1171">
          <cell r="A1171">
            <v>157.58000000000001</v>
          </cell>
        </row>
        <row r="1172">
          <cell r="A1172">
            <v>158.346</v>
          </cell>
        </row>
        <row r="1173">
          <cell r="A1173">
            <v>159.31399999999999</v>
          </cell>
        </row>
        <row r="1174">
          <cell r="A1174">
            <v>160.143</v>
          </cell>
        </row>
        <row r="1175">
          <cell r="A1175">
            <v>161.38499999999999</v>
          </cell>
        </row>
        <row r="1176">
          <cell r="A1176">
            <v>162.20500000000001</v>
          </cell>
        </row>
        <row r="1177">
          <cell r="A1177">
            <v>156.40299999999999</v>
          </cell>
        </row>
        <row r="1178">
          <cell r="A1178">
            <v>156.399</v>
          </cell>
        </row>
        <row r="1179">
          <cell r="A1179">
            <v>156.39500000000001</v>
          </cell>
        </row>
        <row r="1180">
          <cell r="A1180">
            <v>156.40600000000001</v>
          </cell>
        </row>
        <row r="1181">
          <cell r="A1181">
            <v>156.39500000000001</v>
          </cell>
        </row>
        <row r="1182">
          <cell r="A1182">
            <v>156.39099999999999</v>
          </cell>
        </row>
        <row r="1183">
          <cell r="A1183">
            <v>156.39099999999999</v>
          </cell>
        </row>
        <row r="1184">
          <cell r="A1184">
            <v>156.398</v>
          </cell>
        </row>
        <row r="1185">
          <cell r="A1185">
            <v>156.39500000000001</v>
          </cell>
        </row>
        <row r="1186">
          <cell r="A1186">
            <v>156.39500000000001</v>
          </cell>
        </row>
        <row r="1187">
          <cell r="A1187">
            <v>144.578</v>
          </cell>
        </row>
        <row r="1188">
          <cell r="A1188">
            <v>144.53200000000001</v>
          </cell>
        </row>
        <row r="1189">
          <cell r="A1189">
            <v>144.54400000000001</v>
          </cell>
        </row>
        <row r="1190">
          <cell r="A1190">
            <v>144.42699999999999</v>
          </cell>
        </row>
        <row r="1191">
          <cell r="A1191">
            <v>144.298</v>
          </cell>
        </row>
        <row r="1192">
          <cell r="A1192">
            <v>144.286</v>
          </cell>
        </row>
        <row r="1193">
          <cell r="A1193">
            <v>144.286</v>
          </cell>
        </row>
        <row r="1194">
          <cell r="A1194">
            <v>144.30199999999999</v>
          </cell>
        </row>
        <row r="1195">
          <cell r="A1195">
            <v>143.97800000000001</v>
          </cell>
        </row>
        <row r="1196">
          <cell r="A1196">
            <v>143.97</v>
          </cell>
        </row>
        <row r="1197">
          <cell r="A1197">
            <v>143.98400000000001</v>
          </cell>
        </row>
        <row r="1198">
          <cell r="A1198">
            <v>143.965</v>
          </cell>
        </row>
        <row r="1199">
          <cell r="A1199">
            <v>143.96899999999999</v>
          </cell>
        </row>
        <row r="1200">
          <cell r="A1200">
            <v>143.965</v>
          </cell>
        </row>
        <row r="1201">
          <cell r="A1201">
            <v>143.965</v>
          </cell>
        </row>
        <row r="1202">
          <cell r="A1202">
            <v>143.90799999999999</v>
          </cell>
        </row>
        <row r="1203">
          <cell r="A1203">
            <v>143.90799999999999</v>
          </cell>
        </row>
        <row r="1204">
          <cell r="A1204">
            <v>143.90899999999999</v>
          </cell>
        </row>
        <row r="1205">
          <cell r="A1205">
            <v>143.90899999999999</v>
          </cell>
        </row>
        <row r="1206">
          <cell r="A1206">
            <v>143.90899999999999</v>
          </cell>
        </row>
        <row r="1207">
          <cell r="A1207">
            <v>143.90899999999999</v>
          </cell>
        </row>
        <row r="1208">
          <cell r="A1208">
            <v>143.91200000000001</v>
          </cell>
        </row>
        <row r="1209">
          <cell r="A1209">
            <v>143.91</v>
          </cell>
        </row>
        <row r="1210">
          <cell r="A1210">
            <v>143.90600000000001</v>
          </cell>
        </row>
        <row r="1211">
          <cell r="A1211">
            <v>143.922</v>
          </cell>
        </row>
        <row r="1212">
          <cell r="A1212">
            <v>143.91399999999999</v>
          </cell>
        </row>
        <row r="1213">
          <cell r="A1213">
            <v>143.91</v>
          </cell>
        </row>
        <row r="1214">
          <cell r="A1214">
            <v>143.91399999999999</v>
          </cell>
        </row>
        <row r="1215">
          <cell r="A1215">
            <v>143.91300000000001</v>
          </cell>
        </row>
        <row r="1216">
          <cell r="A1216">
            <v>143.90100000000001</v>
          </cell>
        </row>
        <row r="1217">
          <cell r="A1217">
            <v>143.90100000000001</v>
          </cell>
        </row>
        <row r="1218">
          <cell r="A1218">
            <v>143.90100000000001</v>
          </cell>
        </row>
        <row r="1219">
          <cell r="A1219">
            <v>143.90100000000001</v>
          </cell>
        </row>
        <row r="1220">
          <cell r="A1220">
            <v>143.90100000000001</v>
          </cell>
        </row>
        <row r="1221">
          <cell r="A1221">
            <v>143.90100000000001</v>
          </cell>
        </row>
        <row r="1222">
          <cell r="A1222">
            <v>143.90100000000001</v>
          </cell>
        </row>
        <row r="1223">
          <cell r="A1223">
            <v>143.91</v>
          </cell>
        </row>
        <row r="1224">
          <cell r="A1224">
            <v>143.91399999999999</v>
          </cell>
        </row>
        <row r="1225">
          <cell r="A1225">
            <v>143.90600000000001</v>
          </cell>
        </row>
        <row r="1226">
          <cell r="A1226">
            <v>143.90600000000001</v>
          </cell>
        </row>
        <row r="1227">
          <cell r="A1227">
            <v>143.90600000000001</v>
          </cell>
        </row>
        <row r="1228">
          <cell r="A1228">
            <v>143.90600000000001</v>
          </cell>
        </row>
        <row r="1229">
          <cell r="A1229">
            <v>143.90600000000001</v>
          </cell>
        </row>
        <row r="1230">
          <cell r="A1230">
            <v>143.90600000000001</v>
          </cell>
        </row>
        <row r="1231">
          <cell r="A1231">
            <v>143.90600000000001</v>
          </cell>
        </row>
        <row r="1232">
          <cell r="A1232">
            <v>143.91</v>
          </cell>
        </row>
        <row r="1233">
          <cell r="A1233">
            <v>143.90600000000001</v>
          </cell>
        </row>
        <row r="1234">
          <cell r="A1234">
            <v>143.90600000000001</v>
          </cell>
        </row>
        <row r="1235">
          <cell r="A1235">
            <v>143.90600000000001</v>
          </cell>
        </row>
        <row r="1236">
          <cell r="A1236">
            <v>143.905</v>
          </cell>
        </row>
        <row r="1237">
          <cell r="A1237">
            <v>143.90899999999999</v>
          </cell>
        </row>
        <row r="1238">
          <cell r="A1238">
            <v>143.905</v>
          </cell>
        </row>
        <row r="1239">
          <cell r="A1239">
            <v>143.905</v>
          </cell>
        </row>
        <row r="1240">
          <cell r="A1240">
            <v>143.89699999999999</v>
          </cell>
        </row>
        <row r="1241">
          <cell r="A1241">
            <v>143.90100000000001</v>
          </cell>
        </row>
        <row r="1242">
          <cell r="A1242">
            <v>143.90899999999999</v>
          </cell>
        </row>
        <row r="1243">
          <cell r="A1243">
            <v>143.905</v>
          </cell>
        </row>
        <row r="1244">
          <cell r="A1244">
            <v>143.905</v>
          </cell>
        </row>
        <row r="1245">
          <cell r="A1245">
            <v>143.905</v>
          </cell>
        </row>
        <row r="1246">
          <cell r="A1246">
            <v>143.90600000000001</v>
          </cell>
        </row>
        <row r="1247">
          <cell r="A1247">
            <v>143.90600000000001</v>
          </cell>
        </row>
        <row r="1248">
          <cell r="A1248">
            <v>143.90600000000001</v>
          </cell>
        </row>
        <row r="1249">
          <cell r="A1249">
            <v>143.90600000000001</v>
          </cell>
        </row>
        <row r="1250">
          <cell r="A1250">
            <v>143.90600000000001</v>
          </cell>
        </row>
        <row r="1251">
          <cell r="A1251">
            <v>143.90600000000001</v>
          </cell>
        </row>
        <row r="1252">
          <cell r="A1252">
            <v>143.90600000000001</v>
          </cell>
        </row>
        <row r="1253">
          <cell r="A1253">
            <v>143.90600000000001</v>
          </cell>
        </row>
        <row r="1254">
          <cell r="A1254">
            <v>143.91</v>
          </cell>
        </row>
        <row r="1255">
          <cell r="A1255">
            <v>143.90600000000001</v>
          </cell>
        </row>
        <row r="1256">
          <cell r="A1256">
            <v>143.90600000000001</v>
          </cell>
        </row>
        <row r="1257">
          <cell r="A1257">
            <v>143.90600000000001</v>
          </cell>
        </row>
        <row r="1258">
          <cell r="A1258">
            <v>143.91</v>
          </cell>
        </row>
        <row r="1259">
          <cell r="A1259">
            <v>143.905</v>
          </cell>
        </row>
        <row r="1260">
          <cell r="A1260">
            <v>143.905</v>
          </cell>
        </row>
        <row r="1261">
          <cell r="A1261">
            <v>143.905</v>
          </cell>
        </row>
        <row r="1262">
          <cell r="A1262">
            <v>143.905</v>
          </cell>
        </row>
        <row r="1263">
          <cell r="A1263">
            <v>143.90899999999999</v>
          </cell>
        </row>
        <row r="1264">
          <cell r="A1264">
            <v>143.905</v>
          </cell>
        </row>
        <row r="1265">
          <cell r="A1265">
            <v>143.905</v>
          </cell>
        </row>
        <row r="1266">
          <cell r="A1266">
            <v>143.905</v>
          </cell>
        </row>
        <row r="1267">
          <cell r="A1267">
            <v>143.89699999999999</v>
          </cell>
        </row>
        <row r="1268">
          <cell r="A1268">
            <v>143.90100000000001</v>
          </cell>
        </row>
        <row r="1269">
          <cell r="A1269">
            <v>143.90199999999999</v>
          </cell>
        </row>
        <row r="1270">
          <cell r="A1270">
            <v>143.91</v>
          </cell>
        </row>
        <row r="1271">
          <cell r="A1271">
            <v>143.90600000000001</v>
          </cell>
        </row>
        <row r="1272">
          <cell r="A1272">
            <v>143.90600000000001</v>
          </cell>
        </row>
        <row r="1273">
          <cell r="A1273">
            <v>143.90600000000001</v>
          </cell>
        </row>
        <row r="1274">
          <cell r="A1274">
            <v>143.90600000000001</v>
          </cell>
        </row>
        <row r="1275">
          <cell r="A1275">
            <v>143.91</v>
          </cell>
        </row>
        <row r="1276">
          <cell r="A1276">
            <v>143.90600000000001</v>
          </cell>
        </row>
        <row r="1277">
          <cell r="A1277">
            <v>143.90600000000001</v>
          </cell>
        </row>
        <row r="1278">
          <cell r="A1278">
            <v>143.90600000000001</v>
          </cell>
        </row>
        <row r="1279">
          <cell r="A1279">
            <v>143.91</v>
          </cell>
        </row>
        <row r="1280">
          <cell r="A1280">
            <v>143.90600000000001</v>
          </cell>
        </row>
        <row r="1281">
          <cell r="A1281">
            <v>143.905</v>
          </cell>
        </row>
        <row r="1282">
          <cell r="A1282">
            <v>143.905</v>
          </cell>
        </row>
        <row r="1283">
          <cell r="A1283">
            <v>143.905</v>
          </cell>
        </row>
        <row r="1284">
          <cell r="A1284">
            <v>143.90899999999999</v>
          </cell>
        </row>
        <row r="1285">
          <cell r="A1285">
            <v>143.905</v>
          </cell>
        </row>
        <row r="1286">
          <cell r="A1286">
            <v>143.905</v>
          </cell>
        </row>
        <row r="1287">
          <cell r="A1287">
            <v>143.905</v>
          </cell>
        </row>
        <row r="1288">
          <cell r="A1288">
            <v>143.905</v>
          </cell>
        </row>
        <row r="1289">
          <cell r="A1289">
            <v>143.905</v>
          </cell>
        </row>
        <row r="1290">
          <cell r="A1290">
            <v>143.905</v>
          </cell>
        </row>
        <row r="1291">
          <cell r="A1291">
            <v>143.90899999999999</v>
          </cell>
        </row>
        <row r="1292">
          <cell r="A1292">
            <v>143.91</v>
          </cell>
        </row>
        <row r="1293">
          <cell r="A1293">
            <v>143.90600000000001</v>
          </cell>
        </row>
        <row r="1294">
          <cell r="A1294">
            <v>143.90199999999999</v>
          </cell>
        </row>
        <row r="1295">
          <cell r="A1295">
            <v>143.90199999999999</v>
          </cell>
        </row>
        <row r="1296">
          <cell r="A1296">
            <v>143.91</v>
          </cell>
        </row>
        <row r="1297">
          <cell r="A1297">
            <v>143.90600000000001</v>
          </cell>
        </row>
        <row r="1298">
          <cell r="A1298">
            <v>143.90600000000001</v>
          </cell>
        </row>
        <row r="1299">
          <cell r="A1299">
            <v>143.90600000000001</v>
          </cell>
        </row>
        <row r="1300">
          <cell r="A1300">
            <v>143.91</v>
          </cell>
        </row>
        <row r="1301">
          <cell r="A1301">
            <v>143.90600000000001</v>
          </cell>
        </row>
        <row r="1302">
          <cell r="A1302">
            <v>143.90600000000001</v>
          </cell>
        </row>
        <row r="1303">
          <cell r="A1303">
            <v>143.90600000000001</v>
          </cell>
        </row>
        <row r="1304">
          <cell r="A1304">
            <v>143.905</v>
          </cell>
        </row>
        <row r="1305">
          <cell r="A1305">
            <v>143.90899999999999</v>
          </cell>
        </row>
        <row r="1306">
          <cell r="A1306">
            <v>143.905</v>
          </cell>
        </row>
        <row r="1307">
          <cell r="A1307">
            <v>143.905</v>
          </cell>
        </row>
        <row r="1308">
          <cell r="A1308">
            <v>143.905</v>
          </cell>
        </row>
        <row r="1309">
          <cell r="A1309">
            <v>143.905</v>
          </cell>
        </row>
        <row r="1310">
          <cell r="A1310">
            <v>143.905</v>
          </cell>
        </row>
        <row r="1311">
          <cell r="A1311">
            <v>143.905</v>
          </cell>
        </row>
        <row r="1312">
          <cell r="A1312">
            <v>143.905</v>
          </cell>
        </row>
        <row r="1313">
          <cell r="A1313">
            <v>143.905</v>
          </cell>
        </row>
        <row r="1314">
          <cell r="A1314">
            <v>143.905</v>
          </cell>
        </row>
        <row r="1315">
          <cell r="A1315">
            <v>143.90600000000001</v>
          </cell>
        </row>
        <row r="1316">
          <cell r="A1316">
            <v>143.90600000000001</v>
          </cell>
        </row>
        <row r="1317">
          <cell r="A1317">
            <v>143.91</v>
          </cell>
        </row>
        <row r="1318">
          <cell r="A1318">
            <v>143.90600000000001</v>
          </cell>
        </row>
        <row r="1319">
          <cell r="A1319">
            <v>143.90600000000001</v>
          </cell>
        </row>
        <row r="1320">
          <cell r="A1320">
            <v>143.90600000000001</v>
          </cell>
        </row>
        <row r="1321">
          <cell r="A1321">
            <v>143.898</v>
          </cell>
        </row>
        <row r="1322">
          <cell r="A1322">
            <v>143.90199999999999</v>
          </cell>
        </row>
        <row r="1323">
          <cell r="A1323">
            <v>143.90199999999999</v>
          </cell>
        </row>
        <row r="1324">
          <cell r="A1324">
            <v>143.90199999999999</v>
          </cell>
        </row>
        <row r="1325">
          <cell r="A1325">
            <v>143.90199999999999</v>
          </cell>
        </row>
        <row r="1326">
          <cell r="A1326">
            <v>143.91</v>
          </cell>
        </row>
        <row r="1327">
          <cell r="A1327">
            <v>143.905</v>
          </cell>
        </row>
        <row r="1328">
          <cell r="A1328">
            <v>143.905</v>
          </cell>
        </row>
        <row r="1329">
          <cell r="A1329">
            <v>143.905</v>
          </cell>
        </row>
        <row r="1330">
          <cell r="A1330">
            <v>143.905</v>
          </cell>
        </row>
        <row r="1331">
          <cell r="A1331">
            <v>143.90899999999999</v>
          </cell>
        </row>
        <row r="1332">
          <cell r="A1332">
            <v>143.905</v>
          </cell>
        </row>
        <row r="1333">
          <cell r="A1333">
            <v>143.905</v>
          </cell>
        </row>
        <row r="1334">
          <cell r="A1334">
            <v>143.905</v>
          </cell>
        </row>
        <row r="1335">
          <cell r="A1335">
            <v>143.905</v>
          </cell>
        </row>
        <row r="1336">
          <cell r="A1336">
            <v>143.905</v>
          </cell>
        </row>
        <row r="1337">
          <cell r="A1337">
            <v>143.905</v>
          </cell>
        </row>
        <row r="1338">
          <cell r="A1338">
            <v>143.90600000000001</v>
          </cell>
        </row>
        <row r="1339">
          <cell r="A1339">
            <v>143.90600000000001</v>
          </cell>
        </row>
        <row r="1340">
          <cell r="A1340">
            <v>143.90600000000001</v>
          </cell>
        </row>
        <row r="1341">
          <cell r="A1341">
            <v>143.90600000000001</v>
          </cell>
        </row>
        <row r="1342">
          <cell r="A1342">
            <v>143.90600000000001</v>
          </cell>
        </row>
        <row r="1343">
          <cell r="A1343">
            <v>143.91</v>
          </cell>
        </row>
        <row r="1344">
          <cell r="A1344">
            <v>143.90600000000001</v>
          </cell>
        </row>
        <row r="1345">
          <cell r="A1345">
            <v>143.90600000000001</v>
          </cell>
        </row>
        <row r="1346">
          <cell r="A1346">
            <v>143.90600000000001</v>
          </cell>
        </row>
        <row r="1347">
          <cell r="A1347">
            <v>143.91</v>
          </cell>
        </row>
        <row r="1348">
          <cell r="A1348">
            <v>143.90199999999999</v>
          </cell>
        </row>
        <row r="1349">
          <cell r="A1349">
            <v>143.90199999999999</v>
          </cell>
        </row>
        <row r="1350">
          <cell r="A1350">
            <v>143.90100000000001</v>
          </cell>
        </row>
        <row r="1351">
          <cell r="A1351">
            <v>143.90100000000001</v>
          </cell>
        </row>
        <row r="1352">
          <cell r="A1352">
            <v>143.90100000000001</v>
          </cell>
        </row>
        <row r="1353">
          <cell r="A1353">
            <v>143.90100000000001</v>
          </cell>
        </row>
        <row r="1354">
          <cell r="A1354">
            <v>143.90100000000001</v>
          </cell>
        </row>
        <row r="1355">
          <cell r="A1355">
            <v>143.90100000000001</v>
          </cell>
        </row>
        <row r="1356">
          <cell r="A1356">
            <v>143.90100000000001</v>
          </cell>
        </row>
        <row r="1357">
          <cell r="A1357">
            <v>143.90100000000001</v>
          </cell>
        </row>
        <row r="1358">
          <cell r="A1358">
            <v>143.90100000000001</v>
          </cell>
        </row>
        <row r="1359">
          <cell r="A1359">
            <v>143.905</v>
          </cell>
        </row>
        <row r="1360">
          <cell r="A1360">
            <v>143.90899999999999</v>
          </cell>
        </row>
        <row r="1361">
          <cell r="A1361">
            <v>143.90600000000001</v>
          </cell>
        </row>
        <row r="1362">
          <cell r="A1362">
            <v>143.90600000000001</v>
          </cell>
        </row>
        <row r="1363">
          <cell r="A1363">
            <v>143.90600000000001</v>
          </cell>
        </row>
        <row r="1364">
          <cell r="A1364">
            <v>143.90600000000001</v>
          </cell>
        </row>
        <row r="1365">
          <cell r="A1365">
            <v>143.90600000000001</v>
          </cell>
        </row>
        <row r="1366">
          <cell r="A1366">
            <v>143.90600000000001</v>
          </cell>
        </row>
        <row r="1367">
          <cell r="A1367">
            <v>143.90600000000001</v>
          </cell>
        </row>
        <row r="1368">
          <cell r="A1368">
            <v>143.91</v>
          </cell>
        </row>
        <row r="1369">
          <cell r="A1369">
            <v>143.90600000000001</v>
          </cell>
        </row>
        <row r="1370">
          <cell r="A1370">
            <v>143.90600000000001</v>
          </cell>
        </row>
        <row r="1371">
          <cell r="A1371">
            <v>143.90600000000001</v>
          </cell>
        </row>
        <row r="1372">
          <cell r="A1372">
            <v>143.90600000000001</v>
          </cell>
        </row>
        <row r="1373">
          <cell r="A1373">
            <v>143.905</v>
          </cell>
        </row>
        <row r="1374">
          <cell r="A1374">
            <v>143.905</v>
          </cell>
        </row>
        <row r="1375">
          <cell r="A1375">
            <v>143.89699999999999</v>
          </cell>
        </row>
        <row r="1376">
          <cell r="A1376">
            <v>143.90100000000001</v>
          </cell>
        </row>
        <row r="1377">
          <cell r="A1377">
            <v>143.90100000000001</v>
          </cell>
        </row>
        <row r="1378">
          <cell r="A1378">
            <v>143.90100000000001</v>
          </cell>
        </row>
        <row r="1379">
          <cell r="A1379">
            <v>143.90100000000001</v>
          </cell>
        </row>
        <row r="1380">
          <cell r="A1380">
            <v>143.90899999999999</v>
          </cell>
        </row>
        <row r="1381">
          <cell r="A1381">
            <v>143.905</v>
          </cell>
        </row>
        <row r="1382">
          <cell r="A1382">
            <v>143.905</v>
          </cell>
        </row>
        <row r="1383">
          <cell r="A1383">
            <v>143.905</v>
          </cell>
        </row>
        <row r="1384">
          <cell r="A1384">
            <v>143.91399999999999</v>
          </cell>
        </row>
        <row r="1385">
          <cell r="A1385">
            <v>143.90600000000001</v>
          </cell>
        </row>
        <row r="1386">
          <cell r="A1386">
            <v>143.90600000000001</v>
          </cell>
        </row>
        <row r="1387">
          <cell r="A1387">
            <v>143.90600000000001</v>
          </cell>
        </row>
        <row r="1388">
          <cell r="A1388">
            <v>143.90600000000001</v>
          </cell>
        </row>
        <row r="1389">
          <cell r="A1389">
            <v>143.90600000000001</v>
          </cell>
        </row>
        <row r="1390">
          <cell r="A1390">
            <v>143.90600000000001</v>
          </cell>
        </row>
        <row r="1391">
          <cell r="A1391">
            <v>143.90600000000001</v>
          </cell>
        </row>
        <row r="1392">
          <cell r="A1392">
            <v>143.90600000000001</v>
          </cell>
        </row>
        <row r="1393">
          <cell r="A1393">
            <v>143.90600000000001</v>
          </cell>
        </row>
        <row r="1394">
          <cell r="A1394">
            <v>143.90600000000001</v>
          </cell>
        </row>
        <row r="1395">
          <cell r="A1395">
            <v>143.90600000000001</v>
          </cell>
        </row>
        <row r="1396">
          <cell r="A1396">
            <v>143.91</v>
          </cell>
        </row>
        <row r="1397">
          <cell r="A1397">
            <v>143.905</v>
          </cell>
        </row>
        <row r="1398">
          <cell r="A1398">
            <v>143.905</v>
          </cell>
        </row>
        <row r="1399">
          <cell r="A1399">
            <v>143.905</v>
          </cell>
        </row>
        <row r="1400">
          <cell r="A1400">
            <v>143.905</v>
          </cell>
        </row>
        <row r="1401">
          <cell r="A1401">
            <v>143.905</v>
          </cell>
        </row>
        <row r="1402">
          <cell r="A1402">
            <v>143.89699999999999</v>
          </cell>
        </row>
        <row r="1403">
          <cell r="A1403">
            <v>143.90100000000001</v>
          </cell>
        </row>
        <row r="1404">
          <cell r="A1404">
            <v>143.90100000000001</v>
          </cell>
        </row>
        <row r="1405">
          <cell r="A1405">
            <v>143.90899999999999</v>
          </cell>
        </row>
        <row r="1406">
          <cell r="A1406">
            <v>143.905</v>
          </cell>
        </row>
        <row r="1407">
          <cell r="A1407">
            <v>143.90600000000001</v>
          </cell>
        </row>
        <row r="1408">
          <cell r="A1408">
            <v>143.90600000000001</v>
          </cell>
        </row>
        <row r="1409">
          <cell r="A1409">
            <v>143.90600000000001</v>
          </cell>
        </row>
        <row r="1410">
          <cell r="A1410">
            <v>143.90600000000001</v>
          </cell>
        </row>
        <row r="1411">
          <cell r="A1411">
            <v>143.922</v>
          </cell>
        </row>
        <row r="1412">
          <cell r="A1412">
            <v>143.90600000000001</v>
          </cell>
        </row>
        <row r="1413">
          <cell r="A1413">
            <v>143.91</v>
          </cell>
        </row>
        <row r="1414">
          <cell r="A1414">
            <v>143.90600000000001</v>
          </cell>
        </row>
        <row r="1415">
          <cell r="A1415">
            <v>143.90600000000001</v>
          </cell>
        </row>
        <row r="1416">
          <cell r="A1416">
            <v>143.90600000000001</v>
          </cell>
        </row>
        <row r="1417">
          <cell r="A1417">
            <v>143.91399999999999</v>
          </cell>
        </row>
        <row r="1418">
          <cell r="A1418">
            <v>143.90600000000001</v>
          </cell>
        </row>
        <row r="1419">
          <cell r="A1419">
            <v>143.90600000000001</v>
          </cell>
        </row>
        <row r="1420">
          <cell r="A1420">
            <v>143.905</v>
          </cell>
        </row>
        <row r="1421">
          <cell r="A1421">
            <v>143.905</v>
          </cell>
        </row>
        <row r="1422">
          <cell r="A1422">
            <v>143.90899999999999</v>
          </cell>
        </row>
        <row r="1423">
          <cell r="A1423">
            <v>143.905</v>
          </cell>
        </row>
        <row r="1424">
          <cell r="A1424">
            <v>143.905</v>
          </cell>
        </row>
        <row r="1425">
          <cell r="A1425">
            <v>143.905</v>
          </cell>
        </row>
        <row r="1426">
          <cell r="A1426">
            <v>143.90899999999999</v>
          </cell>
        </row>
        <row r="1427">
          <cell r="A1427">
            <v>143.905</v>
          </cell>
        </row>
        <row r="1428">
          <cell r="A1428">
            <v>143.905</v>
          </cell>
        </row>
        <row r="1429">
          <cell r="A1429">
            <v>143.89699999999999</v>
          </cell>
        </row>
        <row r="1430">
          <cell r="A1430">
            <v>143.90199999999999</v>
          </cell>
        </row>
        <row r="1431">
          <cell r="A1431">
            <v>143.91</v>
          </cell>
        </row>
        <row r="1432">
          <cell r="A1432">
            <v>143.90600000000001</v>
          </cell>
        </row>
        <row r="1433">
          <cell r="A1433">
            <v>143.90600000000001</v>
          </cell>
        </row>
        <row r="1434">
          <cell r="A1434">
            <v>143.90600000000001</v>
          </cell>
        </row>
        <row r="1435">
          <cell r="A1435">
            <v>143.90600000000001</v>
          </cell>
        </row>
        <row r="1436">
          <cell r="A1436">
            <v>143.91</v>
          </cell>
        </row>
        <row r="1437">
          <cell r="A1437">
            <v>143.90600000000001</v>
          </cell>
        </row>
        <row r="1438">
          <cell r="A1438">
            <v>143.90600000000001</v>
          </cell>
        </row>
        <row r="1439">
          <cell r="A1439">
            <v>143.91</v>
          </cell>
        </row>
        <row r="1440">
          <cell r="A1440">
            <v>143.90600000000001</v>
          </cell>
        </row>
        <row r="1441">
          <cell r="A1441">
            <v>143.91</v>
          </cell>
        </row>
        <row r="1442">
          <cell r="A1442">
            <v>143.905</v>
          </cell>
        </row>
        <row r="1443">
          <cell r="A1443">
            <v>143.905</v>
          </cell>
        </row>
        <row r="1444">
          <cell r="A1444">
            <v>143.905</v>
          </cell>
        </row>
        <row r="1445">
          <cell r="A1445">
            <v>143.905</v>
          </cell>
        </row>
        <row r="1446">
          <cell r="A1446">
            <v>143.905</v>
          </cell>
        </row>
        <row r="1447">
          <cell r="A1447">
            <v>143.905</v>
          </cell>
        </row>
        <row r="1448">
          <cell r="A1448">
            <v>143.91300000000001</v>
          </cell>
        </row>
        <row r="1449">
          <cell r="A1449">
            <v>143.905</v>
          </cell>
        </row>
        <row r="1450">
          <cell r="A1450">
            <v>143.905</v>
          </cell>
        </row>
        <row r="1451">
          <cell r="A1451">
            <v>143.93700000000001</v>
          </cell>
        </row>
        <row r="1452">
          <cell r="A1452">
            <v>143.905</v>
          </cell>
        </row>
        <row r="1453">
          <cell r="A1453">
            <v>143.91</v>
          </cell>
        </row>
        <row r="1454">
          <cell r="A1454">
            <v>143.90600000000001</v>
          </cell>
        </row>
        <row r="1455">
          <cell r="A1455">
            <v>143.90600000000001</v>
          </cell>
        </row>
        <row r="1456">
          <cell r="A1456">
            <v>143.90199999999999</v>
          </cell>
        </row>
        <row r="1457">
          <cell r="A1457">
            <v>143.91</v>
          </cell>
        </row>
        <row r="1458">
          <cell r="A1458">
            <v>143.90600000000001</v>
          </cell>
        </row>
        <row r="1459">
          <cell r="A1459">
            <v>143.90600000000001</v>
          </cell>
        </row>
        <row r="1460">
          <cell r="A1460">
            <v>143.90600000000001</v>
          </cell>
        </row>
        <row r="1461">
          <cell r="A1461">
            <v>143.90600000000001</v>
          </cell>
        </row>
        <row r="1462">
          <cell r="A1462">
            <v>143.90600000000001</v>
          </cell>
        </row>
        <row r="1463">
          <cell r="A1463">
            <v>143.90600000000001</v>
          </cell>
        </row>
        <row r="1464">
          <cell r="A1464">
            <v>143.90600000000001</v>
          </cell>
        </row>
        <row r="1465">
          <cell r="A1465">
            <v>143.90899999999999</v>
          </cell>
        </row>
        <row r="1466">
          <cell r="A1466">
            <v>143.905</v>
          </cell>
        </row>
        <row r="1467">
          <cell r="A1467">
            <v>143.905</v>
          </cell>
        </row>
        <row r="1468">
          <cell r="A1468">
            <v>143.905</v>
          </cell>
        </row>
        <row r="1469">
          <cell r="A1469">
            <v>143.90899999999999</v>
          </cell>
        </row>
        <row r="1470">
          <cell r="A1470">
            <v>143.905</v>
          </cell>
        </row>
        <row r="1471">
          <cell r="A1471">
            <v>143.905</v>
          </cell>
        </row>
        <row r="1472">
          <cell r="A1472">
            <v>143.905</v>
          </cell>
        </row>
        <row r="1473">
          <cell r="A1473">
            <v>143.91300000000001</v>
          </cell>
        </row>
        <row r="1474">
          <cell r="A1474">
            <v>143.905</v>
          </cell>
        </row>
        <row r="1475">
          <cell r="A1475">
            <v>143.905</v>
          </cell>
        </row>
        <row r="1476">
          <cell r="A1476">
            <v>143.90600000000001</v>
          </cell>
        </row>
        <row r="1477">
          <cell r="A1477">
            <v>143.90600000000001</v>
          </cell>
        </row>
        <row r="1478">
          <cell r="A1478">
            <v>143.91</v>
          </cell>
        </row>
        <row r="1479">
          <cell r="A1479">
            <v>143.90600000000001</v>
          </cell>
        </row>
        <row r="1480">
          <cell r="A1480">
            <v>143.90600000000001</v>
          </cell>
        </row>
        <row r="1481">
          <cell r="A1481">
            <v>143.90600000000001</v>
          </cell>
        </row>
        <row r="1482">
          <cell r="A1482">
            <v>143.90600000000001</v>
          </cell>
        </row>
        <row r="1483">
          <cell r="A1483">
            <v>143.90199999999999</v>
          </cell>
        </row>
        <row r="1484">
          <cell r="A1484">
            <v>143.90199999999999</v>
          </cell>
        </row>
        <row r="1485">
          <cell r="A1485">
            <v>143.90199999999999</v>
          </cell>
        </row>
        <row r="1486">
          <cell r="A1486">
            <v>143.90199999999999</v>
          </cell>
        </row>
        <row r="1487">
          <cell r="A1487">
            <v>143.90199999999999</v>
          </cell>
        </row>
        <row r="1488">
          <cell r="A1488">
            <v>143.90199999999999</v>
          </cell>
        </row>
      </sheetData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测试报告"/>
      <sheetName val="遗留buglist"/>
      <sheetName val="内存泄露"/>
      <sheetName val="综合打分"/>
      <sheetName val="App Sources"/>
      <sheetName val="Response Time "/>
      <sheetName val="Key-Items"/>
      <sheetName val="Scenes Sources"/>
      <sheetName val="Baidu App"/>
      <sheetName val="Partition Status"/>
    </sheetNames>
    <sheetDataSet>
      <sheetData sheetId="0"/>
      <sheetData sheetId="1"/>
      <sheetData sheetId="2">
        <row r="1">
          <cell r="A1">
            <v>37.447299999999998</v>
          </cell>
        </row>
        <row r="2">
          <cell r="A2">
            <v>37.568399999999997</v>
          </cell>
        </row>
        <row r="3">
          <cell r="A3">
            <v>37.569299999999998</v>
          </cell>
        </row>
        <row r="4">
          <cell r="A4">
            <v>37.565399999999997</v>
          </cell>
        </row>
        <row r="5">
          <cell r="A5">
            <v>37.571300000000001</v>
          </cell>
        </row>
        <row r="6">
          <cell r="A6">
            <v>37.565399999999997</v>
          </cell>
        </row>
        <row r="7">
          <cell r="A7">
            <v>37.569299999999998</v>
          </cell>
        </row>
        <row r="8">
          <cell r="A8">
            <v>37.565399999999997</v>
          </cell>
        </row>
        <row r="9">
          <cell r="A9">
            <v>37.569299999999998</v>
          </cell>
        </row>
        <row r="10">
          <cell r="A10">
            <v>37.565399999999997</v>
          </cell>
        </row>
        <row r="11">
          <cell r="A11">
            <v>37.5732</v>
          </cell>
        </row>
        <row r="12">
          <cell r="A12">
            <v>37.569299999999998</v>
          </cell>
        </row>
        <row r="13">
          <cell r="A13">
            <v>37.5732</v>
          </cell>
        </row>
        <row r="14">
          <cell r="A14">
            <v>37.569299999999998</v>
          </cell>
        </row>
        <row r="15">
          <cell r="A15">
            <v>37.5732</v>
          </cell>
        </row>
        <row r="16">
          <cell r="A16">
            <v>37.5732</v>
          </cell>
        </row>
        <row r="17">
          <cell r="A17">
            <v>37.5732</v>
          </cell>
        </row>
        <row r="18">
          <cell r="A18">
            <v>37.569299999999998</v>
          </cell>
        </row>
        <row r="19">
          <cell r="A19">
            <v>37.5732</v>
          </cell>
        </row>
        <row r="20">
          <cell r="A20">
            <v>37.569299999999998</v>
          </cell>
        </row>
        <row r="21">
          <cell r="A21">
            <v>37.5732</v>
          </cell>
        </row>
        <row r="22">
          <cell r="A22">
            <v>37.569299999999998</v>
          </cell>
        </row>
        <row r="23">
          <cell r="A23">
            <v>37.5732</v>
          </cell>
        </row>
        <row r="24">
          <cell r="A24">
            <v>37.569299999999998</v>
          </cell>
        </row>
        <row r="25">
          <cell r="A25">
            <v>37.5732</v>
          </cell>
        </row>
        <row r="26">
          <cell r="A26">
            <v>37.569299999999998</v>
          </cell>
        </row>
        <row r="27">
          <cell r="A27">
            <v>37.5732</v>
          </cell>
        </row>
        <row r="28">
          <cell r="A28">
            <v>37.569299999999998</v>
          </cell>
        </row>
        <row r="29">
          <cell r="A29">
            <v>37.5732</v>
          </cell>
        </row>
        <row r="30">
          <cell r="A30">
            <v>37.569299999999998</v>
          </cell>
        </row>
        <row r="31">
          <cell r="A31">
            <v>37.5732</v>
          </cell>
        </row>
        <row r="32">
          <cell r="A32">
            <v>37.569299999999998</v>
          </cell>
        </row>
        <row r="33">
          <cell r="A33">
            <v>37.5732</v>
          </cell>
        </row>
        <row r="34">
          <cell r="A34">
            <v>37.569299999999998</v>
          </cell>
        </row>
        <row r="35">
          <cell r="A35">
            <v>37.5732</v>
          </cell>
        </row>
        <row r="36">
          <cell r="A36">
            <v>37.569299999999998</v>
          </cell>
        </row>
        <row r="37">
          <cell r="A37">
            <v>37.5732</v>
          </cell>
        </row>
        <row r="38">
          <cell r="A38">
            <v>37.569299999999998</v>
          </cell>
        </row>
        <row r="39">
          <cell r="A39">
            <v>37.5732</v>
          </cell>
        </row>
        <row r="40">
          <cell r="A40">
            <v>37.569299999999998</v>
          </cell>
        </row>
        <row r="41">
          <cell r="A41">
            <v>37.5732</v>
          </cell>
        </row>
        <row r="42">
          <cell r="A42">
            <v>37.569299999999998</v>
          </cell>
        </row>
        <row r="43">
          <cell r="A43">
            <v>37.5732</v>
          </cell>
        </row>
        <row r="44">
          <cell r="A44">
            <v>37.569299999999998</v>
          </cell>
        </row>
        <row r="45">
          <cell r="A45">
            <v>37.5732</v>
          </cell>
        </row>
        <row r="46">
          <cell r="A46">
            <v>37.569299999999998</v>
          </cell>
        </row>
        <row r="47">
          <cell r="A47">
            <v>37.5732</v>
          </cell>
        </row>
        <row r="48">
          <cell r="A48">
            <v>37.569299999999998</v>
          </cell>
        </row>
        <row r="49">
          <cell r="A49">
            <v>37.5732</v>
          </cell>
        </row>
        <row r="50">
          <cell r="A50">
            <v>37.569299999999998</v>
          </cell>
        </row>
        <row r="51">
          <cell r="A51">
            <v>37.5732</v>
          </cell>
        </row>
        <row r="52">
          <cell r="A52">
            <v>37.569299999999998</v>
          </cell>
        </row>
        <row r="53">
          <cell r="A53">
            <v>37.5732</v>
          </cell>
        </row>
        <row r="54">
          <cell r="A54">
            <v>37.569299999999998</v>
          </cell>
        </row>
        <row r="55">
          <cell r="A55">
            <v>37.5732</v>
          </cell>
        </row>
        <row r="56">
          <cell r="A56">
            <v>37.569299999999998</v>
          </cell>
        </row>
        <row r="57">
          <cell r="A57">
            <v>37.5732</v>
          </cell>
        </row>
        <row r="58">
          <cell r="A58">
            <v>37.569299999999998</v>
          </cell>
        </row>
        <row r="59">
          <cell r="A59">
            <v>37.5732</v>
          </cell>
        </row>
        <row r="60">
          <cell r="A60">
            <v>37.569299999999998</v>
          </cell>
        </row>
        <row r="61">
          <cell r="A61">
            <v>37.5732</v>
          </cell>
        </row>
        <row r="62">
          <cell r="A62">
            <v>37.569299999999998</v>
          </cell>
        </row>
        <row r="63">
          <cell r="A63">
            <v>37.5732</v>
          </cell>
        </row>
        <row r="64">
          <cell r="A64">
            <v>37.569299999999998</v>
          </cell>
        </row>
        <row r="65">
          <cell r="A65">
            <v>37.569299999999998</v>
          </cell>
        </row>
        <row r="66">
          <cell r="A66">
            <v>37.569299999999998</v>
          </cell>
        </row>
        <row r="67">
          <cell r="A67">
            <v>37.5732</v>
          </cell>
        </row>
        <row r="68">
          <cell r="A68">
            <v>37.569299999999998</v>
          </cell>
        </row>
        <row r="69">
          <cell r="A69">
            <v>37.5732</v>
          </cell>
        </row>
        <row r="70">
          <cell r="A70">
            <v>37.569299999999998</v>
          </cell>
        </row>
        <row r="71">
          <cell r="A71">
            <v>37.5732</v>
          </cell>
        </row>
        <row r="72">
          <cell r="A72">
            <v>37.569299999999998</v>
          </cell>
        </row>
        <row r="73">
          <cell r="A73">
            <v>37.5732</v>
          </cell>
        </row>
        <row r="74">
          <cell r="A74">
            <v>37.569299999999998</v>
          </cell>
        </row>
        <row r="75">
          <cell r="A75">
            <v>37.5732</v>
          </cell>
        </row>
        <row r="76">
          <cell r="A76">
            <v>37.569299999999998</v>
          </cell>
        </row>
        <row r="77">
          <cell r="A77">
            <v>37.5732</v>
          </cell>
        </row>
        <row r="78">
          <cell r="A78">
            <v>37.569299999999998</v>
          </cell>
        </row>
        <row r="79">
          <cell r="A79">
            <v>37.577100000000002</v>
          </cell>
        </row>
        <row r="80">
          <cell r="A80">
            <v>37.5732</v>
          </cell>
        </row>
        <row r="81">
          <cell r="A81">
            <v>37.569299999999998</v>
          </cell>
        </row>
        <row r="82">
          <cell r="A82">
            <v>37.5732</v>
          </cell>
        </row>
        <row r="83">
          <cell r="A83">
            <v>37.569299999999998</v>
          </cell>
        </row>
        <row r="84">
          <cell r="A84">
            <v>37.5732</v>
          </cell>
        </row>
        <row r="85">
          <cell r="A85">
            <v>37.569299999999998</v>
          </cell>
        </row>
        <row r="86">
          <cell r="A86">
            <v>37.5732</v>
          </cell>
        </row>
        <row r="87">
          <cell r="A87">
            <v>37.569299999999998</v>
          </cell>
        </row>
        <row r="88">
          <cell r="A88">
            <v>37.5732</v>
          </cell>
        </row>
        <row r="89">
          <cell r="A89">
            <v>37.569299999999998</v>
          </cell>
        </row>
        <row r="90">
          <cell r="A90">
            <v>37.5732</v>
          </cell>
        </row>
        <row r="91">
          <cell r="A91">
            <v>37.569299999999998</v>
          </cell>
        </row>
        <row r="92">
          <cell r="A92">
            <v>37.5732</v>
          </cell>
        </row>
        <row r="93">
          <cell r="A93">
            <v>37.569299999999998</v>
          </cell>
        </row>
        <row r="94">
          <cell r="A94">
            <v>37.5732</v>
          </cell>
        </row>
        <row r="95">
          <cell r="A95">
            <v>37.569299999999998</v>
          </cell>
        </row>
        <row r="96">
          <cell r="A96">
            <v>37.5732</v>
          </cell>
        </row>
        <row r="97">
          <cell r="A97">
            <v>37.565399999999997</v>
          </cell>
        </row>
        <row r="98">
          <cell r="A98">
            <v>37.5732</v>
          </cell>
        </row>
        <row r="99">
          <cell r="A99">
            <v>37.569299999999998</v>
          </cell>
        </row>
        <row r="100">
          <cell r="A100">
            <v>37.5732</v>
          </cell>
        </row>
        <row r="101">
          <cell r="A101">
            <v>37.569299999999998</v>
          </cell>
        </row>
        <row r="102">
          <cell r="A102">
            <v>37.5732</v>
          </cell>
        </row>
        <row r="103">
          <cell r="A103">
            <v>37.569299999999998</v>
          </cell>
        </row>
        <row r="104">
          <cell r="A104">
            <v>37.5732</v>
          </cell>
        </row>
        <row r="105">
          <cell r="A105">
            <v>37.569299999999998</v>
          </cell>
        </row>
        <row r="106">
          <cell r="A106">
            <v>37.5732</v>
          </cell>
        </row>
        <row r="107">
          <cell r="A107">
            <v>37.569299999999998</v>
          </cell>
        </row>
        <row r="108">
          <cell r="A108">
            <v>37.901400000000002</v>
          </cell>
        </row>
        <row r="109">
          <cell r="A109">
            <v>45.631799999999998</v>
          </cell>
        </row>
        <row r="110">
          <cell r="A110">
            <v>45.6357</v>
          </cell>
        </row>
        <row r="111">
          <cell r="A111">
            <v>45.639600000000002</v>
          </cell>
        </row>
        <row r="112">
          <cell r="A112">
            <v>45.6357</v>
          </cell>
        </row>
        <row r="113">
          <cell r="A113">
            <v>45.639600000000002</v>
          </cell>
        </row>
        <row r="114">
          <cell r="A114">
            <v>45.6357</v>
          </cell>
        </row>
        <row r="115">
          <cell r="A115">
            <v>55.506799999999998</v>
          </cell>
        </row>
        <row r="116">
          <cell r="A116">
            <v>65.151399999999995</v>
          </cell>
        </row>
        <row r="117">
          <cell r="A117">
            <v>64.768600000000006</v>
          </cell>
        </row>
        <row r="118">
          <cell r="A118">
            <v>66.231399999999994</v>
          </cell>
        </row>
        <row r="119">
          <cell r="A119">
            <v>65.856399999999994</v>
          </cell>
        </row>
        <row r="120">
          <cell r="A120">
            <v>66.143600000000006</v>
          </cell>
        </row>
        <row r="121">
          <cell r="A121">
            <v>65.870099999999994</v>
          </cell>
        </row>
        <row r="122">
          <cell r="A122">
            <v>66.002899999999997</v>
          </cell>
        </row>
        <row r="123">
          <cell r="A123">
            <v>65.873999999999995</v>
          </cell>
        </row>
        <row r="124">
          <cell r="A124">
            <v>65.893600000000006</v>
          </cell>
        </row>
        <row r="125">
          <cell r="A125">
            <v>66.034199999999998</v>
          </cell>
        </row>
        <row r="126">
          <cell r="A126">
            <v>65.870099999999994</v>
          </cell>
        </row>
        <row r="127">
          <cell r="A127">
            <v>66.229500000000002</v>
          </cell>
        </row>
        <row r="128">
          <cell r="A128">
            <v>65.870099999999994</v>
          </cell>
        </row>
        <row r="129">
          <cell r="A129">
            <v>66.1631</v>
          </cell>
        </row>
        <row r="130">
          <cell r="A130">
            <v>65.917000000000002</v>
          </cell>
        </row>
        <row r="131">
          <cell r="A131">
            <v>65.092799999999997</v>
          </cell>
        </row>
        <row r="132">
          <cell r="A132">
            <v>65.0107</v>
          </cell>
        </row>
        <row r="133">
          <cell r="A133">
            <v>65.088899999999995</v>
          </cell>
        </row>
        <row r="134">
          <cell r="A134">
            <v>65.206999999999994</v>
          </cell>
        </row>
        <row r="135">
          <cell r="A135">
            <v>66.267600000000002</v>
          </cell>
        </row>
        <row r="136">
          <cell r="A136">
            <v>65.075199999999995</v>
          </cell>
        </row>
        <row r="137">
          <cell r="A137">
            <v>65.040000000000006</v>
          </cell>
        </row>
        <row r="138">
          <cell r="A138">
            <v>65.043899999999994</v>
          </cell>
        </row>
        <row r="139">
          <cell r="A139">
            <v>65.876000000000005</v>
          </cell>
        </row>
        <row r="140">
          <cell r="A140">
            <v>65.856399999999994</v>
          </cell>
        </row>
        <row r="141">
          <cell r="A141">
            <v>65.849599999999995</v>
          </cell>
        </row>
        <row r="142">
          <cell r="A142">
            <v>65.927700000000002</v>
          </cell>
        </row>
        <row r="143">
          <cell r="A143">
            <v>66.130899999999997</v>
          </cell>
        </row>
        <row r="144">
          <cell r="A144">
            <v>65.990200000000002</v>
          </cell>
        </row>
        <row r="145">
          <cell r="A145">
            <v>66.142600000000002</v>
          </cell>
        </row>
        <row r="146">
          <cell r="A146">
            <v>66.478499999999997</v>
          </cell>
        </row>
        <row r="147">
          <cell r="A147">
            <v>66.471699999999998</v>
          </cell>
        </row>
        <row r="148">
          <cell r="A148">
            <v>66.820300000000003</v>
          </cell>
        </row>
        <row r="149">
          <cell r="A149">
            <v>66.25</v>
          </cell>
        </row>
        <row r="150">
          <cell r="A150">
            <v>66.25</v>
          </cell>
        </row>
        <row r="151">
          <cell r="A151">
            <v>66.214799999999997</v>
          </cell>
        </row>
        <row r="152">
          <cell r="A152">
            <v>66.218800000000002</v>
          </cell>
        </row>
        <row r="153">
          <cell r="A153">
            <v>66.214799999999997</v>
          </cell>
        </row>
        <row r="154">
          <cell r="A154">
            <v>66.632800000000003</v>
          </cell>
        </row>
        <row r="155">
          <cell r="A155">
            <v>66.664100000000005</v>
          </cell>
        </row>
        <row r="156">
          <cell r="A156">
            <v>66.648399999999995</v>
          </cell>
        </row>
        <row r="157">
          <cell r="A157">
            <v>66.644499999999994</v>
          </cell>
        </row>
        <row r="158">
          <cell r="A158">
            <v>66.648399999999995</v>
          </cell>
        </row>
        <row r="159">
          <cell r="A159">
            <v>66.644499999999994</v>
          </cell>
        </row>
        <row r="160">
          <cell r="A160">
            <v>66.648399999999995</v>
          </cell>
        </row>
        <row r="161">
          <cell r="A161">
            <v>66.644499999999994</v>
          </cell>
        </row>
        <row r="162">
          <cell r="A162">
            <v>66.648399999999995</v>
          </cell>
        </row>
        <row r="163">
          <cell r="A163">
            <v>66.644499999999994</v>
          </cell>
        </row>
        <row r="164">
          <cell r="A164">
            <v>66.671899999999994</v>
          </cell>
        </row>
        <row r="165">
          <cell r="A165">
            <v>66.605500000000006</v>
          </cell>
        </row>
        <row r="166">
          <cell r="A166">
            <v>66.468800000000002</v>
          </cell>
        </row>
        <row r="167">
          <cell r="A167">
            <v>66.622100000000003</v>
          </cell>
        </row>
        <row r="168">
          <cell r="A168">
            <v>66.501000000000005</v>
          </cell>
        </row>
        <row r="169">
          <cell r="A169">
            <v>66.512699999999995</v>
          </cell>
        </row>
        <row r="170">
          <cell r="A170">
            <v>66.516599999999997</v>
          </cell>
        </row>
        <row r="171">
          <cell r="A171">
            <v>66.567400000000006</v>
          </cell>
        </row>
        <row r="172">
          <cell r="A172">
            <v>66.543899999999994</v>
          </cell>
        </row>
        <row r="173">
          <cell r="A173">
            <v>65.629900000000006</v>
          </cell>
        </row>
        <row r="174">
          <cell r="A174">
            <v>65.540000000000006</v>
          </cell>
        </row>
        <row r="175">
          <cell r="A175">
            <v>66.290000000000006</v>
          </cell>
        </row>
        <row r="176">
          <cell r="A176">
            <v>66.332999999999998</v>
          </cell>
        </row>
        <row r="177">
          <cell r="A177">
            <v>66.372100000000003</v>
          </cell>
        </row>
        <row r="178">
          <cell r="A178">
            <v>66.352500000000006</v>
          </cell>
        </row>
        <row r="179">
          <cell r="A179">
            <v>66.360399999999998</v>
          </cell>
        </row>
        <row r="180">
          <cell r="A180">
            <v>66.3643</v>
          </cell>
        </row>
        <row r="181">
          <cell r="A181">
            <v>66.305700000000002</v>
          </cell>
        </row>
        <row r="182">
          <cell r="A182">
            <v>65.665000000000006</v>
          </cell>
        </row>
        <row r="183">
          <cell r="A183">
            <v>65.594700000000003</v>
          </cell>
        </row>
        <row r="184">
          <cell r="A184">
            <v>65.620099999999994</v>
          </cell>
        </row>
        <row r="185">
          <cell r="A185">
            <v>65.565399999999997</v>
          </cell>
        </row>
        <row r="186">
          <cell r="A186">
            <v>65.502899999999997</v>
          </cell>
        </row>
        <row r="187">
          <cell r="A187">
            <v>65.553700000000006</v>
          </cell>
        </row>
        <row r="188">
          <cell r="A188">
            <v>65.557599999999994</v>
          </cell>
        </row>
        <row r="189">
          <cell r="A189">
            <v>65.577100000000002</v>
          </cell>
        </row>
        <row r="190">
          <cell r="A190">
            <v>65.588899999999995</v>
          </cell>
        </row>
        <row r="191">
          <cell r="A191">
            <v>65.596699999999998</v>
          </cell>
        </row>
        <row r="192">
          <cell r="A192">
            <v>65.592799999999997</v>
          </cell>
        </row>
        <row r="193">
          <cell r="A193">
            <v>65.592799999999997</v>
          </cell>
        </row>
        <row r="194">
          <cell r="A194">
            <v>65.596699999999998</v>
          </cell>
        </row>
        <row r="195">
          <cell r="A195">
            <v>65.592799999999997</v>
          </cell>
        </row>
        <row r="196">
          <cell r="A196">
            <v>65.737300000000005</v>
          </cell>
        </row>
        <row r="197">
          <cell r="A197">
            <v>65.6982</v>
          </cell>
        </row>
        <row r="198">
          <cell r="A198">
            <v>65.694299999999998</v>
          </cell>
        </row>
        <row r="199">
          <cell r="A199">
            <v>65.678700000000006</v>
          </cell>
        </row>
        <row r="200">
          <cell r="A200">
            <v>65.674800000000005</v>
          </cell>
        </row>
        <row r="201">
          <cell r="A201">
            <v>65.678700000000006</v>
          </cell>
        </row>
        <row r="202">
          <cell r="A202">
            <v>65.674800000000005</v>
          </cell>
        </row>
        <row r="203">
          <cell r="A203">
            <v>65.674800000000005</v>
          </cell>
        </row>
        <row r="204">
          <cell r="A204">
            <v>66.057599999999994</v>
          </cell>
        </row>
        <row r="205">
          <cell r="A205">
            <v>66.1357</v>
          </cell>
        </row>
        <row r="206">
          <cell r="A206">
            <v>66.1006</v>
          </cell>
        </row>
        <row r="207">
          <cell r="A207">
            <v>66.104500000000002</v>
          </cell>
        </row>
        <row r="208">
          <cell r="A208">
            <v>66.139600000000002</v>
          </cell>
        </row>
        <row r="209">
          <cell r="A209">
            <v>66.018600000000006</v>
          </cell>
        </row>
        <row r="210">
          <cell r="A210">
            <v>66.190399999999997</v>
          </cell>
        </row>
        <row r="211">
          <cell r="A211">
            <v>66.034199999999998</v>
          </cell>
        </row>
        <row r="212">
          <cell r="A212">
            <v>66.104500000000002</v>
          </cell>
        </row>
        <row r="213">
          <cell r="A213">
            <v>66.034199999999998</v>
          </cell>
        </row>
        <row r="214">
          <cell r="A214">
            <v>66.846699999999998</v>
          </cell>
        </row>
        <row r="215">
          <cell r="A215">
            <v>66.881799999999998</v>
          </cell>
        </row>
        <row r="216">
          <cell r="A216">
            <v>66.776399999999995</v>
          </cell>
        </row>
        <row r="217">
          <cell r="A217">
            <v>66.928700000000006</v>
          </cell>
        </row>
        <row r="218">
          <cell r="A218">
            <v>66.776399999999995</v>
          </cell>
        </row>
        <row r="219">
          <cell r="A219">
            <v>66.901399999999995</v>
          </cell>
        </row>
        <row r="220">
          <cell r="A220">
            <v>66.780299999999997</v>
          </cell>
        </row>
        <row r="221">
          <cell r="A221">
            <v>66.868200000000002</v>
          </cell>
        </row>
        <row r="222">
          <cell r="A222">
            <v>66.895499999999998</v>
          </cell>
        </row>
        <row r="223">
          <cell r="A223">
            <v>66.852500000000006</v>
          </cell>
        </row>
        <row r="224">
          <cell r="A224">
            <v>66.797899999999998</v>
          </cell>
        </row>
        <row r="225">
          <cell r="A225">
            <v>66.891599999999997</v>
          </cell>
        </row>
        <row r="226">
          <cell r="A226">
            <v>66.8643</v>
          </cell>
        </row>
        <row r="227">
          <cell r="A227">
            <v>66.868200000000002</v>
          </cell>
        </row>
        <row r="228">
          <cell r="A228">
            <v>66.895499999999998</v>
          </cell>
        </row>
        <row r="229">
          <cell r="A229">
            <v>66.887699999999995</v>
          </cell>
        </row>
        <row r="230">
          <cell r="A230">
            <v>66.895499999999998</v>
          </cell>
        </row>
        <row r="231">
          <cell r="A231">
            <v>66.891599999999997</v>
          </cell>
        </row>
        <row r="232">
          <cell r="A232">
            <v>66.887699999999995</v>
          </cell>
        </row>
        <row r="233">
          <cell r="A233">
            <v>66.887699999999995</v>
          </cell>
        </row>
        <row r="234">
          <cell r="A234">
            <v>66.903300000000002</v>
          </cell>
        </row>
        <row r="235">
          <cell r="A235">
            <v>66.872100000000003</v>
          </cell>
        </row>
        <row r="236">
          <cell r="A236">
            <v>66.868200000000002</v>
          </cell>
        </row>
        <row r="237">
          <cell r="A237">
            <v>66.872100000000003</v>
          </cell>
        </row>
        <row r="238">
          <cell r="A238">
            <v>66.868200000000002</v>
          </cell>
        </row>
        <row r="239">
          <cell r="A239">
            <v>66.872100000000003</v>
          </cell>
        </row>
        <row r="240">
          <cell r="A240">
            <v>66.868200000000002</v>
          </cell>
        </row>
        <row r="241">
          <cell r="A241">
            <v>66.935500000000005</v>
          </cell>
        </row>
        <row r="242">
          <cell r="A242">
            <v>66.865200000000002</v>
          </cell>
        </row>
        <row r="243">
          <cell r="A243">
            <v>66.869100000000003</v>
          </cell>
        </row>
        <row r="244">
          <cell r="A244">
            <v>66.865200000000002</v>
          </cell>
        </row>
        <row r="245">
          <cell r="A245">
            <v>66.869100000000003</v>
          </cell>
        </row>
        <row r="246">
          <cell r="A246">
            <v>66.849599999999995</v>
          </cell>
        </row>
        <row r="247">
          <cell r="A247">
            <v>66.865200000000002</v>
          </cell>
        </row>
        <row r="248">
          <cell r="A248">
            <v>66.8613</v>
          </cell>
        </row>
        <row r="249">
          <cell r="A249">
            <v>66.865200000000002</v>
          </cell>
        </row>
        <row r="250">
          <cell r="A250">
            <v>66.8613</v>
          </cell>
        </row>
        <row r="251">
          <cell r="A251">
            <v>66.943399999999997</v>
          </cell>
        </row>
        <row r="252">
          <cell r="A252">
            <v>66.845699999999994</v>
          </cell>
        </row>
        <row r="253">
          <cell r="A253">
            <v>66.845699999999994</v>
          </cell>
        </row>
        <row r="254">
          <cell r="A254">
            <v>66.9238</v>
          </cell>
        </row>
        <row r="255">
          <cell r="A255">
            <v>66.849599999999995</v>
          </cell>
        </row>
        <row r="256">
          <cell r="A256">
            <v>66.849599999999995</v>
          </cell>
        </row>
        <row r="257">
          <cell r="A257">
            <v>66.845699999999994</v>
          </cell>
        </row>
        <row r="258">
          <cell r="A258">
            <v>67.169899999999998</v>
          </cell>
        </row>
        <row r="259">
          <cell r="A259">
            <v>67.009799999999998</v>
          </cell>
        </row>
        <row r="260">
          <cell r="A260">
            <v>66.998000000000005</v>
          </cell>
        </row>
        <row r="261">
          <cell r="A261">
            <v>67.001999999999995</v>
          </cell>
        </row>
        <row r="262">
          <cell r="A262">
            <v>66.998000000000005</v>
          </cell>
        </row>
        <row r="263">
          <cell r="A263">
            <v>67.001999999999995</v>
          </cell>
        </row>
        <row r="264">
          <cell r="A264">
            <v>66.998000000000005</v>
          </cell>
        </row>
        <row r="265">
          <cell r="A265">
            <v>67.001999999999995</v>
          </cell>
        </row>
        <row r="266">
          <cell r="A266">
            <v>66.982399999999998</v>
          </cell>
        </row>
        <row r="267">
          <cell r="A267">
            <v>66.9863</v>
          </cell>
        </row>
        <row r="268">
          <cell r="A268">
            <v>67.181600000000003</v>
          </cell>
        </row>
        <row r="269">
          <cell r="A269">
            <v>67.376999999999995</v>
          </cell>
        </row>
        <row r="270">
          <cell r="A270">
            <v>67.365200000000002</v>
          </cell>
        </row>
        <row r="271">
          <cell r="A271">
            <v>67.369100000000003</v>
          </cell>
        </row>
        <row r="272">
          <cell r="A272">
            <v>67.357399999999998</v>
          </cell>
        </row>
        <row r="273">
          <cell r="A273">
            <v>68.084000000000003</v>
          </cell>
        </row>
        <row r="274">
          <cell r="A274">
            <v>67.857399999999998</v>
          </cell>
        </row>
        <row r="275">
          <cell r="A275">
            <v>67.8613</v>
          </cell>
        </row>
        <row r="276">
          <cell r="A276">
            <v>67.865200000000002</v>
          </cell>
        </row>
        <row r="277">
          <cell r="A277">
            <v>68.144499999999994</v>
          </cell>
        </row>
        <row r="278">
          <cell r="A278">
            <v>67.9375</v>
          </cell>
        </row>
        <row r="279">
          <cell r="A279">
            <v>67.953100000000006</v>
          </cell>
        </row>
        <row r="280">
          <cell r="A280">
            <v>67.933599999999998</v>
          </cell>
        </row>
        <row r="281">
          <cell r="A281">
            <v>67.9375</v>
          </cell>
        </row>
        <row r="282">
          <cell r="A282">
            <v>67.933599999999998</v>
          </cell>
        </row>
        <row r="283">
          <cell r="A283">
            <v>67.9375</v>
          </cell>
        </row>
        <row r="284">
          <cell r="A284">
            <v>67.933599999999998</v>
          </cell>
        </row>
        <row r="285">
          <cell r="A285">
            <v>67.9375</v>
          </cell>
        </row>
        <row r="286">
          <cell r="A286">
            <v>67.9375</v>
          </cell>
        </row>
        <row r="287">
          <cell r="A287">
            <v>67.933599999999998</v>
          </cell>
        </row>
        <row r="288">
          <cell r="A288">
            <v>67.9375</v>
          </cell>
        </row>
        <row r="289">
          <cell r="A289">
            <v>67.933599999999998</v>
          </cell>
        </row>
        <row r="290">
          <cell r="A290">
            <v>67.9375</v>
          </cell>
        </row>
        <row r="291">
          <cell r="A291">
            <v>67.933599999999998</v>
          </cell>
        </row>
        <row r="292">
          <cell r="A292">
            <v>67.9375</v>
          </cell>
        </row>
        <row r="293">
          <cell r="A293">
            <v>67.933599999999998</v>
          </cell>
        </row>
        <row r="294">
          <cell r="A294">
            <v>67.9375</v>
          </cell>
        </row>
        <row r="295">
          <cell r="A295">
            <v>67.933599999999998</v>
          </cell>
        </row>
        <row r="296">
          <cell r="A296">
            <v>67.9375</v>
          </cell>
        </row>
        <row r="297">
          <cell r="A297">
            <v>67.933599999999998</v>
          </cell>
        </row>
        <row r="298">
          <cell r="A298">
            <v>67.9375</v>
          </cell>
        </row>
        <row r="299">
          <cell r="A299">
            <v>68.019499999999994</v>
          </cell>
        </row>
        <row r="300">
          <cell r="A300">
            <v>67.941400000000002</v>
          </cell>
        </row>
        <row r="301">
          <cell r="A301">
            <v>67.949200000000005</v>
          </cell>
        </row>
        <row r="302">
          <cell r="A302">
            <v>67.875</v>
          </cell>
        </row>
        <row r="303">
          <cell r="A303">
            <v>67.871099999999998</v>
          </cell>
        </row>
        <row r="304">
          <cell r="A304">
            <v>67.984399999999994</v>
          </cell>
        </row>
        <row r="305">
          <cell r="A305">
            <v>67.867199999999997</v>
          </cell>
        </row>
        <row r="306">
          <cell r="A306">
            <v>68.2256</v>
          </cell>
        </row>
        <row r="307">
          <cell r="A307">
            <v>68.155299999999997</v>
          </cell>
        </row>
        <row r="308">
          <cell r="A308">
            <v>68.159199999999998</v>
          </cell>
        </row>
        <row r="309">
          <cell r="A309">
            <v>68.2607</v>
          </cell>
        </row>
        <row r="310">
          <cell r="A310">
            <v>68.151399999999995</v>
          </cell>
        </row>
        <row r="311">
          <cell r="A311">
            <v>68.147499999999994</v>
          </cell>
        </row>
        <row r="312">
          <cell r="A312">
            <v>68.213899999999995</v>
          </cell>
        </row>
        <row r="313">
          <cell r="A313">
            <v>68.3506</v>
          </cell>
        </row>
        <row r="314">
          <cell r="A314">
            <v>68.342799999999997</v>
          </cell>
        </row>
        <row r="315">
          <cell r="A315">
            <v>68.338899999999995</v>
          </cell>
        </row>
        <row r="316">
          <cell r="A316">
            <v>68.342799999999997</v>
          </cell>
        </row>
        <row r="317">
          <cell r="A317">
            <v>68.338899999999995</v>
          </cell>
        </row>
        <row r="318">
          <cell r="A318">
            <v>68.331100000000006</v>
          </cell>
        </row>
        <row r="319">
          <cell r="A319">
            <v>68.319299999999998</v>
          </cell>
        </row>
        <row r="320">
          <cell r="A320">
            <v>69.577100000000002</v>
          </cell>
        </row>
        <row r="321">
          <cell r="A321">
            <v>68.363299999999995</v>
          </cell>
        </row>
        <row r="322">
          <cell r="A322">
            <v>68.378900000000002</v>
          </cell>
        </row>
        <row r="323">
          <cell r="A323">
            <v>68.359399999999994</v>
          </cell>
        </row>
        <row r="324">
          <cell r="A324">
            <v>68.355500000000006</v>
          </cell>
        </row>
        <row r="325">
          <cell r="A325">
            <v>68.470699999999994</v>
          </cell>
        </row>
        <row r="326">
          <cell r="A326">
            <v>68.384799999999998</v>
          </cell>
        </row>
        <row r="327">
          <cell r="A327">
            <v>68.369100000000003</v>
          </cell>
        </row>
        <row r="328">
          <cell r="A328">
            <v>68.1113</v>
          </cell>
        </row>
        <row r="329">
          <cell r="A329">
            <v>67.994100000000003</v>
          </cell>
        </row>
        <row r="330">
          <cell r="A330">
            <v>68.224599999999995</v>
          </cell>
        </row>
        <row r="331">
          <cell r="A331">
            <v>68.080100000000002</v>
          </cell>
        </row>
        <row r="332">
          <cell r="A332">
            <v>68.0869</v>
          </cell>
        </row>
        <row r="333">
          <cell r="A333">
            <v>67.977500000000006</v>
          </cell>
        </row>
        <row r="334">
          <cell r="A334">
            <v>68.071299999999994</v>
          </cell>
        </row>
        <row r="335">
          <cell r="A335">
            <v>68.004900000000006</v>
          </cell>
        </row>
        <row r="336">
          <cell r="A336">
            <v>68.067400000000006</v>
          </cell>
        </row>
        <row r="337">
          <cell r="A337">
            <v>68.012699999999995</v>
          </cell>
        </row>
        <row r="338">
          <cell r="A338">
            <v>67.977500000000006</v>
          </cell>
        </row>
        <row r="339">
          <cell r="A339">
            <v>68.008799999999994</v>
          </cell>
        </row>
        <row r="340">
          <cell r="A340">
            <v>67.985399999999998</v>
          </cell>
        </row>
        <row r="341">
          <cell r="A341">
            <v>67.981399999999994</v>
          </cell>
        </row>
        <row r="342">
          <cell r="A342">
            <v>68.004900000000006</v>
          </cell>
        </row>
        <row r="343">
          <cell r="A343">
            <v>68.020499999999998</v>
          </cell>
        </row>
        <row r="344">
          <cell r="A344">
            <v>68.012699999999995</v>
          </cell>
        </row>
        <row r="345">
          <cell r="A345">
            <v>68.008799999999994</v>
          </cell>
        </row>
        <row r="346">
          <cell r="A346">
            <v>68.004900000000006</v>
          </cell>
        </row>
        <row r="347">
          <cell r="A347">
            <v>68.028300000000002</v>
          </cell>
        </row>
        <row r="348">
          <cell r="A348">
            <v>67.997100000000003</v>
          </cell>
        </row>
        <row r="349">
          <cell r="A349">
            <v>67.993200000000002</v>
          </cell>
        </row>
        <row r="350">
          <cell r="A350">
            <v>67.9619</v>
          </cell>
        </row>
        <row r="351">
          <cell r="A351">
            <v>67.957999999999998</v>
          </cell>
        </row>
        <row r="352">
          <cell r="A352">
            <v>67.9619</v>
          </cell>
        </row>
        <row r="353">
          <cell r="A353">
            <v>68.143600000000006</v>
          </cell>
        </row>
        <row r="354">
          <cell r="A354">
            <v>68.148399999999995</v>
          </cell>
        </row>
        <row r="355">
          <cell r="A355">
            <v>68.136700000000005</v>
          </cell>
        </row>
        <row r="356">
          <cell r="A356">
            <v>68.140600000000006</v>
          </cell>
        </row>
        <row r="357">
          <cell r="A357">
            <v>68.136700000000005</v>
          </cell>
        </row>
        <row r="358">
          <cell r="A358">
            <v>68.140600000000006</v>
          </cell>
        </row>
        <row r="359">
          <cell r="A359">
            <v>68.136700000000005</v>
          </cell>
        </row>
        <row r="360">
          <cell r="A360">
            <v>68.140600000000006</v>
          </cell>
        </row>
        <row r="361">
          <cell r="A361">
            <v>68.136700000000005</v>
          </cell>
        </row>
        <row r="362">
          <cell r="A362">
            <v>68.140600000000006</v>
          </cell>
        </row>
        <row r="363">
          <cell r="A363">
            <v>37.871099999999998</v>
          </cell>
        </row>
        <row r="364">
          <cell r="A364">
            <v>37.699199999999998</v>
          </cell>
        </row>
        <row r="365">
          <cell r="A365">
            <v>37.691400000000002</v>
          </cell>
        </row>
        <row r="366">
          <cell r="A366">
            <v>37.695300000000003</v>
          </cell>
        </row>
        <row r="367">
          <cell r="A367">
            <v>37.691400000000002</v>
          </cell>
        </row>
        <row r="368">
          <cell r="A368">
            <v>37.695300000000003</v>
          </cell>
        </row>
        <row r="369">
          <cell r="A369">
            <v>37.6875</v>
          </cell>
        </row>
        <row r="370">
          <cell r="A370">
            <v>37.714799999999997</v>
          </cell>
        </row>
        <row r="371">
          <cell r="A371">
            <v>37.679699999999997</v>
          </cell>
        </row>
        <row r="372">
          <cell r="A372">
            <v>37.683599999999998</v>
          </cell>
        </row>
        <row r="373">
          <cell r="A373">
            <v>37.679699999999997</v>
          </cell>
        </row>
        <row r="374">
          <cell r="A374">
            <v>37.683599999999998</v>
          </cell>
        </row>
        <row r="375">
          <cell r="A375">
            <v>37.683599999999998</v>
          </cell>
        </row>
        <row r="376">
          <cell r="A376">
            <v>37.679699999999997</v>
          </cell>
        </row>
        <row r="377">
          <cell r="A377">
            <v>37.683599999999998</v>
          </cell>
        </row>
        <row r="378">
          <cell r="A378">
            <v>37.680700000000002</v>
          </cell>
        </row>
        <row r="379">
          <cell r="A379">
            <v>37.683599999999998</v>
          </cell>
        </row>
        <row r="380">
          <cell r="A380">
            <v>37.679699999999997</v>
          </cell>
        </row>
        <row r="381">
          <cell r="A381">
            <v>37.683599999999998</v>
          </cell>
        </row>
        <row r="382">
          <cell r="A382">
            <v>37.679699999999997</v>
          </cell>
        </row>
        <row r="383">
          <cell r="A383">
            <v>37.683599999999998</v>
          </cell>
        </row>
        <row r="384">
          <cell r="A384">
            <v>37.679699999999997</v>
          </cell>
        </row>
        <row r="385">
          <cell r="A385">
            <v>37.683599999999998</v>
          </cell>
        </row>
        <row r="386">
          <cell r="A386">
            <v>37.679699999999997</v>
          </cell>
        </row>
        <row r="387">
          <cell r="A387">
            <v>37.683599999999998</v>
          </cell>
        </row>
        <row r="388">
          <cell r="A388">
            <v>37.679699999999997</v>
          </cell>
        </row>
        <row r="389">
          <cell r="A389">
            <v>37.683599999999998</v>
          </cell>
        </row>
        <row r="390">
          <cell r="A390">
            <v>37.679699999999997</v>
          </cell>
        </row>
        <row r="391">
          <cell r="A391">
            <v>37.683599999999998</v>
          </cell>
        </row>
        <row r="392">
          <cell r="A392">
            <v>37.679699999999997</v>
          </cell>
        </row>
        <row r="393">
          <cell r="A393">
            <v>37.683599999999998</v>
          </cell>
        </row>
        <row r="394">
          <cell r="A394">
            <v>37.679699999999997</v>
          </cell>
        </row>
        <row r="395">
          <cell r="A395">
            <v>37.683599999999998</v>
          </cell>
        </row>
        <row r="396">
          <cell r="A396">
            <v>37.679699999999997</v>
          </cell>
        </row>
        <row r="397">
          <cell r="A397">
            <v>37.683599999999998</v>
          </cell>
        </row>
        <row r="398">
          <cell r="A398">
            <v>37.679699999999997</v>
          </cell>
        </row>
        <row r="399">
          <cell r="A399">
            <v>37.683599999999998</v>
          </cell>
        </row>
        <row r="400">
          <cell r="A400">
            <v>37.675800000000002</v>
          </cell>
        </row>
        <row r="401">
          <cell r="A401">
            <v>37.683599999999998</v>
          </cell>
        </row>
        <row r="402">
          <cell r="A402">
            <v>37.679699999999997</v>
          </cell>
        </row>
        <row r="403">
          <cell r="A403">
            <v>37.683599999999998</v>
          </cell>
        </row>
        <row r="404">
          <cell r="A404">
            <v>37.679699999999997</v>
          </cell>
        </row>
        <row r="405">
          <cell r="A405">
            <v>37.6875</v>
          </cell>
        </row>
        <row r="406">
          <cell r="A406">
            <v>37.683599999999998</v>
          </cell>
        </row>
        <row r="407">
          <cell r="A407">
            <v>37.679699999999997</v>
          </cell>
        </row>
        <row r="408">
          <cell r="A408">
            <v>37.683599999999998</v>
          </cell>
        </row>
        <row r="409">
          <cell r="A409">
            <v>37.625</v>
          </cell>
        </row>
        <row r="410">
          <cell r="A410">
            <v>37.628900000000002</v>
          </cell>
        </row>
        <row r="411">
          <cell r="A411">
            <v>37.625</v>
          </cell>
        </row>
        <row r="412">
          <cell r="A412">
            <v>37.628900000000002</v>
          </cell>
        </row>
        <row r="413">
          <cell r="A413">
            <v>37.625</v>
          </cell>
        </row>
        <row r="414">
          <cell r="A414">
            <v>37.628900000000002</v>
          </cell>
        </row>
        <row r="415">
          <cell r="A415">
            <v>37.625</v>
          </cell>
        </row>
        <row r="416">
          <cell r="A416">
            <v>37.628900000000002</v>
          </cell>
        </row>
        <row r="417">
          <cell r="A417">
            <v>37.625</v>
          </cell>
        </row>
        <row r="418">
          <cell r="A418">
            <v>37.628900000000002</v>
          </cell>
        </row>
        <row r="419">
          <cell r="A419">
            <v>37.625</v>
          </cell>
        </row>
        <row r="420">
          <cell r="A420">
            <v>37.628900000000002</v>
          </cell>
        </row>
        <row r="421">
          <cell r="A421">
            <v>37.625</v>
          </cell>
        </row>
        <row r="422">
          <cell r="A422">
            <v>37.628900000000002</v>
          </cell>
        </row>
        <row r="423">
          <cell r="A423">
            <v>37.625</v>
          </cell>
        </row>
        <row r="424">
          <cell r="A424">
            <v>37.628900000000002</v>
          </cell>
        </row>
        <row r="425">
          <cell r="A425">
            <v>37.625</v>
          </cell>
        </row>
        <row r="426">
          <cell r="A426">
            <v>37.628900000000002</v>
          </cell>
        </row>
        <row r="427">
          <cell r="A427">
            <v>37.625</v>
          </cell>
        </row>
        <row r="428">
          <cell r="A428">
            <v>37.628900000000002</v>
          </cell>
        </row>
        <row r="429">
          <cell r="A429">
            <v>37.625</v>
          </cell>
        </row>
        <row r="430">
          <cell r="A430">
            <v>37.628900000000002</v>
          </cell>
        </row>
        <row r="431">
          <cell r="A431">
            <v>37.625</v>
          </cell>
        </row>
        <row r="432">
          <cell r="A432">
            <v>37.625</v>
          </cell>
        </row>
        <row r="433">
          <cell r="A433">
            <v>37.625</v>
          </cell>
        </row>
        <row r="434">
          <cell r="A434">
            <v>37.628900000000002</v>
          </cell>
        </row>
        <row r="435">
          <cell r="A435">
            <v>37.625</v>
          </cell>
        </row>
        <row r="436">
          <cell r="A436">
            <v>37.628900000000002</v>
          </cell>
        </row>
        <row r="437">
          <cell r="A437">
            <v>37.628900000000002</v>
          </cell>
        </row>
        <row r="438">
          <cell r="A438">
            <v>37.625</v>
          </cell>
        </row>
        <row r="439">
          <cell r="A439">
            <v>37.628900000000002</v>
          </cell>
        </row>
        <row r="440">
          <cell r="A440">
            <v>37.625</v>
          </cell>
        </row>
        <row r="441">
          <cell r="A441">
            <v>37.628900000000002</v>
          </cell>
        </row>
        <row r="442">
          <cell r="A442">
            <v>37.625</v>
          </cell>
        </row>
        <row r="443">
          <cell r="A443">
            <v>37.628900000000002</v>
          </cell>
        </row>
        <row r="444">
          <cell r="A444">
            <v>37.625</v>
          </cell>
        </row>
        <row r="445">
          <cell r="A445">
            <v>37.628900000000002</v>
          </cell>
        </row>
        <row r="446">
          <cell r="A446">
            <v>37.629899999999999</v>
          </cell>
        </row>
        <row r="447">
          <cell r="A447">
            <v>37.629899999999999</v>
          </cell>
        </row>
        <row r="448">
          <cell r="A448">
            <v>37.625999999999998</v>
          </cell>
        </row>
        <row r="449">
          <cell r="A449">
            <v>37.629899999999999</v>
          </cell>
        </row>
        <row r="450">
          <cell r="A450">
            <v>37.625999999999998</v>
          </cell>
        </row>
        <row r="451">
          <cell r="A451">
            <v>37.629899999999999</v>
          </cell>
        </row>
        <row r="452">
          <cell r="A452">
            <v>37.625999999999998</v>
          </cell>
        </row>
        <row r="453">
          <cell r="A453">
            <v>37.629899999999999</v>
          </cell>
        </row>
        <row r="454">
          <cell r="A454">
            <v>37.625999999999998</v>
          </cell>
        </row>
        <row r="455">
          <cell r="A455">
            <v>37.629899999999999</v>
          </cell>
        </row>
        <row r="456">
          <cell r="A456">
            <v>37.625999999999998</v>
          </cell>
        </row>
        <row r="457">
          <cell r="A457">
            <v>37.629899999999999</v>
          </cell>
        </row>
        <row r="458">
          <cell r="A458">
            <v>37.625999999999998</v>
          </cell>
        </row>
        <row r="459">
          <cell r="A459">
            <v>37.629899999999999</v>
          </cell>
        </row>
        <row r="460">
          <cell r="A460">
            <v>37.625999999999998</v>
          </cell>
        </row>
        <row r="461">
          <cell r="A461">
            <v>37.629899999999999</v>
          </cell>
        </row>
        <row r="462">
          <cell r="A462">
            <v>37.625999999999998</v>
          </cell>
        </row>
        <row r="463">
          <cell r="A463">
            <v>37.629899999999999</v>
          </cell>
        </row>
        <row r="464">
          <cell r="A464">
            <v>37.622100000000003</v>
          </cell>
        </row>
        <row r="465">
          <cell r="A465">
            <v>37.629899999999999</v>
          </cell>
        </row>
        <row r="466">
          <cell r="A466">
            <v>37.625999999999998</v>
          </cell>
        </row>
        <row r="467">
          <cell r="A467">
            <v>37.629899999999999</v>
          </cell>
        </row>
        <row r="468">
          <cell r="A468">
            <v>37.629899999999999</v>
          </cell>
        </row>
        <row r="469">
          <cell r="A469">
            <v>37.629899999999999</v>
          </cell>
        </row>
        <row r="470">
          <cell r="A470">
            <v>37.625999999999998</v>
          </cell>
        </row>
        <row r="471">
          <cell r="A471">
            <v>37.629899999999999</v>
          </cell>
        </row>
        <row r="472">
          <cell r="A472">
            <v>37.625999999999998</v>
          </cell>
        </row>
        <row r="473">
          <cell r="A473">
            <v>37.629899999999999</v>
          </cell>
        </row>
        <row r="474">
          <cell r="A474">
            <v>37.625999999999998</v>
          </cell>
        </row>
        <row r="475">
          <cell r="A475">
            <v>37.629899999999999</v>
          </cell>
        </row>
        <row r="476">
          <cell r="A476">
            <v>37.625999999999998</v>
          </cell>
        </row>
        <row r="477">
          <cell r="A477">
            <v>37.629899999999999</v>
          </cell>
        </row>
        <row r="478">
          <cell r="A478">
            <v>37.625999999999998</v>
          </cell>
        </row>
        <row r="479">
          <cell r="A479">
            <v>37.629899999999999</v>
          </cell>
        </row>
        <row r="480">
          <cell r="A480">
            <v>37.625999999999998</v>
          </cell>
        </row>
        <row r="481">
          <cell r="A481">
            <v>37.629899999999999</v>
          </cell>
        </row>
        <row r="482">
          <cell r="A482">
            <v>37.625999999999998</v>
          </cell>
        </row>
        <row r="483">
          <cell r="A483">
            <v>37.629899999999999</v>
          </cell>
        </row>
        <row r="484">
          <cell r="A484">
            <v>37.625999999999998</v>
          </cell>
        </row>
        <row r="485">
          <cell r="A485">
            <v>37.629899999999999</v>
          </cell>
        </row>
        <row r="486">
          <cell r="A486">
            <v>37.625999999999998</v>
          </cell>
        </row>
        <row r="487">
          <cell r="A487">
            <v>37.629899999999999</v>
          </cell>
        </row>
        <row r="488">
          <cell r="A488">
            <v>37.625999999999998</v>
          </cell>
        </row>
        <row r="489">
          <cell r="A489">
            <v>37.629899999999999</v>
          </cell>
        </row>
        <row r="490">
          <cell r="A490">
            <v>37.625999999999998</v>
          </cell>
        </row>
        <row r="491">
          <cell r="A491">
            <v>37.629899999999999</v>
          </cell>
        </row>
        <row r="492">
          <cell r="A492">
            <v>37.625999999999998</v>
          </cell>
        </row>
        <row r="493">
          <cell r="A493">
            <v>37.629899999999999</v>
          </cell>
        </row>
        <row r="494">
          <cell r="A494">
            <v>37.625999999999998</v>
          </cell>
        </row>
        <row r="495">
          <cell r="A495">
            <v>37.633800000000001</v>
          </cell>
        </row>
        <row r="496">
          <cell r="A496">
            <v>38.075200000000002</v>
          </cell>
        </row>
        <row r="497">
          <cell r="A497">
            <v>45.9893</v>
          </cell>
        </row>
        <row r="498">
          <cell r="A498">
            <v>45.9893</v>
          </cell>
        </row>
        <row r="499">
          <cell r="A499">
            <v>45.9893</v>
          </cell>
        </row>
        <row r="500">
          <cell r="A500">
            <v>45.985399999999998</v>
          </cell>
        </row>
        <row r="501">
          <cell r="A501">
            <v>65.547899999999998</v>
          </cell>
        </row>
        <row r="502">
          <cell r="A502">
            <v>65.290000000000006</v>
          </cell>
        </row>
        <row r="503">
          <cell r="A503">
            <v>66.391599999999997</v>
          </cell>
        </row>
        <row r="504">
          <cell r="A504">
            <v>65.933599999999998</v>
          </cell>
        </row>
        <row r="505">
          <cell r="A505">
            <v>66.101600000000005</v>
          </cell>
        </row>
        <row r="506">
          <cell r="A506">
            <v>65.941400000000002</v>
          </cell>
        </row>
        <row r="507">
          <cell r="A507">
            <v>66.085899999999995</v>
          </cell>
        </row>
        <row r="508">
          <cell r="A508">
            <v>65.945300000000003</v>
          </cell>
        </row>
        <row r="509">
          <cell r="A509">
            <v>66.140600000000006</v>
          </cell>
        </row>
        <row r="510">
          <cell r="A510">
            <v>65.964799999999997</v>
          </cell>
        </row>
        <row r="511">
          <cell r="A511">
            <v>66.261700000000005</v>
          </cell>
        </row>
        <row r="512">
          <cell r="A512">
            <v>66.019499999999994</v>
          </cell>
        </row>
        <row r="513">
          <cell r="A513">
            <v>65.953100000000006</v>
          </cell>
        </row>
        <row r="514">
          <cell r="A514">
            <v>66.484399999999994</v>
          </cell>
        </row>
        <row r="515">
          <cell r="A515">
            <v>66.226600000000005</v>
          </cell>
        </row>
        <row r="516">
          <cell r="A516">
            <v>66.632800000000003</v>
          </cell>
        </row>
        <row r="517">
          <cell r="A517">
            <v>66.343800000000002</v>
          </cell>
        </row>
        <row r="518">
          <cell r="A518">
            <v>66.507800000000003</v>
          </cell>
        </row>
        <row r="519">
          <cell r="A519">
            <v>66.265600000000006</v>
          </cell>
        </row>
        <row r="520">
          <cell r="A520">
            <v>66.304699999999997</v>
          </cell>
        </row>
        <row r="521">
          <cell r="A521">
            <v>66.304699999999997</v>
          </cell>
        </row>
        <row r="522">
          <cell r="A522">
            <v>66.335899999999995</v>
          </cell>
        </row>
        <row r="523">
          <cell r="A523">
            <v>66.644499999999994</v>
          </cell>
        </row>
        <row r="524">
          <cell r="A524">
            <v>66.648399999999995</v>
          </cell>
        </row>
        <row r="525">
          <cell r="A525">
            <v>66.707999999999998</v>
          </cell>
        </row>
        <row r="526">
          <cell r="A526">
            <v>66.7393</v>
          </cell>
        </row>
        <row r="527">
          <cell r="A527">
            <v>66.706100000000006</v>
          </cell>
        </row>
        <row r="528">
          <cell r="A528">
            <v>67.123999999999995</v>
          </cell>
        </row>
        <row r="529">
          <cell r="A529">
            <v>66.498999999999995</v>
          </cell>
        </row>
        <row r="530">
          <cell r="A530">
            <v>66.487300000000005</v>
          </cell>
        </row>
        <row r="531">
          <cell r="A531">
            <v>66.4756</v>
          </cell>
        </row>
        <row r="532">
          <cell r="A532">
            <v>66.471699999999998</v>
          </cell>
        </row>
        <row r="533">
          <cell r="A533">
            <v>66.4756</v>
          </cell>
        </row>
        <row r="534">
          <cell r="A534">
            <v>66.471699999999998</v>
          </cell>
        </row>
        <row r="535">
          <cell r="A535">
            <v>66.940399999999997</v>
          </cell>
        </row>
        <row r="536">
          <cell r="A536">
            <v>66.928700000000006</v>
          </cell>
        </row>
        <row r="537">
          <cell r="A537">
            <v>66.932599999999994</v>
          </cell>
        </row>
        <row r="538">
          <cell r="A538">
            <v>66.928700000000006</v>
          </cell>
        </row>
        <row r="539">
          <cell r="A539">
            <v>67.034199999999998</v>
          </cell>
        </row>
        <row r="540">
          <cell r="A540">
            <v>66.920900000000003</v>
          </cell>
        </row>
        <row r="541">
          <cell r="A541">
            <v>66.905299999999997</v>
          </cell>
        </row>
        <row r="542">
          <cell r="A542">
            <v>66.819299999999998</v>
          </cell>
        </row>
        <row r="543">
          <cell r="A543">
            <v>66.799800000000005</v>
          </cell>
        </row>
        <row r="544">
          <cell r="A544">
            <v>66.922899999999998</v>
          </cell>
        </row>
        <row r="545">
          <cell r="A545">
            <v>66.832999999999998</v>
          </cell>
        </row>
        <row r="546">
          <cell r="A546">
            <v>66.719700000000003</v>
          </cell>
        </row>
        <row r="547">
          <cell r="A547">
            <v>66.876000000000005</v>
          </cell>
        </row>
        <row r="548">
          <cell r="A548">
            <v>66.790000000000006</v>
          </cell>
        </row>
        <row r="549">
          <cell r="A549">
            <v>66.997100000000003</v>
          </cell>
        </row>
        <row r="550">
          <cell r="A550">
            <v>66.821299999999994</v>
          </cell>
        </row>
        <row r="551">
          <cell r="A551">
            <v>66.876000000000005</v>
          </cell>
        </row>
        <row r="552">
          <cell r="A552">
            <v>66.844700000000003</v>
          </cell>
        </row>
        <row r="553">
          <cell r="A553">
            <v>66.950199999999995</v>
          </cell>
        </row>
        <row r="554">
          <cell r="A554">
            <v>66.8369</v>
          </cell>
        </row>
        <row r="555">
          <cell r="A555">
            <v>66.977500000000006</v>
          </cell>
        </row>
        <row r="556">
          <cell r="A556">
            <v>66.860399999999998</v>
          </cell>
        </row>
        <row r="557">
          <cell r="A557">
            <v>66.969700000000003</v>
          </cell>
        </row>
        <row r="558">
          <cell r="A558">
            <v>66.852500000000006</v>
          </cell>
        </row>
        <row r="559">
          <cell r="A559">
            <v>66.8643</v>
          </cell>
        </row>
        <row r="560">
          <cell r="A560">
            <v>66.844700000000003</v>
          </cell>
        </row>
        <row r="561">
          <cell r="A561">
            <v>66.840800000000002</v>
          </cell>
        </row>
        <row r="562">
          <cell r="A562">
            <v>66.876000000000005</v>
          </cell>
        </row>
        <row r="563">
          <cell r="A563">
            <v>66.876000000000005</v>
          </cell>
        </row>
        <row r="564">
          <cell r="A564">
            <v>66.876000000000005</v>
          </cell>
        </row>
        <row r="565">
          <cell r="A565">
            <v>66.860399999999998</v>
          </cell>
        </row>
        <row r="566">
          <cell r="A566">
            <v>66.879900000000006</v>
          </cell>
        </row>
        <row r="567">
          <cell r="A567">
            <v>66.879900000000006</v>
          </cell>
        </row>
        <row r="568">
          <cell r="A568">
            <v>66.985399999999998</v>
          </cell>
        </row>
        <row r="569">
          <cell r="A569">
            <v>66.997100000000003</v>
          </cell>
        </row>
        <row r="570">
          <cell r="A570">
            <v>66.997100000000003</v>
          </cell>
        </row>
        <row r="571">
          <cell r="A571">
            <v>67.001000000000005</v>
          </cell>
        </row>
        <row r="572">
          <cell r="A572">
            <v>66.981399999999994</v>
          </cell>
        </row>
        <row r="573">
          <cell r="A573">
            <v>66.977500000000006</v>
          </cell>
        </row>
        <row r="574">
          <cell r="A574">
            <v>67.126000000000005</v>
          </cell>
        </row>
        <row r="575">
          <cell r="A575">
            <v>66.981399999999994</v>
          </cell>
        </row>
        <row r="576">
          <cell r="A576">
            <v>66.985399999999998</v>
          </cell>
        </row>
        <row r="577">
          <cell r="A577">
            <v>66.977500000000006</v>
          </cell>
        </row>
        <row r="578">
          <cell r="A578">
            <v>66.8643</v>
          </cell>
        </row>
        <row r="579">
          <cell r="A579">
            <v>66.973600000000005</v>
          </cell>
        </row>
        <row r="580">
          <cell r="A580">
            <v>66.860399999999998</v>
          </cell>
        </row>
        <row r="581">
          <cell r="A581">
            <v>66.997100000000003</v>
          </cell>
        </row>
        <row r="582">
          <cell r="A582">
            <v>66.934600000000003</v>
          </cell>
        </row>
        <row r="583">
          <cell r="A583">
            <v>66.903300000000002</v>
          </cell>
        </row>
        <row r="584">
          <cell r="A584">
            <v>66.915000000000006</v>
          </cell>
        </row>
        <row r="585">
          <cell r="A585">
            <v>66.930700000000002</v>
          </cell>
        </row>
        <row r="586">
          <cell r="A586">
            <v>66.829099999999997</v>
          </cell>
        </row>
        <row r="587">
          <cell r="A587">
            <v>66.907200000000003</v>
          </cell>
        </row>
        <row r="588">
          <cell r="A588">
            <v>66.934600000000003</v>
          </cell>
        </row>
        <row r="589">
          <cell r="A589">
            <v>66.821299999999994</v>
          </cell>
        </row>
        <row r="590">
          <cell r="A590">
            <v>66.965800000000002</v>
          </cell>
        </row>
        <row r="591">
          <cell r="A591">
            <v>66.821299999999994</v>
          </cell>
        </row>
        <row r="592">
          <cell r="A592">
            <v>66.809600000000003</v>
          </cell>
        </row>
        <row r="593">
          <cell r="A593">
            <v>66.895499999999998</v>
          </cell>
        </row>
        <row r="594">
          <cell r="A594">
            <v>66.872100000000003</v>
          </cell>
        </row>
        <row r="595">
          <cell r="A595">
            <v>66.876000000000005</v>
          </cell>
        </row>
        <row r="596">
          <cell r="A596">
            <v>66.907200000000003</v>
          </cell>
        </row>
        <row r="597">
          <cell r="A597">
            <v>66.895499999999998</v>
          </cell>
        </row>
        <row r="598">
          <cell r="A598">
            <v>66.9268</v>
          </cell>
        </row>
        <row r="599">
          <cell r="A599">
            <v>66.922899999999998</v>
          </cell>
        </row>
        <row r="600">
          <cell r="A600">
            <v>66.917000000000002</v>
          </cell>
        </row>
        <row r="601">
          <cell r="A601">
            <v>66.909199999999998</v>
          </cell>
        </row>
        <row r="602">
          <cell r="A602">
            <v>66.901399999999995</v>
          </cell>
        </row>
        <row r="603">
          <cell r="A603">
            <v>66.897499999999994</v>
          </cell>
        </row>
        <row r="604">
          <cell r="A604">
            <v>66.901399999999995</v>
          </cell>
        </row>
        <row r="605">
          <cell r="A605">
            <v>66.901399999999995</v>
          </cell>
        </row>
        <row r="606">
          <cell r="A606">
            <v>66.932599999999994</v>
          </cell>
        </row>
        <row r="607">
          <cell r="A607">
            <v>66.998999999999995</v>
          </cell>
        </row>
        <row r="608">
          <cell r="A608">
            <v>66.9482</v>
          </cell>
        </row>
        <row r="609">
          <cell r="A609">
            <v>66.854500000000002</v>
          </cell>
        </row>
        <row r="610">
          <cell r="A610">
            <v>66.049800000000005</v>
          </cell>
        </row>
        <row r="611">
          <cell r="A611">
            <v>66.373999999999995</v>
          </cell>
        </row>
        <row r="612">
          <cell r="A612">
            <v>66.307599999999994</v>
          </cell>
        </row>
        <row r="613">
          <cell r="A613">
            <v>66.346699999999998</v>
          </cell>
        </row>
        <row r="614">
          <cell r="A614">
            <v>66.268600000000006</v>
          </cell>
        </row>
        <row r="615">
          <cell r="A615">
            <v>66.256799999999998</v>
          </cell>
        </row>
        <row r="616">
          <cell r="A616">
            <v>66.284199999999998</v>
          </cell>
        </row>
        <row r="617">
          <cell r="A617">
            <v>66.256799999999998</v>
          </cell>
        </row>
        <row r="618">
          <cell r="A618">
            <v>66.2607</v>
          </cell>
        </row>
        <row r="619">
          <cell r="A619">
            <v>66.280299999999997</v>
          </cell>
        </row>
        <row r="620">
          <cell r="A620">
            <v>66.2881</v>
          </cell>
        </row>
        <row r="621">
          <cell r="A621">
            <v>66.272499999999994</v>
          </cell>
        </row>
        <row r="622">
          <cell r="A622">
            <v>66.272499999999994</v>
          </cell>
        </row>
        <row r="623">
          <cell r="A623">
            <v>66.272499999999994</v>
          </cell>
        </row>
        <row r="624">
          <cell r="A624">
            <v>66.272499999999994</v>
          </cell>
        </row>
        <row r="625">
          <cell r="A625">
            <v>66.252899999999997</v>
          </cell>
        </row>
        <row r="626">
          <cell r="A626">
            <v>66.256799999999998</v>
          </cell>
        </row>
        <row r="627">
          <cell r="A627">
            <v>66.252899999999997</v>
          </cell>
        </row>
        <row r="628">
          <cell r="A628">
            <v>66.256799999999998</v>
          </cell>
        </row>
        <row r="629">
          <cell r="A629">
            <v>66.252899999999997</v>
          </cell>
        </row>
        <row r="630">
          <cell r="A630">
            <v>66.256799999999998</v>
          </cell>
        </row>
        <row r="631">
          <cell r="A631">
            <v>66.252899999999997</v>
          </cell>
        </row>
        <row r="632">
          <cell r="A632">
            <v>66.252899999999997</v>
          </cell>
        </row>
        <row r="633">
          <cell r="A633">
            <v>66.463899999999995</v>
          </cell>
        </row>
        <row r="634">
          <cell r="A634">
            <v>66.405299999999997</v>
          </cell>
        </row>
        <row r="635">
          <cell r="A635">
            <v>66.409199999999998</v>
          </cell>
        </row>
        <row r="636">
          <cell r="A636">
            <v>66.405299999999997</v>
          </cell>
        </row>
        <row r="637">
          <cell r="A637">
            <v>66.409199999999998</v>
          </cell>
        </row>
        <row r="638">
          <cell r="A638">
            <v>66.405299999999997</v>
          </cell>
        </row>
        <row r="639">
          <cell r="A639">
            <v>67.476600000000005</v>
          </cell>
        </row>
        <row r="640">
          <cell r="A640">
            <v>67.296899999999994</v>
          </cell>
        </row>
        <row r="641">
          <cell r="A641">
            <v>67.281199999999998</v>
          </cell>
        </row>
        <row r="642">
          <cell r="A642">
            <v>67.394499999999994</v>
          </cell>
        </row>
        <row r="643">
          <cell r="A643">
            <v>67.644499999999994</v>
          </cell>
        </row>
        <row r="644">
          <cell r="A644">
            <v>67.585899999999995</v>
          </cell>
        </row>
        <row r="645">
          <cell r="A645">
            <v>67.531199999999998</v>
          </cell>
        </row>
        <row r="646">
          <cell r="A646">
            <v>67.800799999999995</v>
          </cell>
        </row>
        <row r="647">
          <cell r="A647">
            <v>67.597700000000003</v>
          </cell>
        </row>
        <row r="648">
          <cell r="A648">
            <v>67.535200000000003</v>
          </cell>
        </row>
        <row r="649">
          <cell r="A649">
            <v>67.589799999999997</v>
          </cell>
        </row>
        <row r="650">
          <cell r="A650">
            <v>67.585899999999995</v>
          </cell>
        </row>
        <row r="651">
          <cell r="A651">
            <v>67.589799999999997</v>
          </cell>
        </row>
        <row r="652">
          <cell r="A652">
            <v>67.605500000000006</v>
          </cell>
        </row>
        <row r="653">
          <cell r="A653">
            <v>67.585899999999995</v>
          </cell>
        </row>
        <row r="654">
          <cell r="A654">
            <v>67.578100000000006</v>
          </cell>
        </row>
        <row r="655">
          <cell r="A655">
            <v>67.566400000000002</v>
          </cell>
        </row>
        <row r="656">
          <cell r="A656">
            <v>67.5625</v>
          </cell>
        </row>
        <row r="657">
          <cell r="A657">
            <v>67.566400000000002</v>
          </cell>
        </row>
        <row r="658">
          <cell r="A658">
            <v>67.5625</v>
          </cell>
        </row>
        <row r="659">
          <cell r="A659">
            <v>67.566400000000002</v>
          </cell>
        </row>
        <row r="660">
          <cell r="A660">
            <v>67.5625</v>
          </cell>
        </row>
        <row r="661">
          <cell r="A661">
            <v>67.566400000000002</v>
          </cell>
        </row>
        <row r="662">
          <cell r="A662">
            <v>67.550799999999995</v>
          </cell>
        </row>
        <row r="663">
          <cell r="A663">
            <v>67.694299999999998</v>
          </cell>
        </row>
        <row r="664">
          <cell r="A664">
            <v>67.5732</v>
          </cell>
        </row>
        <row r="665">
          <cell r="A665">
            <v>67.5732</v>
          </cell>
        </row>
        <row r="666">
          <cell r="A666">
            <v>67.569299999999998</v>
          </cell>
        </row>
        <row r="667">
          <cell r="A667">
            <v>67.526399999999995</v>
          </cell>
        </row>
        <row r="668">
          <cell r="A668">
            <v>67.6006</v>
          </cell>
        </row>
        <row r="669">
          <cell r="A669">
            <v>67.569299999999998</v>
          </cell>
        </row>
        <row r="670">
          <cell r="A670">
            <v>67.5732</v>
          </cell>
        </row>
        <row r="671">
          <cell r="A671">
            <v>67.561499999999995</v>
          </cell>
        </row>
        <row r="672">
          <cell r="A672">
            <v>67.584999999999994</v>
          </cell>
        </row>
        <row r="673">
          <cell r="A673">
            <v>67.623999999999995</v>
          </cell>
        </row>
        <row r="674">
          <cell r="A674">
            <v>67.584999999999994</v>
          </cell>
        </row>
        <row r="675">
          <cell r="A675">
            <v>67.5381</v>
          </cell>
        </row>
        <row r="676">
          <cell r="A676">
            <v>67.534199999999998</v>
          </cell>
        </row>
        <row r="677">
          <cell r="A677">
            <v>67.5381</v>
          </cell>
        </row>
        <row r="678">
          <cell r="A678">
            <v>67.534199999999998</v>
          </cell>
        </row>
        <row r="679">
          <cell r="A679">
            <v>67.5381</v>
          </cell>
        </row>
        <row r="680">
          <cell r="A680">
            <v>67.534199999999998</v>
          </cell>
        </row>
        <row r="681">
          <cell r="A681">
            <v>67.782200000000003</v>
          </cell>
        </row>
        <row r="682">
          <cell r="A682">
            <v>67.547899999999998</v>
          </cell>
        </row>
        <row r="683">
          <cell r="A683">
            <v>67.543899999999994</v>
          </cell>
        </row>
        <row r="684">
          <cell r="A684">
            <v>67.540000000000006</v>
          </cell>
        </row>
        <row r="685">
          <cell r="A685">
            <v>67.571299999999994</v>
          </cell>
        </row>
        <row r="686">
          <cell r="A686">
            <v>67.528300000000002</v>
          </cell>
        </row>
        <row r="687">
          <cell r="A687">
            <v>67.5244</v>
          </cell>
        </row>
        <row r="688">
          <cell r="A688">
            <v>67.528300000000002</v>
          </cell>
        </row>
        <row r="689">
          <cell r="A689">
            <v>67.5244</v>
          </cell>
        </row>
        <row r="690">
          <cell r="A690">
            <v>67.528300000000002</v>
          </cell>
        </row>
        <row r="691">
          <cell r="A691">
            <v>67.547899999999998</v>
          </cell>
        </row>
        <row r="692">
          <cell r="A692">
            <v>67.5244</v>
          </cell>
        </row>
        <row r="693">
          <cell r="A693">
            <v>67.520499999999998</v>
          </cell>
        </row>
        <row r="694">
          <cell r="A694">
            <v>67.555700000000002</v>
          </cell>
        </row>
        <row r="695">
          <cell r="A695">
            <v>67.555700000000002</v>
          </cell>
        </row>
        <row r="696">
          <cell r="A696">
            <v>67.567400000000006</v>
          </cell>
        </row>
        <row r="697">
          <cell r="A697">
            <v>67.536100000000005</v>
          </cell>
        </row>
        <row r="698">
          <cell r="A698">
            <v>67.555700000000002</v>
          </cell>
        </row>
        <row r="699">
          <cell r="A699">
            <v>67.512699999999995</v>
          </cell>
        </row>
        <row r="700">
          <cell r="A700">
            <v>67.723600000000005</v>
          </cell>
        </row>
        <row r="701">
          <cell r="A701">
            <v>67.907200000000003</v>
          </cell>
        </row>
        <row r="702">
          <cell r="A702">
            <v>67.895499999999998</v>
          </cell>
        </row>
        <row r="703">
          <cell r="A703">
            <v>67.887699999999995</v>
          </cell>
        </row>
        <row r="704">
          <cell r="A704">
            <v>68.243200000000002</v>
          </cell>
        </row>
        <row r="705">
          <cell r="A705">
            <v>68.383799999999994</v>
          </cell>
        </row>
        <row r="706">
          <cell r="A706">
            <v>68.379900000000006</v>
          </cell>
        </row>
        <row r="707">
          <cell r="A707">
            <v>68.383799999999994</v>
          </cell>
        </row>
        <row r="708">
          <cell r="A708">
            <v>38.8369</v>
          </cell>
        </row>
        <row r="709">
          <cell r="A709">
            <v>37.817399999999999</v>
          </cell>
        </row>
        <row r="710">
          <cell r="A710">
            <v>37.856400000000001</v>
          </cell>
        </row>
        <row r="711">
          <cell r="A711">
            <v>37.813499999999998</v>
          </cell>
        </row>
        <row r="712">
          <cell r="A712">
            <v>37.809600000000003</v>
          </cell>
        </row>
        <row r="713">
          <cell r="A713">
            <v>37.813499999999998</v>
          </cell>
        </row>
        <row r="714">
          <cell r="A714">
            <v>37.809600000000003</v>
          </cell>
        </row>
        <row r="715">
          <cell r="A715">
            <v>37.813499999999998</v>
          </cell>
        </row>
        <row r="716">
          <cell r="A716">
            <v>37.809600000000003</v>
          </cell>
        </row>
        <row r="717">
          <cell r="A717">
            <v>37.813499999999998</v>
          </cell>
        </row>
        <row r="718">
          <cell r="A718">
            <v>37.813499999999998</v>
          </cell>
        </row>
        <row r="719">
          <cell r="A719">
            <v>37.809600000000003</v>
          </cell>
        </row>
        <row r="720">
          <cell r="A720">
            <v>37.813499999999998</v>
          </cell>
        </row>
        <row r="721">
          <cell r="A721">
            <v>37.809600000000003</v>
          </cell>
        </row>
        <row r="722">
          <cell r="A722">
            <v>37.813499999999998</v>
          </cell>
        </row>
        <row r="723">
          <cell r="A723">
            <v>37.805700000000002</v>
          </cell>
        </row>
        <row r="724">
          <cell r="A724">
            <v>37.809600000000003</v>
          </cell>
        </row>
        <row r="725">
          <cell r="A725">
            <v>37.805700000000002</v>
          </cell>
        </row>
        <row r="726">
          <cell r="A726">
            <v>37.809600000000003</v>
          </cell>
        </row>
        <row r="727">
          <cell r="A727">
            <v>37.805700000000002</v>
          </cell>
        </row>
        <row r="728">
          <cell r="A728">
            <v>37.809600000000003</v>
          </cell>
        </row>
        <row r="729">
          <cell r="A729">
            <v>37.805700000000002</v>
          </cell>
        </row>
        <row r="730">
          <cell r="A730">
            <v>37.809600000000003</v>
          </cell>
        </row>
        <row r="731">
          <cell r="A731">
            <v>37.805700000000002</v>
          </cell>
        </row>
        <row r="732">
          <cell r="A732">
            <v>37.809600000000003</v>
          </cell>
        </row>
        <row r="733">
          <cell r="A733">
            <v>37.8018</v>
          </cell>
        </row>
        <row r="734">
          <cell r="A734">
            <v>37.805700000000002</v>
          </cell>
        </row>
        <row r="735">
          <cell r="A735">
            <v>37.8018</v>
          </cell>
        </row>
        <row r="736">
          <cell r="A736">
            <v>37.805700000000002</v>
          </cell>
        </row>
        <row r="737">
          <cell r="A737">
            <v>37.8018</v>
          </cell>
        </row>
        <row r="738">
          <cell r="A738">
            <v>37.805700000000002</v>
          </cell>
        </row>
        <row r="739">
          <cell r="A739">
            <v>37.8018</v>
          </cell>
        </row>
        <row r="740">
          <cell r="A740">
            <v>37.805700000000002</v>
          </cell>
        </row>
        <row r="741">
          <cell r="A741">
            <v>37.8018</v>
          </cell>
        </row>
        <row r="742">
          <cell r="A742">
            <v>37.805700000000002</v>
          </cell>
        </row>
        <row r="743">
          <cell r="A743">
            <v>37.8018</v>
          </cell>
        </row>
        <row r="744">
          <cell r="A744">
            <v>37.805700000000002</v>
          </cell>
        </row>
        <row r="745">
          <cell r="A745">
            <v>37.8018</v>
          </cell>
        </row>
        <row r="746">
          <cell r="A746">
            <v>37.805700000000002</v>
          </cell>
        </row>
        <row r="747">
          <cell r="A747">
            <v>37.8018</v>
          </cell>
        </row>
        <row r="748">
          <cell r="A748">
            <v>37.668900000000001</v>
          </cell>
        </row>
        <row r="749">
          <cell r="A749">
            <v>37.805700000000002</v>
          </cell>
        </row>
        <row r="750">
          <cell r="A750">
            <v>37.8018</v>
          </cell>
        </row>
        <row r="751">
          <cell r="A751">
            <v>37.805700000000002</v>
          </cell>
        </row>
        <row r="752">
          <cell r="A752">
            <v>37.8018</v>
          </cell>
        </row>
        <row r="753">
          <cell r="A753">
            <v>37.805700000000002</v>
          </cell>
        </row>
        <row r="754">
          <cell r="A754">
            <v>37.8018</v>
          </cell>
        </row>
        <row r="755">
          <cell r="A755">
            <v>37.805700000000002</v>
          </cell>
        </row>
        <row r="756">
          <cell r="A756">
            <v>37.8018</v>
          </cell>
        </row>
        <row r="757">
          <cell r="A757">
            <v>37.805700000000002</v>
          </cell>
        </row>
        <row r="758">
          <cell r="A758">
            <v>37.8018</v>
          </cell>
        </row>
        <row r="759">
          <cell r="A759">
            <v>37.805700000000002</v>
          </cell>
        </row>
        <row r="760">
          <cell r="A760">
            <v>37.8018</v>
          </cell>
        </row>
        <row r="761">
          <cell r="A761">
            <v>37.805700000000002</v>
          </cell>
        </row>
        <row r="762">
          <cell r="A762">
            <v>37.8018</v>
          </cell>
        </row>
        <row r="763">
          <cell r="A763">
            <v>37.809600000000003</v>
          </cell>
        </row>
        <row r="764">
          <cell r="A764">
            <v>37.8018</v>
          </cell>
        </row>
        <row r="765">
          <cell r="A765">
            <v>37.8018</v>
          </cell>
        </row>
        <row r="766">
          <cell r="A766">
            <v>37.805700000000002</v>
          </cell>
        </row>
        <row r="767">
          <cell r="A767">
            <v>37.8018</v>
          </cell>
        </row>
        <row r="768">
          <cell r="A768">
            <v>37.805700000000002</v>
          </cell>
        </row>
        <row r="769">
          <cell r="A769">
            <v>37.8018</v>
          </cell>
        </row>
        <row r="770">
          <cell r="A770">
            <v>37.805700000000002</v>
          </cell>
        </row>
        <row r="771">
          <cell r="A771">
            <v>37.8018</v>
          </cell>
        </row>
        <row r="772">
          <cell r="A772">
            <v>37.805700000000002</v>
          </cell>
        </row>
        <row r="773">
          <cell r="A773">
            <v>37.8018</v>
          </cell>
        </row>
        <row r="774">
          <cell r="A774">
            <v>37.805700000000002</v>
          </cell>
        </row>
        <row r="775">
          <cell r="A775">
            <v>37.8018</v>
          </cell>
        </row>
        <row r="776">
          <cell r="A776">
            <v>37.805700000000002</v>
          </cell>
        </row>
        <row r="777">
          <cell r="A777">
            <v>37.8018</v>
          </cell>
        </row>
        <row r="778">
          <cell r="A778">
            <v>37.805700000000002</v>
          </cell>
        </row>
        <row r="779">
          <cell r="A779">
            <v>37.8018</v>
          </cell>
        </row>
        <row r="780">
          <cell r="A780">
            <v>37.805700000000002</v>
          </cell>
        </row>
        <row r="781">
          <cell r="A781">
            <v>37.8018</v>
          </cell>
        </row>
        <row r="782">
          <cell r="A782">
            <v>37.805700000000002</v>
          </cell>
        </row>
        <row r="783">
          <cell r="A783">
            <v>37.8018</v>
          </cell>
        </row>
        <row r="784">
          <cell r="A784">
            <v>37.805700000000002</v>
          </cell>
        </row>
        <row r="785">
          <cell r="A785">
            <v>37.8018</v>
          </cell>
        </row>
        <row r="786">
          <cell r="A786">
            <v>37.805700000000002</v>
          </cell>
        </row>
        <row r="787">
          <cell r="A787">
            <v>37.8018</v>
          </cell>
        </row>
        <row r="788">
          <cell r="A788">
            <v>37.805700000000002</v>
          </cell>
        </row>
        <row r="789">
          <cell r="A789">
            <v>37.8018</v>
          </cell>
        </row>
        <row r="790">
          <cell r="A790">
            <v>37.805700000000002</v>
          </cell>
        </row>
        <row r="791">
          <cell r="A791">
            <v>37.8018</v>
          </cell>
        </row>
        <row r="792">
          <cell r="A792">
            <v>37.805700000000002</v>
          </cell>
        </row>
        <row r="793">
          <cell r="A793">
            <v>37.8018</v>
          </cell>
        </row>
        <row r="794">
          <cell r="A794">
            <v>37.809600000000003</v>
          </cell>
        </row>
        <row r="795">
          <cell r="A795">
            <v>37.805700000000002</v>
          </cell>
        </row>
        <row r="796">
          <cell r="A796">
            <v>37.8018</v>
          </cell>
        </row>
        <row r="797">
          <cell r="A797">
            <v>37.805700000000002</v>
          </cell>
        </row>
        <row r="798">
          <cell r="A798">
            <v>37.8018</v>
          </cell>
        </row>
        <row r="799">
          <cell r="A799">
            <v>37.805700000000002</v>
          </cell>
        </row>
        <row r="800">
          <cell r="A800">
            <v>37.8018</v>
          </cell>
        </row>
        <row r="801">
          <cell r="A801">
            <v>37.805700000000002</v>
          </cell>
        </row>
        <row r="802">
          <cell r="A802">
            <v>37.8018</v>
          </cell>
        </row>
        <row r="803">
          <cell r="A803">
            <v>37.805700000000002</v>
          </cell>
        </row>
        <row r="804">
          <cell r="A804">
            <v>37.8018</v>
          </cell>
        </row>
        <row r="805">
          <cell r="A805">
            <v>37.805700000000002</v>
          </cell>
        </row>
        <row r="806">
          <cell r="A806">
            <v>37.8018</v>
          </cell>
        </row>
        <row r="807">
          <cell r="A807">
            <v>37.805700000000002</v>
          </cell>
        </row>
        <row r="808">
          <cell r="A808">
            <v>37.8018</v>
          </cell>
        </row>
        <row r="809">
          <cell r="A809">
            <v>37.805700000000002</v>
          </cell>
        </row>
        <row r="810">
          <cell r="A810">
            <v>37.8018</v>
          </cell>
        </row>
        <row r="811">
          <cell r="A811">
            <v>37.805700000000002</v>
          </cell>
        </row>
        <row r="812">
          <cell r="A812">
            <v>37.8018</v>
          </cell>
        </row>
        <row r="813">
          <cell r="A813">
            <v>37.805700000000002</v>
          </cell>
        </row>
        <row r="814">
          <cell r="A814">
            <v>37.8018</v>
          </cell>
        </row>
        <row r="815">
          <cell r="A815">
            <v>37.817399999999999</v>
          </cell>
        </row>
        <row r="816">
          <cell r="A816">
            <v>46.914999999999999</v>
          </cell>
        </row>
        <row r="817">
          <cell r="A817">
            <v>46.918900000000001</v>
          </cell>
        </row>
        <row r="818">
          <cell r="A818">
            <v>46.914999999999999</v>
          </cell>
        </row>
        <row r="819">
          <cell r="A819">
            <v>46.918900000000001</v>
          </cell>
        </row>
        <row r="820">
          <cell r="A820">
            <v>46.914999999999999</v>
          </cell>
        </row>
        <row r="821">
          <cell r="A821">
            <v>46.918900000000001</v>
          </cell>
        </row>
        <row r="822">
          <cell r="A822">
            <v>46.914999999999999</v>
          </cell>
        </row>
        <row r="823">
          <cell r="A823">
            <v>46.918900000000001</v>
          </cell>
        </row>
        <row r="824">
          <cell r="A824">
            <v>46.922899999999998</v>
          </cell>
        </row>
        <row r="825">
          <cell r="A825">
            <v>66.762699999999995</v>
          </cell>
        </row>
        <row r="826">
          <cell r="A826">
            <v>66.204099999999997</v>
          </cell>
        </row>
        <row r="827">
          <cell r="A827">
            <v>66.809600000000003</v>
          </cell>
        </row>
        <row r="828">
          <cell r="A828">
            <v>66.383799999999994</v>
          </cell>
        </row>
        <row r="829">
          <cell r="A829">
            <v>66.633799999999994</v>
          </cell>
        </row>
        <row r="830">
          <cell r="A830">
            <v>66.395499999999998</v>
          </cell>
        </row>
        <row r="831">
          <cell r="A831">
            <v>67.309600000000003</v>
          </cell>
        </row>
        <row r="832">
          <cell r="A832">
            <v>67.145499999999998</v>
          </cell>
        </row>
        <row r="833">
          <cell r="A833">
            <v>67.278300000000002</v>
          </cell>
        </row>
        <row r="834">
          <cell r="A834">
            <v>67.153300000000002</v>
          </cell>
        </row>
        <row r="835">
          <cell r="A835">
            <v>67.282200000000003</v>
          </cell>
        </row>
        <row r="836">
          <cell r="A836">
            <v>67.129900000000006</v>
          </cell>
        </row>
        <row r="837">
          <cell r="A837">
            <v>67.153300000000002</v>
          </cell>
        </row>
        <row r="838">
          <cell r="A838">
            <v>67.438500000000005</v>
          </cell>
        </row>
        <row r="839">
          <cell r="A839">
            <v>67.1143</v>
          </cell>
        </row>
        <row r="840">
          <cell r="A840">
            <v>67.329099999999997</v>
          </cell>
        </row>
        <row r="841">
          <cell r="A841">
            <v>67.137699999999995</v>
          </cell>
        </row>
        <row r="842">
          <cell r="A842">
            <v>67.473600000000005</v>
          </cell>
        </row>
        <row r="843">
          <cell r="A843">
            <v>67.395499999999998</v>
          </cell>
        </row>
        <row r="844">
          <cell r="A844">
            <v>67.145499999999998</v>
          </cell>
        </row>
        <row r="845">
          <cell r="A845">
            <v>67.129900000000006</v>
          </cell>
        </row>
        <row r="846">
          <cell r="A846">
            <v>67.223600000000005</v>
          </cell>
        </row>
        <row r="847">
          <cell r="A847">
            <v>67.200199999999995</v>
          </cell>
        </row>
        <row r="848">
          <cell r="A848">
            <v>67.200199999999995</v>
          </cell>
        </row>
        <row r="849">
          <cell r="A849">
            <v>67.477500000000006</v>
          </cell>
        </row>
        <row r="850">
          <cell r="A850">
            <v>67.528300000000002</v>
          </cell>
        </row>
        <row r="851">
          <cell r="A851">
            <v>67.543899999999994</v>
          </cell>
        </row>
        <row r="852">
          <cell r="A852">
            <v>67.528300000000002</v>
          </cell>
        </row>
        <row r="853">
          <cell r="A853">
            <v>67.793899999999994</v>
          </cell>
        </row>
        <row r="854">
          <cell r="A854">
            <v>67.594700000000003</v>
          </cell>
        </row>
        <row r="855">
          <cell r="A855">
            <v>67.493200000000002</v>
          </cell>
        </row>
        <row r="856">
          <cell r="A856">
            <v>67.344700000000003</v>
          </cell>
        </row>
        <row r="857">
          <cell r="A857">
            <v>67.344700000000003</v>
          </cell>
        </row>
        <row r="858">
          <cell r="A858">
            <v>67.317400000000006</v>
          </cell>
        </row>
        <row r="859">
          <cell r="A859">
            <v>67.321299999999994</v>
          </cell>
        </row>
        <row r="860">
          <cell r="A860">
            <v>67.317400000000006</v>
          </cell>
        </row>
        <row r="861">
          <cell r="A861">
            <v>67.321299999999994</v>
          </cell>
        </row>
        <row r="862">
          <cell r="A862">
            <v>67.317400000000006</v>
          </cell>
        </row>
        <row r="863">
          <cell r="A863">
            <v>67.321299999999994</v>
          </cell>
        </row>
        <row r="864">
          <cell r="A864">
            <v>67.692400000000006</v>
          </cell>
        </row>
        <row r="865">
          <cell r="A865">
            <v>67.766599999999997</v>
          </cell>
        </row>
        <row r="866">
          <cell r="A866">
            <v>67.762699999999995</v>
          </cell>
        </row>
        <row r="867">
          <cell r="A867">
            <v>67.766599999999997</v>
          </cell>
        </row>
        <row r="868">
          <cell r="A868">
            <v>67.872100000000003</v>
          </cell>
        </row>
        <row r="869">
          <cell r="A869">
            <v>67.758799999999994</v>
          </cell>
        </row>
        <row r="870">
          <cell r="A870">
            <v>67.751000000000005</v>
          </cell>
        </row>
        <row r="871">
          <cell r="A871">
            <v>67.758799999999994</v>
          </cell>
        </row>
        <row r="872">
          <cell r="A872">
            <v>67.661100000000005</v>
          </cell>
        </row>
        <row r="873">
          <cell r="A873">
            <v>67.809600000000003</v>
          </cell>
        </row>
        <row r="874">
          <cell r="A874">
            <v>67.766599999999997</v>
          </cell>
        </row>
        <row r="875">
          <cell r="A875">
            <v>67.862300000000005</v>
          </cell>
        </row>
        <row r="876">
          <cell r="A876">
            <v>67.706100000000006</v>
          </cell>
        </row>
        <row r="877">
          <cell r="A877">
            <v>67.819299999999998</v>
          </cell>
        </row>
        <row r="878">
          <cell r="A878">
            <v>67.694299999999998</v>
          </cell>
        </row>
        <row r="879">
          <cell r="A879">
            <v>67.7607</v>
          </cell>
        </row>
        <row r="880">
          <cell r="A880">
            <v>67.713899999999995</v>
          </cell>
        </row>
        <row r="881">
          <cell r="A881">
            <v>67.784199999999998</v>
          </cell>
        </row>
        <row r="882">
          <cell r="A882">
            <v>67.730500000000006</v>
          </cell>
        </row>
        <row r="883">
          <cell r="A883">
            <v>67.691400000000002</v>
          </cell>
        </row>
        <row r="884">
          <cell r="A884">
            <v>67.675799999999995</v>
          </cell>
        </row>
        <row r="885">
          <cell r="A885">
            <v>67.761700000000005</v>
          </cell>
        </row>
        <row r="886">
          <cell r="A886">
            <v>68</v>
          </cell>
        </row>
        <row r="887">
          <cell r="A887">
            <v>67.956999999999994</v>
          </cell>
        </row>
        <row r="888">
          <cell r="A888">
            <v>68.0488</v>
          </cell>
        </row>
        <row r="889">
          <cell r="A889">
            <v>67.974599999999995</v>
          </cell>
        </row>
        <row r="890">
          <cell r="A890">
            <v>68.053700000000006</v>
          </cell>
        </row>
        <row r="891">
          <cell r="A891">
            <v>67.995099999999994</v>
          </cell>
        </row>
        <row r="892">
          <cell r="A892">
            <v>68.018600000000006</v>
          </cell>
        </row>
        <row r="893">
          <cell r="A893">
            <v>67.991200000000006</v>
          </cell>
        </row>
        <row r="894">
          <cell r="A894">
            <v>67.995099999999994</v>
          </cell>
        </row>
        <row r="895">
          <cell r="A895">
            <v>68.026399999999995</v>
          </cell>
        </row>
        <row r="896">
          <cell r="A896">
            <v>68.034199999999998</v>
          </cell>
        </row>
        <row r="897">
          <cell r="A897">
            <v>68.026399999999995</v>
          </cell>
        </row>
        <row r="898">
          <cell r="A898">
            <v>68.030299999999997</v>
          </cell>
        </row>
        <row r="899">
          <cell r="A899">
            <v>68.034199999999998</v>
          </cell>
        </row>
        <row r="900">
          <cell r="A900">
            <v>68.030299999999997</v>
          </cell>
        </row>
        <row r="901">
          <cell r="A901">
            <v>68.034199999999998</v>
          </cell>
        </row>
        <row r="902">
          <cell r="A902">
            <v>68.182599999999994</v>
          </cell>
        </row>
        <row r="903">
          <cell r="A903">
            <v>68.088899999999995</v>
          </cell>
        </row>
        <row r="904">
          <cell r="A904">
            <v>68.069299999999998</v>
          </cell>
        </row>
        <row r="905">
          <cell r="A905">
            <v>68.065399999999997</v>
          </cell>
        </row>
        <row r="906">
          <cell r="A906">
            <v>68.069299999999998</v>
          </cell>
        </row>
        <row r="907">
          <cell r="A907">
            <v>68.276399999999995</v>
          </cell>
        </row>
        <row r="908">
          <cell r="A908">
            <v>68.167000000000002</v>
          </cell>
        </row>
        <row r="909">
          <cell r="A909">
            <v>68.120099999999994</v>
          </cell>
        </row>
        <row r="910">
          <cell r="A910">
            <v>68.116200000000006</v>
          </cell>
        </row>
        <row r="911">
          <cell r="A911">
            <v>68.191400000000002</v>
          </cell>
        </row>
        <row r="912">
          <cell r="A912">
            <v>68.058599999999998</v>
          </cell>
        </row>
        <row r="913">
          <cell r="A913">
            <v>68.046899999999994</v>
          </cell>
        </row>
        <row r="914">
          <cell r="A914">
            <v>68.097700000000003</v>
          </cell>
        </row>
        <row r="915">
          <cell r="A915">
            <v>67.972700000000003</v>
          </cell>
        </row>
        <row r="916">
          <cell r="A916">
            <v>68.105500000000006</v>
          </cell>
        </row>
        <row r="917">
          <cell r="A917">
            <v>68.097700000000003</v>
          </cell>
        </row>
        <row r="918">
          <cell r="A918">
            <v>67.992199999999997</v>
          </cell>
        </row>
        <row r="919">
          <cell r="A919">
            <v>68.011700000000005</v>
          </cell>
        </row>
        <row r="920">
          <cell r="A920">
            <v>68.007800000000003</v>
          </cell>
        </row>
        <row r="921">
          <cell r="A921">
            <v>68.222700000000003</v>
          </cell>
        </row>
        <row r="922">
          <cell r="A922">
            <v>68.117199999999997</v>
          </cell>
        </row>
        <row r="923">
          <cell r="A923">
            <v>68.105500000000006</v>
          </cell>
        </row>
        <row r="924">
          <cell r="A924">
            <v>68.105500000000006</v>
          </cell>
        </row>
        <row r="925">
          <cell r="A925">
            <v>68.101600000000005</v>
          </cell>
        </row>
        <row r="926">
          <cell r="A926">
            <v>68.179699999999997</v>
          </cell>
        </row>
        <row r="927">
          <cell r="A927">
            <v>68.160200000000003</v>
          </cell>
        </row>
        <row r="928">
          <cell r="A928">
            <v>68.160200000000003</v>
          </cell>
        </row>
        <row r="929">
          <cell r="A929">
            <v>68.156199999999998</v>
          </cell>
        </row>
        <row r="930">
          <cell r="A930">
            <v>68.046899999999994</v>
          </cell>
        </row>
        <row r="931">
          <cell r="A931">
            <v>68.043000000000006</v>
          </cell>
        </row>
        <row r="932">
          <cell r="A932">
            <v>68.046899999999994</v>
          </cell>
        </row>
        <row r="933">
          <cell r="A933">
            <v>68.043000000000006</v>
          </cell>
        </row>
        <row r="934">
          <cell r="A934">
            <v>68.046899999999994</v>
          </cell>
        </row>
        <row r="935">
          <cell r="A935">
            <v>68.378900000000002</v>
          </cell>
        </row>
        <row r="936">
          <cell r="A936">
            <v>68.105500000000006</v>
          </cell>
        </row>
        <row r="937">
          <cell r="A937">
            <v>68.097700000000003</v>
          </cell>
        </row>
        <row r="938">
          <cell r="A938">
            <v>67.980500000000006</v>
          </cell>
        </row>
        <row r="939">
          <cell r="A939">
            <v>68.031199999999998</v>
          </cell>
        </row>
        <row r="940">
          <cell r="A940">
            <v>67.992199999999997</v>
          </cell>
        </row>
        <row r="941">
          <cell r="A941">
            <v>68</v>
          </cell>
        </row>
        <row r="942">
          <cell r="A942">
            <v>68.078100000000006</v>
          </cell>
        </row>
        <row r="943">
          <cell r="A943">
            <v>68.035200000000003</v>
          </cell>
        </row>
        <row r="944">
          <cell r="A944">
            <v>68.152299999999997</v>
          </cell>
        </row>
        <row r="945">
          <cell r="A945">
            <v>68.081999999999994</v>
          </cell>
        </row>
        <row r="946">
          <cell r="A946">
            <v>68.168000000000006</v>
          </cell>
        </row>
        <row r="947">
          <cell r="A947">
            <v>67.988299999999995</v>
          </cell>
        </row>
        <row r="948">
          <cell r="A948">
            <v>68.039100000000005</v>
          </cell>
        </row>
        <row r="949">
          <cell r="A949">
            <v>68.043000000000006</v>
          </cell>
        </row>
        <row r="950">
          <cell r="A950">
            <v>67.945300000000003</v>
          </cell>
        </row>
        <row r="951">
          <cell r="A951">
            <v>68.089799999999997</v>
          </cell>
        </row>
        <row r="952">
          <cell r="A952">
            <v>67.945300000000003</v>
          </cell>
        </row>
        <row r="953">
          <cell r="A953">
            <v>68.027299999999997</v>
          </cell>
        </row>
        <row r="954">
          <cell r="A954">
            <v>68</v>
          </cell>
        </row>
        <row r="955">
          <cell r="A955">
            <v>68.003900000000002</v>
          </cell>
        </row>
        <row r="956">
          <cell r="A956">
            <v>68.023399999999995</v>
          </cell>
        </row>
        <row r="957">
          <cell r="A957">
            <v>68.027299999999997</v>
          </cell>
        </row>
        <row r="958">
          <cell r="A958">
            <v>68.019499999999994</v>
          </cell>
        </row>
        <row r="959">
          <cell r="A959">
            <v>68.023399999999995</v>
          </cell>
        </row>
        <row r="960">
          <cell r="A960">
            <v>68.023399999999995</v>
          </cell>
        </row>
        <row r="961">
          <cell r="A961">
            <v>68.019499999999994</v>
          </cell>
        </row>
        <row r="962">
          <cell r="A962">
            <v>68.019499999999994</v>
          </cell>
        </row>
        <row r="963">
          <cell r="A963">
            <v>68.003900000000002</v>
          </cell>
        </row>
        <row r="964">
          <cell r="A964">
            <v>68</v>
          </cell>
        </row>
        <row r="965">
          <cell r="A965">
            <v>68.003900000000002</v>
          </cell>
        </row>
        <row r="966">
          <cell r="A966">
            <v>68.093800000000002</v>
          </cell>
        </row>
        <row r="967">
          <cell r="A967">
            <v>68.043000000000006</v>
          </cell>
        </row>
        <row r="968">
          <cell r="A968">
            <v>68.093800000000002</v>
          </cell>
        </row>
        <row r="969">
          <cell r="A969">
            <v>68.039100000000005</v>
          </cell>
        </row>
        <row r="970">
          <cell r="A970">
            <v>68.132800000000003</v>
          </cell>
        </row>
        <row r="971">
          <cell r="A971">
            <v>68.035200000000003</v>
          </cell>
        </row>
        <row r="972">
          <cell r="A972">
            <v>68.136700000000005</v>
          </cell>
        </row>
        <row r="973">
          <cell r="A973">
            <v>68.007800000000003</v>
          </cell>
        </row>
        <row r="974">
          <cell r="A974">
            <v>68.035200000000003</v>
          </cell>
        </row>
        <row r="975">
          <cell r="A975">
            <v>68.003900000000002</v>
          </cell>
        </row>
        <row r="976">
          <cell r="A976">
            <v>68.027299999999997</v>
          </cell>
        </row>
        <row r="977">
          <cell r="A977">
            <v>68.626999999999995</v>
          </cell>
        </row>
        <row r="978">
          <cell r="A978">
            <v>69.464799999999997</v>
          </cell>
        </row>
        <row r="979">
          <cell r="A979">
            <v>69.453100000000006</v>
          </cell>
        </row>
        <row r="980">
          <cell r="A980">
            <v>69.449200000000005</v>
          </cell>
        </row>
        <row r="981">
          <cell r="A981">
            <v>69.453100000000006</v>
          </cell>
        </row>
        <row r="982">
          <cell r="A982">
            <v>69.449200000000005</v>
          </cell>
        </row>
        <row r="983">
          <cell r="A983">
            <v>69.453100000000006</v>
          </cell>
        </row>
        <row r="984">
          <cell r="A984">
            <v>70.628900000000002</v>
          </cell>
        </row>
        <row r="985">
          <cell r="A985">
            <v>69.853499999999997</v>
          </cell>
        </row>
        <row r="986">
          <cell r="A986">
            <v>69.896500000000003</v>
          </cell>
        </row>
        <row r="987">
          <cell r="A987">
            <v>70.057599999999994</v>
          </cell>
        </row>
        <row r="988">
          <cell r="A988">
            <v>69.892600000000002</v>
          </cell>
        </row>
        <row r="989">
          <cell r="A989">
            <v>69.845699999999994</v>
          </cell>
        </row>
        <row r="990">
          <cell r="A990">
            <v>69.963899999999995</v>
          </cell>
        </row>
        <row r="991">
          <cell r="A991">
            <v>69.827100000000002</v>
          </cell>
        </row>
        <row r="992">
          <cell r="A992">
            <v>70.015600000000006</v>
          </cell>
        </row>
        <row r="993">
          <cell r="A993">
            <v>69.9619</v>
          </cell>
        </row>
        <row r="994">
          <cell r="A994">
            <v>69.786100000000005</v>
          </cell>
        </row>
        <row r="995">
          <cell r="A995">
            <v>69.766599999999997</v>
          </cell>
        </row>
        <row r="996">
          <cell r="A996">
            <v>69.758799999999994</v>
          </cell>
        </row>
        <row r="997">
          <cell r="A997">
            <v>69.762699999999995</v>
          </cell>
        </row>
        <row r="998">
          <cell r="A998">
            <v>69.782200000000003</v>
          </cell>
        </row>
        <row r="999">
          <cell r="A999">
            <v>69.762699999999995</v>
          </cell>
        </row>
        <row r="1000">
          <cell r="A1000">
            <v>69.790000000000006</v>
          </cell>
        </row>
        <row r="1001">
          <cell r="A1001">
            <v>69.793899999999994</v>
          </cell>
        </row>
        <row r="1002">
          <cell r="A1002">
            <v>69.797899999999998</v>
          </cell>
        </row>
        <row r="1003">
          <cell r="A1003">
            <v>69.797899999999998</v>
          </cell>
        </row>
        <row r="1004">
          <cell r="A1004">
            <v>69.797899999999998</v>
          </cell>
        </row>
        <row r="1005">
          <cell r="A1005">
            <v>69.797899999999998</v>
          </cell>
        </row>
        <row r="1006">
          <cell r="A1006">
            <v>69.793899999999994</v>
          </cell>
        </row>
        <row r="1007">
          <cell r="A1007">
            <v>69.793899999999994</v>
          </cell>
        </row>
        <row r="1008">
          <cell r="A1008">
            <v>69.813500000000005</v>
          </cell>
        </row>
        <row r="1009">
          <cell r="A1009">
            <v>69.778300000000002</v>
          </cell>
        </row>
        <row r="1010">
          <cell r="A1010">
            <v>69.778300000000002</v>
          </cell>
        </row>
        <row r="1011">
          <cell r="A1011">
            <v>69.778300000000002</v>
          </cell>
        </row>
        <row r="1012">
          <cell r="A1012">
            <v>69.8994</v>
          </cell>
        </row>
        <row r="1013">
          <cell r="A1013">
            <v>70.818399999999997</v>
          </cell>
        </row>
        <row r="1014">
          <cell r="A1014">
            <v>70.584000000000003</v>
          </cell>
        </row>
        <row r="1015">
          <cell r="A1015">
            <v>70.584000000000003</v>
          </cell>
        </row>
        <row r="1016">
          <cell r="A1016">
            <v>70.580100000000002</v>
          </cell>
        </row>
        <row r="1017">
          <cell r="A1017">
            <v>70.537099999999995</v>
          </cell>
        </row>
        <row r="1018">
          <cell r="A1018">
            <v>70.505899999999997</v>
          </cell>
        </row>
        <row r="1019">
          <cell r="A1019">
            <v>70.509799999999998</v>
          </cell>
        </row>
        <row r="1020">
          <cell r="A1020">
            <v>70.505899999999997</v>
          </cell>
        </row>
        <row r="1021">
          <cell r="A1021">
            <v>70.470699999999994</v>
          </cell>
        </row>
        <row r="1022">
          <cell r="A1022">
            <v>70.544899999999998</v>
          </cell>
        </row>
        <row r="1023">
          <cell r="A1023">
            <v>70.580100000000002</v>
          </cell>
        </row>
        <row r="1024">
          <cell r="A1024">
            <v>70.470699999999994</v>
          </cell>
        </row>
        <row r="1025">
          <cell r="A1025">
            <v>70.470699999999994</v>
          </cell>
        </row>
        <row r="1026">
          <cell r="A1026">
            <v>70.466800000000006</v>
          </cell>
        </row>
        <row r="1027">
          <cell r="A1027">
            <v>70.470699999999994</v>
          </cell>
        </row>
        <row r="1028">
          <cell r="A1028">
            <v>70.466800000000006</v>
          </cell>
        </row>
        <row r="1029">
          <cell r="A1029">
            <v>70.470699999999994</v>
          </cell>
        </row>
        <row r="1030">
          <cell r="A1030">
            <v>70.474599999999995</v>
          </cell>
        </row>
        <row r="1031">
          <cell r="A1031">
            <v>70.294899999999998</v>
          </cell>
        </row>
        <row r="1032">
          <cell r="A1032">
            <v>70.287099999999995</v>
          </cell>
        </row>
        <row r="1033">
          <cell r="A1033">
            <v>70.290999999999997</v>
          </cell>
        </row>
        <row r="1034">
          <cell r="A1034">
            <v>70.330100000000002</v>
          </cell>
        </row>
        <row r="1035">
          <cell r="A1035">
            <v>70.103499999999997</v>
          </cell>
        </row>
        <row r="1036">
          <cell r="A1036">
            <v>70.099599999999995</v>
          </cell>
        </row>
        <row r="1037">
          <cell r="A1037">
            <v>70.181600000000003</v>
          </cell>
        </row>
        <row r="1038">
          <cell r="A1038">
            <v>70.103499999999997</v>
          </cell>
        </row>
        <row r="1039">
          <cell r="A1039">
            <v>70.103499999999997</v>
          </cell>
        </row>
        <row r="1040">
          <cell r="A1040">
            <v>70.126999999999995</v>
          </cell>
        </row>
        <row r="1041">
          <cell r="A1041">
            <v>70.103499999999997</v>
          </cell>
        </row>
        <row r="1042">
          <cell r="A1042">
            <v>70.099599999999995</v>
          </cell>
        </row>
        <row r="1043">
          <cell r="A1043">
            <v>70.1387</v>
          </cell>
        </row>
        <row r="1044">
          <cell r="A1044">
            <v>70.162099999999995</v>
          </cell>
        </row>
        <row r="1045">
          <cell r="A1045">
            <v>70.126999999999995</v>
          </cell>
        </row>
        <row r="1046">
          <cell r="A1046">
            <v>70.158199999999994</v>
          </cell>
        </row>
        <row r="1047">
          <cell r="A1047">
            <v>70.1113</v>
          </cell>
        </row>
        <row r="1048">
          <cell r="A1048">
            <v>70.107399999999998</v>
          </cell>
        </row>
        <row r="1049">
          <cell r="A1049">
            <v>39.857399999999998</v>
          </cell>
        </row>
        <row r="1050">
          <cell r="A1050">
            <v>39.654299999999999</v>
          </cell>
        </row>
        <row r="1051">
          <cell r="A1051">
            <v>39.650399999999998</v>
          </cell>
        </row>
        <row r="1052">
          <cell r="A1052">
            <v>39.654299999999999</v>
          </cell>
        </row>
        <row r="1053">
          <cell r="A1053">
            <v>39.654299999999999</v>
          </cell>
        </row>
        <row r="1054">
          <cell r="A1054">
            <v>39.654299999999999</v>
          </cell>
        </row>
        <row r="1055">
          <cell r="A1055">
            <v>39.6738</v>
          </cell>
        </row>
        <row r="1056">
          <cell r="A1056">
            <v>39.619100000000003</v>
          </cell>
        </row>
        <row r="1057">
          <cell r="A1057">
            <v>39.615200000000002</v>
          </cell>
        </row>
        <row r="1058">
          <cell r="A1058">
            <v>39.619100000000003</v>
          </cell>
        </row>
        <row r="1059">
          <cell r="A1059">
            <v>39.615200000000002</v>
          </cell>
        </row>
        <row r="1060">
          <cell r="A1060">
            <v>39.6113</v>
          </cell>
        </row>
        <row r="1061">
          <cell r="A1061">
            <v>39.607399999999998</v>
          </cell>
        </row>
        <row r="1062">
          <cell r="A1062">
            <v>39.6113</v>
          </cell>
        </row>
        <row r="1063">
          <cell r="A1063">
            <v>39.607399999999998</v>
          </cell>
        </row>
        <row r="1064">
          <cell r="A1064">
            <v>39.6113</v>
          </cell>
        </row>
        <row r="1065">
          <cell r="A1065">
            <v>39.607399999999998</v>
          </cell>
        </row>
        <row r="1066">
          <cell r="A1066">
            <v>39.6113</v>
          </cell>
        </row>
        <row r="1067">
          <cell r="A1067">
            <v>39.607399999999998</v>
          </cell>
        </row>
        <row r="1068">
          <cell r="A1068">
            <v>39.6113</v>
          </cell>
        </row>
        <row r="1069">
          <cell r="A1069">
            <v>39.607399999999998</v>
          </cell>
        </row>
        <row r="1070">
          <cell r="A1070">
            <v>39.6113</v>
          </cell>
        </row>
        <row r="1071">
          <cell r="A1071">
            <v>39.607399999999998</v>
          </cell>
        </row>
        <row r="1072">
          <cell r="A1072">
            <v>39.560499999999998</v>
          </cell>
        </row>
        <row r="1073">
          <cell r="A1073">
            <v>39.556600000000003</v>
          </cell>
        </row>
        <row r="1074">
          <cell r="A1074">
            <v>39.560499999999998</v>
          </cell>
        </row>
        <row r="1075">
          <cell r="A1075">
            <v>39.556600000000003</v>
          </cell>
        </row>
        <row r="1076">
          <cell r="A1076">
            <v>39.560499999999998</v>
          </cell>
        </row>
        <row r="1077">
          <cell r="A1077">
            <v>39.556600000000003</v>
          </cell>
        </row>
        <row r="1078">
          <cell r="A1078">
            <v>39.560499999999998</v>
          </cell>
        </row>
        <row r="1079">
          <cell r="A1079">
            <v>39.556600000000003</v>
          </cell>
        </row>
        <row r="1080">
          <cell r="A1080">
            <v>39.560499999999998</v>
          </cell>
        </row>
        <row r="1081">
          <cell r="A1081">
            <v>39.556600000000003</v>
          </cell>
        </row>
        <row r="1082">
          <cell r="A1082">
            <v>39.564500000000002</v>
          </cell>
        </row>
        <row r="1083">
          <cell r="A1083">
            <v>39.560499999999998</v>
          </cell>
        </row>
        <row r="1084">
          <cell r="A1084">
            <v>39.564500000000002</v>
          </cell>
        </row>
        <row r="1085">
          <cell r="A1085">
            <v>39.556600000000003</v>
          </cell>
        </row>
        <row r="1086">
          <cell r="A1086">
            <v>39.560499999999998</v>
          </cell>
        </row>
        <row r="1087">
          <cell r="A1087">
            <v>39.556600000000003</v>
          </cell>
        </row>
        <row r="1088">
          <cell r="A1088">
            <v>39.560499999999998</v>
          </cell>
        </row>
        <row r="1089">
          <cell r="A1089">
            <v>39.556600000000003</v>
          </cell>
        </row>
        <row r="1090">
          <cell r="A1090">
            <v>39.560499999999998</v>
          </cell>
        </row>
        <row r="1091">
          <cell r="A1091">
            <v>39.556600000000003</v>
          </cell>
        </row>
        <row r="1092">
          <cell r="A1092">
            <v>39.560499999999998</v>
          </cell>
        </row>
        <row r="1093">
          <cell r="A1093">
            <v>39.556600000000003</v>
          </cell>
        </row>
        <row r="1094">
          <cell r="A1094">
            <v>39.560499999999998</v>
          </cell>
        </row>
        <row r="1095">
          <cell r="A1095">
            <v>39.556600000000003</v>
          </cell>
        </row>
        <row r="1096">
          <cell r="A1096">
            <v>39.560499999999998</v>
          </cell>
        </row>
        <row r="1097">
          <cell r="A1097">
            <v>39.556600000000003</v>
          </cell>
        </row>
        <row r="1098">
          <cell r="A1098">
            <v>39.560499999999998</v>
          </cell>
        </row>
        <row r="1099">
          <cell r="A1099">
            <v>39.556600000000003</v>
          </cell>
        </row>
        <row r="1100">
          <cell r="A1100">
            <v>39.560499999999998</v>
          </cell>
        </row>
        <row r="1101">
          <cell r="A1101">
            <v>39.556600000000003</v>
          </cell>
        </row>
        <row r="1102">
          <cell r="A1102">
            <v>39.560499999999998</v>
          </cell>
        </row>
        <row r="1103">
          <cell r="A1103">
            <v>39.556600000000003</v>
          </cell>
        </row>
        <row r="1104">
          <cell r="A1104">
            <v>39.560499999999998</v>
          </cell>
        </row>
        <row r="1105">
          <cell r="A1105">
            <v>39.556600000000003</v>
          </cell>
        </row>
        <row r="1106">
          <cell r="A1106">
            <v>39.560499999999998</v>
          </cell>
        </row>
        <row r="1107">
          <cell r="A1107">
            <v>39.556600000000003</v>
          </cell>
        </row>
        <row r="1108">
          <cell r="A1108">
            <v>39.560499999999998</v>
          </cell>
        </row>
        <row r="1109">
          <cell r="A1109">
            <v>39.556600000000003</v>
          </cell>
        </row>
        <row r="1110">
          <cell r="A1110">
            <v>39.560499999999998</v>
          </cell>
        </row>
        <row r="1111">
          <cell r="A1111">
            <v>39.517600000000002</v>
          </cell>
        </row>
        <row r="1112">
          <cell r="A1112">
            <v>39.521500000000003</v>
          </cell>
        </row>
        <row r="1113">
          <cell r="A1113">
            <v>39.521500000000003</v>
          </cell>
        </row>
        <row r="1114">
          <cell r="A1114">
            <v>39.521500000000003</v>
          </cell>
        </row>
        <row r="1115">
          <cell r="A1115">
            <v>39.521500000000003</v>
          </cell>
        </row>
        <row r="1116">
          <cell r="A1116">
            <v>39.521500000000003</v>
          </cell>
        </row>
        <row r="1117">
          <cell r="A1117">
            <v>39.521500000000003</v>
          </cell>
        </row>
        <row r="1118">
          <cell r="A1118">
            <v>39.521500000000003</v>
          </cell>
        </row>
        <row r="1119">
          <cell r="A1119">
            <v>39.521500000000003</v>
          </cell>
        </row>
        <row r="1120">
          <cell r="A1120">
            <v>39.521500000000003</v>
          </cell>
        </row>
        <row r="1121">
          <cell r="A1121">
            <v>39.517600000000002</v>
          </cell>
        </row>
        <row r="1122">
          <cell r="A1122">
            <v>39.521500000000003</v>
          </cell>
        </row>
        <row r="1123">
          <cell r="A1123">
            <v>39.521500000000003</v>
          </cell>
        </row>
        <row r="1124">
          <cell r="A1124">
            <v>39.521500000000003</v>
          </cell>
        </row>
        <row r="1125">
          <cell r="A1125">
            <v>39.521500000000003</v>
          </cell>
        </row>
        <row r="1126">
          <cell r="A1126">
            <v>39.521500000000003</v>
          </cell>
        </row>
        <row r="1127">
          <cell r="A1127">
            <v>39.521500000000003</v>
          </cell>
        </row>
        <row r="1128">
          <cell r="A1128">
            <v>39.521500000000003</v>
          </cell>
        </row>
        <row r="1129">
          <cell r="A1129">
            <v>39.521500000000003</v>
          </cell>
        </row>
        <row r="1130">
          <cell r="A1130">
            <v>39.521500000000003</v>
          </cell>
        </row>
        <row r="1131">
          <cell r="A1131">
            <v>39.521500000000003</v>
          </cell>
        </row>
        <row r="1132">
          <cell r="A1132">
            <v>39.521500000000003</v>
          </cell>
        </row>
        <row r="1133">
          <cell r="A1133">
            <v>39.521500000000003</v>
          </cell>
        </row>
        <row r="1134">
          <cell r="A1134">
            <v>39.521500000000003</v>
          </cell>
        </row>
        <row r="1135">
          <cell r="A1135">
            <v>39.521500000000003</v>
          </cell>
        </row>
        <row r="1136">
          <cell r="A1136">
            <v>39.521500000000003</v>
          </cell>
        </row>
        <row r="1137">
          <cell r="A1137">
            <v>39.521500000000003</v>
          </cell>
        </row>
        <row r="1138">
          <cell r="A1138">
            <v>39.521500000000003</v>
          </cell>
        </row>
        <row r="1139">
          <cell r="A1139">
            <v>39.521500000000003</v>
          </cell>
        </row>
        <row r="1140">
          <cell r="A1140">
            <v>39.521500000000003</v>
          </cell>
        </row>
        <row r="1141">
          <cell r="A1141">
            <v>39.521500000000003</v>
          </cell>
        </row>
        <row r="1142">
          <cell r="A1142">
            <v>39.521500000000003</v>
          </cell>
        </row>
        <row r="1143">
          <cell r="A1143">
            <v>39.517600000000002</v>
          </cell>
        </row>
        <row r="1144">
          <cell r="A1144">
            <v>39.521500000000003</v>
          </cell>
        </row>
        <row r="1145">
          <cell r="A1145">
            <v>39.517600000000002</v>
          </cell>
        </row>
        <row r="1146">
          <cell r="A1146">
            <v>39.521500000000003</v>
          </cell>
        </row>
        <row r="1147">
          <cell r="A1147">
            <v>39.517600000000002</v>
          </cell>
        </row>
        <row r="1148">
          <cell r="A1148">
            <v>39.521500000000003</v>
          </cell>
        </row>
        <row r="1149">
          <cell r="A1149">
            <v>39.517600000000002</v>
          </cell>
        </row>
        <row r="1150">
          <cell r="A1150">
            <v>39.521500000000003</v>
          </cell>
        </row>
        <row r="1151">
          <cell r="A1151">
            <v>39.517600000000002</v>
          </cell>
        </row>
        <row r="1152">
          <cell r="A1152">
            <v>39.521500000000003</v>
          </cell>
        </row>
        <row r="1153">
          <cell r="A1153">
            <v>39.517600000000002</v>
          </cell>
        </row>
        <row r="1154">
          <cell r="A1154">
            <v>39.521500000000003</v>
          </cell>
        </row>
        <row r="1155">
          <cell r="A1155">
            <v>39.517600000000002</v>
          </cell>
        </row>
        <row r="1156">
          <cell r="A1156">
            <v>39.521500000000003</v>
          </cell>
        </row>
        <row r="1157">
          <cell r="A1157">
            <v>39.517600000000002</v>
          </cell>
        </row>
        <row r="1158">
          <cell r="A1158">
            <v>39.521500000000003</v>
          </cell>
        </row>
        <row r="1159">
          <cell r="A1159">
            <v>39.517600000000002</v>
          </cell>
        </row>
        <row r="1160">
          <cell r="A1160">
            <v>39.521500000000003</v>
          </cell>
        </row>
        <row r="1161">
          <cell r="A1161">
            <v>39.517600000000002</v>
          </cell>
        </row>
        <row r="1162">
          <cell r="A1162">
            <v>39.521500000000003</v>
          </cell>
        </row>
        <row r="1163">
          <cell r="A1163">
            <v>39.517600000000002</v>
          </cell>
        </row>
        <row r="1164">
          <cell r="A1164">
            <v>39.521500000000003</v>
          </cell>
        </row>
        <row r="1165">
          <cell r="A1165">
            <v>39.517600000000002</v>
          </cell>
        </row>
        <row r="1166">
          <cell r="A1166">
            <v>39.521500000000003</v>
          </cell>
        </row>
        <row r="1167">
          <cell r="A1167">
            <v>39.517600000000002</v>
          </cell>
        </row>
        <row r="1168">
          <cell r="A1168">
            <v>39.521500000000003</v>
          </cell>
        </row>
        <row r="1169">
          <cell r="A1169">
            <v>39.517600000000002</v>
          </cell>
        </row>
        <row r="1170">
          <cell r="A1170">
            <v>39.521500000000003</v>
          </cell>
        </row>
        <row r="1171">
          <cell r="A1171">
            <v>39.517600000000002</v>
          </cell>
        </row>
        <row r="1172">
          <cell r="A1172">
            <v>39.525399999999998</v>
          </cell>
        </row>
        <row r="1173">
          <cell r="A1173">
            <v>39.521500000000003</v>
          </cell>
        </row>
        <row r="1174">
          <cell r="A1174">
            <v>39.521500000000003</v>
          </cell>
        </row>
        <row r="1175">
          <cell r="A1175">
            <v>39.521500000000003</v>
          </cell>
        </row>
        <row r="1176">
          <cell r="A1176">
            <v>39.521500000000003</v>
          </cell>
        </row>
        <row r="1177">
          <cell r="A1177">
            <v>39.521500000000003</v>
          </cell>
        </row>
        <row r="1178">
          <cell r="A1178">
            <v>39.521500000000003</v>
          </cell>
        </row>
        <row r="1179">
          <cell r="A1179">
            <v>39.521500000000003</v>
          </cell>
        </row>
        <row r="1180">
          <cell r="A1180">
            <v>39.521500000000003</v>
          </cell>
        </row>
      </sheetData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测试报告"/>
      <sheetName val="遗留buglist"/>
      <sheetName val="综合打分"/>
      <sheetName val="Response Time "/>
      <sheetName val="App Sources"/>
      <sheetName val="内存泄漏"/>
      <sheetName val="Baidu App"/>
    </sheetNames>
    <sheetDataSet>
      <sheetData sheetId="0"/>
      <sheetData sheetId="1"/>
      <sheetData sheetId="2"/>
      <sheetData sheetId="3"/>
      <sheetData sheetId="4"/>
      <sheetData sheetId="5">
        <row r="1">
          <cell r="A1">
            <v>169.08699999999999</v>
          </cell>
        </row>
        <row r="2">
          <cell r="A2">
            <v>168.05199999999999</v>
          </cell>
        </row>
        <row r="3">
          <cell r="A3">
            <v>168.017</v>
          </cell>
        </row>
        <row r="4">
          <cell r="A4">
            <v>168.01300000000001</v>
          </cell>
        </row>
        <row r="5">
          <cell r="A5">
            <v>168.04400000000001</v>
          </cell>
        </row>
        <row r="6">
          <cell r="A6">
            <v>168.03800000000001</v>
          </cell>
        </row>
        <row r="7">
          <cell r="A7">
            <v>168.05</v>
          </cell>
        </row>
        <row r="8">
          <cell r="A8">
            <v>168.03399999999999</v>
          </cell>
        </row>
        <row r="9">
          <cell r="A9">
            <v>168.05799999999999</v>
          </cell>
        </row>
        <row r="10">
          <cell r="A10">
            <v>168.077</v>
          </cell>
        </row>
        <row r="11">
          <cell r="A11">
            <v>168.07300000000001</v>
          </cell>
        </row>
        <row r="12">
          <cell r="A12">
            <v>168.04599999999999</v>
          </cell>
        </row>
        <row r="13">
          <cell r="A13">
            <v>180.613</v>
          </cell>
        </row>
        <row r="14">
          <cell r="A14">
            <v>236.797</v>
          </cell>
        </row>
        <row r="15">
          <cell r="A15">
            <v>236.047</v>
          </cell>
        </row>
        <row r="16">
          <cell r="A16">
            <v>236.047</v>
          </cell>
        </row>
        <row r="17">
          <cell r="A17">
            <v>235.934</v>
          </cell>
        </row>
        <row r="18">
          <cell r="A18">
            <v>238.02699999999999</v>
          </cell>
        </row>
        <row r="19">
          <cell r="A19">
            <v>240.33199999999999</v>
          </cell>
        </row>
        <row r="20">
          <cell r="A20">
            <v>238.80099999999999</v>
          </cell>
        </row>
        <row r="21">
          <cell r="A21">
            <v>240.62299999999999</v>
          </cell>
        </row>
        <row r="22">
          <cell r="A22">
            <v>240.303</v>
          </cell>
        </row>
        <row r="23">
          <cell r="A23">
            <v>240.893</v>
          </cell>
        </row>
        <row r="24">
          <cell r="A24">
            <v>241.74199999999999</v>
          </cell>
        </row>
        <row r="25">
          <cell r="A25">
            <v>236.91800000000001</v>
          </cell>
        </row>
        <row r="26">
          <cell r="A26">
            <v>237.55099999999999</v>
          </cell>
        </row>
        <row r="27">
          <cell r="A27">
            <v>236.93799999999999</v>
          </cell>
        </row>
        <row r="28">
          <cell r="A28">
            <v>238.078</v>
          </cell>
        </row>
        <row r="29">
          <cell r="A29">
            <v>238.89500000000001</v>
          </cell>
        </row>
        <row r="30">
          <cell r="A30">
            <v>239.672</v>
          </cell>
        </row>
        <row r="31">
          <cell r="A31">
            <v>240.25399999999999</v>
          </cell>
        </row>
        <row r="32">
          <cell r="A32">
            <v>243.137</v>
          </cell>
        </row>
        <row r="33">
          <cell r="A33">
            <v>244.14400000000001</v>
          </cell>
        </row>
        <row r="34">
          <cell r="A34">
            <v>243.98099999999999</v>
          </cell>
        </row>
        <row r="35">
          <cell r="A35">
            <v>243.86799999999999</v>
          </cell>
        </row>
        <row r="36">
          <cell r="A36">
            <v>268.68700000000001</v>
          </cell>
        </row>
        <row r="37">
          <cell r="A37">
            <v>271.06200000000001</v>
          </cell>
        </row>
        <row r="38">
          <cell r="A38">
            <v>270.58499999999998</v>
          </cell>
        </row>
        <row r="39">
          <cell r="A39">
            <v>270.55399999999997</v>
          </cell>
        </row>
        <row r="40">
          <cell r="A40">
            <v>271.214</v>
          </cell>
        </row>
        <row r="41">
          <cell r="A41">
            <v>273.67500000000001</v>
          </cell>
        </row>
        <row r="42">
          <cell r="A42">
            <v>253.095</v>
          </cell>
        </row>
        <row r="43">
          <cell r="A43">
            <v>252.15700000000001</v>
          </cell>
        </row>
        <row r="44">
          <cell r="A44">
            <v>251.97399999999999</v>
          </cell>
        </row>
        <row r="45">
          <cell r="A45">
            <v>251.946</v>
          </cell>
        </row>
        <row r="46">
          <cell r="A46">
            <v>251.95</v>
          </cell>
        </row>
        <row r="47">
          <cell r="A47">
            <v>251.90700000000001</v>
          </cell>
        </row>
        <row r="48">
          <cell r="A48">
            <v>251.92699999999999</v>
          </cell>
        </row>
        <row r="49">
          <cell r="A49">
            <v>251.83699999999999</v>
          </cell>
        </row>
        <row r="50">
          <cell r="A50">
            <v>251.86</v>
          </cell>
        </row>
        <row r="51">
          <cell r="A51">
            <v>252.09100000000001</v>
          </cell>
        </row>
        <row r="52">
          <cell r="A52">
            <v>275.09300000000002</v>
          </cell>
        </row>
        <row r="53">
          <cell r="A53">
            <v>274.91300000000001</v>
          </cell>
        </row>
        <row r="54">
          <cell r="A54">
            <v>253.19800000000001</v>
          </cell>
        </row>
        <row r="55">
          <cell r="A55">
            <v>254.21799999999999</v>
          </cell>
        </row>
        <row r="56">
          <cell r="A56">
            <v>253.36600000000001</v>
          </cell>
        </row>
        <row r="57">
          <cell r="A57">
            <v>253.34700000000001</v>
          </cell>
        </row>
        <row r="58">
          <cell r="A58">
            <v>253.226</v>
          </cell>
        </row>
        <row r="59">
          <cell r="A59">
            <v>253.39400000000001</v>
          </cell>
        </row>
        <row r="60">
          <cell r="A60">
            <v>253.22900000000001</v>
          </cell>
        </row>
        <row r="61">
          <cell r="A61">
            <v>253.17099999999999</v>
          </cell>
        </row>
        <row r="62">
          <cell r="A62">
            <v>253.18700000000001</v>
          </cell>
        </row>
        <row r="63">
          <cell r="A63">
            <v>253.18299999999999</v>
          </cell>
        </row>
        <row r="64">
          <cell r="A64">
            <v>253.12</v>
          </cell>
        </row>
        <row r="65">
          <cell r="A65">
            <v>253.214</v>
          </cell>
        </row>
        <row r="66">
          <cell r="A66">
            <v>253.09700000000001</v>
          </cell>
        </row>
        <row r="67">
          <cell r="A67">
            <v>273.45600000000002</v>
          </cell>
        </row>
        <row r="68">
          <cell r="A68">
            <v>276.02999999999997</v>
          </cell>
        </row>
        <row r="69">
          <cell r="A69">
            <v>275.565</v>
          </cell>
        </row>
        <row r="70">
          <cell r="A70">
            <v>275.52600000000001</v>
          </cell>
        </row>
        <row r="71">
          <cell r="A71">
            <v>275.52999999999997</v>
          </cell>
        </row>
        <row r="72">
          <cell r="A72">
            <v>275.45999999999998</v>
          </cell>
        </row>
        <row r="73">
          <cell r="A73">
            <v>275.49900000000002</v>
          </cell>
        </row>
        <row r="74">
          <cell r="A74">
            <v>275.43700000000001</v>
          </cell>
        </row>
        <row r="75">
          <cell r="A75">
            <v>275.726</v>
          </cell>
        </row>
        <row r="76">
          <cell r="A76">
            <v>275.34699999999998</v>
          </cell>
        </row>
        <row r="77">
          <cell r="A77">
            <v>277.43700000000001</v>
          </cell>
        </row>
        <row r="78">
          <cell r="A78">
            <v>280.05799999999999</v>
          </cell>
        </row>
        <row r="79">
          <cell r="A79">
            <v>281.726</v>
          </cell>
        </row>
        <row r="80">
          <cell r="A80">
            <v>280.851</v>
          </cell>
        </row>
        <row r="81">
          <cell r="A81">
            <v>281.99099999999999</v>
          </cell>
        </row>
        <row r="82">
          <cell r="A82">
            <v>282.983</v>
          </cell>
        </row>
        <row r="83">
          <cell r="A83">
            <v>282.36399999999998</v>
          </cell>
        </row>
        <row r="84">
          <cell r="A84">
            <v>282.21800000000002</v>
          </cell>
        </row>
        <row r="85">
          <cell r="A85">
            <v>282.34300000000002</v>
          </cell>
        </row>
        <row r="86">
          <cell r="A86">
            <v>282.233</v>
          </cell>
        </row>
        <row r="87">
          <cell r="A87">
            <v>282.3</v>
          </cell>
        </row>
        <row r="88">
          <cell r="A88">
            <v>282.40499999999997</v>
          </cell>
        </row>
        <row r="89">
          <cell r="A89">
            <v>282.26900000000001</v>
          </cell>
        </row>
        <row r="90">
          <cell r="A90">
            <v>282.726</v>
          </cell>
        </row>
        <row r="91">
          <cell r="A91">
            <v>282.79199999999997</v>
          </cell>
        </row>
        <row r="92">
          <cell r="A92">
            <v>283.20600000000002</v>
          </cell>
        </row>
        <row r="93">
          <cell r="A93">
            <v>298.69799999999998</v>
          </cell>
        </row>
        <row r="94">
          <cell r="A94">
            <v>296.90899999999999</v>
          </cell>
        </row>
        <row r="95">
          <cell r="A95">
            <v>306.09699999999998</v>
          </cell>
        </row>
        <row r="96">
          <cell r="A96">
            <v>314.36200000000002</v>
          </cell>
        </row>
        <row r="97">
          <cell r="A97">
            <v>321.22899999999998</v>
          </cell>
        </row>
        <row r="98">
          <cell r="A98">
            <v>327.67500000000001</v>
          </cell>
        </row>
        <row r="99">
          <cell r="A99">
            <v>325.495</v>
          </cell>
        </row>
        <row r="100">
          <cell r="A100">
            <v>312.78800000000001</v>
          </cell>
        </row>
        <row r="101">
          <cell r="A101">
            <v>312.50700000000001</v>
          </cell>
        </row>
        <row r="102">
          <cell r="A102">
            <v>312.589</v>
          </cell>
        </row>
        <row r="103">
          <cell r="A103">
            <v>322.16300000000001</v>
          </cell>
        </row>
        <row r="104">
          <cell r="A104">
            <v>296.245</v>
          </cell>
        </row>
        <row r="105">
          <cell r="A105">
            <v>284.69</v>
          </cell>
        </row>
        <row r="106">
          <cell r="A106">
            <v>280.23700000000002</v>
          </cell>
        </row>
        <row r="107">
          <cell r="A107">
            <v>279.76499999999999</v>
          </cell>
        </row>
        <row r="108">
          <cell r="A108">
            <v>279.86599999999999</v>
          </cell>
        </row>
        <row r="109">
          <cell r="A109">
            <v>279.34699999999998</v>
          </cell>
        </row>
        <row r="110">
          <cell r="A110">
            <v>279.26499999999999</v>
          </cell>
        </row>
        <row r="111">
          <cell r="A111">
            <v>279.36599999999999</v>
          </cell>
        </row>
        <row r="112">
          <cell r="A112">
            <v>279.351</v>
          </cell>
        </row>
        <row r="113">
          <cell r="A113">
            <v>279.339</v>
          </cell>
        </row>
        <row r="114">
          <cell r="A114">
            <v>279.37</v>
          </cell>
        </row>
        <row r="115">
          <cell r="A115">
            <v>279.37799999999999</v>
          </cell>
        </row>
        <row r="116">
          <cell r="A116">
            <v>279.39699999999999</v>
          </cell>
        </row>
        <row r="117">
          <cell r="A117">
            <v>279.65499999999997</v>
          </cell>
        </row>
        <row r="118">
          <cell r="A118">
            <v>279.63200000000001</v>
          </cell>
        </row>
        <row r="119">
          <cell r="A119">
            <v>279.62</v>
          </cell>
        </row>
        <row r="120">
          <cell r="A120">
            <v>279.51100000000002</v>
          </cell>
        </row>
        <row r="121">
          <cell r="A121">
            <v>283.01499999999999</v>
          </cell>
        </row>
        <row r="122">
          <cell r="A122">
            <v>281.339</v>
          </cell>
        </row>
        <row r="123">
          <cell r="A123">
            <v>284.06</v>
          </cell>
        </row>
        <row r="124">
          <cell r="A124">
            <v>292.65300000000002</v>
          </cell>
        </row>
        <row r="125">
          <cell r="A125">
            <v>294.36200000000002</v>
          </cell>
        </row>
        <row r="126">
          <cell r="A126">
            <v>294.50299999999999</v>
          </cell>
        </row>
        <row r="127">
          <cell r="A127">
            <v>296.74900000000002</v>
          </cell>
        </row>
        <row r="128">
          <cell r="A128">
            <v>295.89</v>
          </cell>
        </row>
        <row r="129">
          <cell r="A129">
            <v>296.358</v>
          </cell>
        </row>
        <row r="130">
          <cell r="A130">
            <v>296.233</v>
          </cell>
        </row>
        <row r="131">
          <cell r="A131">
            <v>297.66899999999998</v>
          </cell>
        </row>
        <row r="132">
          <cell r="A132">
            <v>298.07900000000001</v>
          </cell>
        </row>
        <row r="133">
          <cell r="A133">
            <v>298.03199999999998</v>
          </cell>
        </row>
        <row r="134">
          <cell r="A134">
            <v>299.40499999999997</v>
          </cell>
        </row>
        <row r="135">
          <cell r="A135">
            <v>299.702</v>
          </cell>
        </row>
        <row r="136">
          <cell r="A136">
            <v>299.69600000000003</v>
          </cell>
        </row>
        <row r="137">
          <cell r="A137">
            <v>301.61799999999999</v>
          </cell>
        </row>
        <row r="138">
          <cell r="A138">
            <v>301.20400000000001</v>
          </cell>
        </row>
        <row r="139">
          <cell r="A139">
            <v>303.08699999999999</v>
          </cell>
        </row>
        <row r="140">
          <cell r="A140">
            <v>303.73500000000001</v>
          </cell>
        </row>
        <row r="141">
          <cell r="A141">
            <v>304.35300000000001</v>
          </cell>
        </row>
        <row r="142">
          <cell r="A142">
            <v>305.10599999999999</v>
          </cell>
        </row>
        <row r="143">
          <cell r="A143">
            <v>305.40300000000002</v>
          </cell>
        </row>
        <row r="144">
          <cell r="A144">
            <v>306.25099999999998</v>
          </cell>
        </row>
        <row r="145">
          <cell r="A145">
            <v>306.185</v>
          </cell>
        </row>
        <row r="146">
          <cell r="A146">
            <v>306.46199999999999</v>
          </cell>
        </row>
        <row r="147">
          <cell r="A147">
            <v>306.46199999999999</v>
          </cell>
        </row>
        <row r="148">
          <cell r="A148">
            <v>306.87200000000001</v>
          </cell>
        </row>
        <row r="149">
          <cell r="A149">
            <v>306.82100000000003</v>
          </cell>
        </row>
        <row r="150">
          <cell r="A150">
            <v>306.82499999999999</v>
          </cell>
        </row>
        <row r="151">
          <cell r="A151">
            <v>308.04399999999998</v>
          </cell>
        </row>
        <row r="152">
          <cell r="A152">
            <v>307.88</v>
          </cell>
        </row>
        <row r="153">
          <cell r="A153">
            <v>308.04000000000002</v>
          </cell>
        </row>
        <row r="154">
          <cell r="A154">
            <v>308.11</v>
          </cell>
        </row>
        <row r="155">
          <cell r="A155">
            <v>309.19200000000001</v>
          </cell>
        </row>
        <row r="156">
          <cell r="A156">
            <v>309.142</v>
          </cell>
        </row>
        <row r="157">
          <cell r="A157">
            <v>309.52800000000002</v>
          </cell>
        </row>
        <row r="158">
          <cell r="A158">
            <v>310.31299999999999</v>
          </cell>
        </row>
        <row r="159">
          <cell r="A159">
            <v>311.41899999999998</v>
          </cell>
        </row>
        <row r="160">
          <cell r="A160">
            <v>311.21199999999999</v>
          </cell>
        </row>
        <row r="161">
          <cell r="A161">
            <v>311.19200000000001</v>
          </cell>
        </row>
        <row r="162">
          <cell r="A162">
            <v>311.15699999999998</v>
          </cell>
        </row>
        <row r="163">
          <cell r="A163">
            <v>311.19600000000003</v>
          </cell>
        </row>
        <row r="164">
          <cell r="A164">
            <v>311.16899999999998</v>
          </cell>
        </row>
        <row r="165">
          <cell r="A165">
            <v>311.45800000000003</v>
          </cell>
        </row>
        <row r="166">
          <cell r="A166">
            <v>310.06299999999999</v>
          </cell>
        </row>
        <row r="167">
          <cell r="A167">
            <v>291.20800000000003</v>
          </cell>
        </row>
        <row r="168">
          <cell r="A168">
            <v>291.82900000000001</v>
          </cell>
        </row>
        <row r="169">
          <cell r="A169">
            <v>291.92700000000002</v>
          </cell>
        </row>
        <row r="170">
          <cell r="A170">
            <v>292.08699999999999</v>
          </cell>
        </row>
        <row r="171">
          <cell r="A171">
            <v>291.99299999999999</v>
          </cell>
        </row>
        <row r="172">
          <cell r="A172">
            <v>291.99700000000001</v>
          </cell>
        </row>
        <row r="173">
          <cell r="A173">
            <v>293.58100000000002</v>
          </cell>
        </row>
        <row r="174">
          <cell r="A174">
            <v>294.77300000000002</v>
          </cell>
        </row>
        <row r="175">
          <cell r="A175">
            <v>298.21899999999999</v>
          </cell>
        </row>
        <row r="176">
          <cell r="A176">
            <v>297.64800000000002</v>
          </cell>
        </row>
        <row r="177">
          <cell r="A177">
            <v>297.66399999999999</v>
          </cell>
        </row>
        <row r="178">
          <cell r="A178">
            <v>298.10199999999998</v>
          </cell>
        </row>
        <row r="179">
          <cell r="A179">
            <v>299.79000000000002</v>
          </cell>
        </row>
        <row r="180">
          <cell r="A180">
            <v>299.86399999999998</v>
          </cell>
        </row>
        <row r="181">
          <cell r="A181">
            <v>302.505</v>
          </cell>
        </row>
        <row r="182">
          <cell r="A182">
            <v>302.411</v>
          </cell>
        </row>
        <row r="183">
          <cell r="A183">
            <v>302.45800000000003</v>
          </cell>
        </row>
        <row r="184">
          <cell r="A184">
            <v>303.28199999999998</v>
          </cell>
        </row>
        <row r="185">
          <cell r="A185">
            <v>303.142</v>
          </cell>
        </row>
        <row r="186">
          <cell r="A186">
            <v>303.2</v>
          </cell>
        </row>
        <row r="187">
          <cell r="A187">
            <v>303.18799999999999</v>
          </cell>
        </row>
        <row r="188">
          <cell r="A188">
            <v>303.142</v>
          </cell>
        </row>
        <row r="189">
          <cell r="A189">
            <v>303.15699999999998</v>
          </cell>
        </row>
        <row r="190">
          <cell r="A190">
            <v>303.15300000000002</v>
          </cell>
        </row>
        <row r="191">
          <cell r="A191">
            <v>303.11399999999998</v>
          </cell>
        </row>
        <row r="192">
          <cell r="A192">
            <v>303.11399999999998</v>
          </cell>
        </row>
        <row r="193">
          <cell r="A193">
            <v>303.12599999999998</v>
          </cell>
        </row>
        <row r="194">
          <cell r="A194">
            <v>303.10300000000001</v>
          </cell>
        </row>
        <row r="195">
          <cell r="A195">
            <v>303.11</v>
          </cell>
        </row>
        <row r="196">
          <cell r="A196">
            <v>304.28300000000002</v>
          </cell>
        </row>
        <row r="197">
          <cell r="A197">
            <v>304.56099999999998</v>
          </cell>
        </row>
        <row r="198">
          <cell r="A198">
            <v>305.46699999999998</v>
          </cell>
        </row>
        <row r="199">
          <cell r="A199">
            <v>303.07400000000001</v>
          </cell>
        </row>
        <row r="200">
          <cell r="A200">
            <v>301.70299999999997</v>
          </cell>
        </row>
        <row r="201">
          <cell r="A201">
            <v>301.45699999999999</v>
          </cell>
        </row>
        <row r="202">
          <cell r="A202">
            <v>309.11700000000002</v>
          </cell>
        </row>
        <row r="203">
          <cell r="A203">
            <v>308.55900000000003</v>
          </cell>
        </row>
        <row r="204">
          <cell r="A204">
            <v>322.05099999999999</v>
          </cell>
        </row>
        <row r="205">
          <cell r="A205">
            <v>316.488</v>
          </cell>
        </row>
        <row r="206">
          <cell r="A206">
            <v>314.59800000000001</v>
          </cell>
        </row>
        <row r="207">
          <cell r="A207">
            <v>313.07</v>
          </cell>
        </row>
        <row r="208">
          <cell r="A208">
            <v>313.08999999999997</v>
          </cell>
        </row>
        <row r="209">
          <cell r="A209">
            <v>313.08600000000001</v>
          </cell>
        </row>
        <row r="210">
          <cell r="A210">
            <v>313.07799999999997</v>
          </cell>
        </row>
        <row r="211">
          <cell r="A211">
            <v>313.34800000000001</v>
          </cell>
        </row>
        <row r="212">
          <cell r="A212">
            <v>303.37900000000002</v>
          </cell>
        </row>
        <row r="213">
          <cell r="A213">
            <v>302.31200000000001</v>
          </cell>
        </row>
        <row r="214">
          <cell r="A214">
            <v>302.00400000000002</v>
          </cell>
        </row>
        <row r="215">
          <cell r="A215">
            <v>302.52</v>
          </cell>
        </row>
        <row r="216">
          <cell r="A216">
            <v>302.98</v>
          </cell>
        </row>
        <row r="217">
          <cell r="A217">
            <v>303.49200000000002</v>
          </cell>
        </row>
        <row r="218">
          <cell r="A218">
            <v>302.98</v>
          </cell>
        </row>
        <row r="219">
          <cell r="A219">
            <v>313.68</v>
          </cell>
        </row>
        <row r="220">
          <cell r="A220">
            <v>316.17599999999999</v>
          </cell>
        </row>
        <row r="221">
          <cell r="A221">
            <v>320.22699999999998</v>
          </cell>
        </row>
        <row r="222">
          <cell r="A222">
            <v>306.23</v>
          </cell>
        </row>
        <row r="223">
          <cell r="A223">
            <v>305.54300000000001</v>
          </cell>
        </row>
        <row r="224">
          <cell r="A224">
            <v>305.55900000000003</v>
          </cell>
        </row>
        <row r="225">
          <cell r="A225">
            <v>308.69499999999999</v>
          </cell>
        </row>
        <row r="226">
          <cell r="A226">
            <v>310.56599999999997</v>
          </cell>
        </row>
        <row r="227">
          <cell r="A227">
            <v>319.625</v>
          </cell>
        </row>
        <row r="228">
          <cell r="A228">
            <v>320.77</v>
          </cell>
        </row>
        <row r="229">
          <cell r="A229">
            <v>306.89499999999998</v>
          </cell>
        </row>
        <row r="230">
          <cell r="A230">
            <v>306.54300000000001</v>
          </cell>
        </row>
        <row r="231">
          <cell r="A231">
            <v>306.33600000000001</v>
          </cell>
        </row>
        <row r="232">
          <cell r="A232">
            <v>306.33199999999999</v>
          </cell>
        </row>
        <row r="233">
          <cell r="A233">
            <v>310.19099999999997</v>
          </cell>
        </row>
        <row r="234">
          <cell r="A234">
            <v>313.96499999999997</v>
          </cell>
        </row>
        <row r="235">
          <cell r="A235">
            <v>318.387</v>
          </cell>
        </row>
        <row r="236">
          <cell r="A236">
            <v>320.85199999999998</v>
          </cell>
        </row>
        <row r="237">
          <cell r="A237">
            <v>322.44499999999999</v>
          </cell>
        </row>
        <row r="238">
          <cell r="A238">
            <v>327.02</v>
          </cell>
        </row>
        <row r="239">
          <cell r="A239">
            <v>330.50400000000002</v>
          </cell>
        </row>
        <row r="240">
          <cell r="A240">
            <v>318.09800000000001</v>
          </cell>
        </row>
        <row r="241">
          <cell r="A241">
            <v>328.49200000000002</v>
          </cell>
        </row>
        <row r="242">
          <cell r="A242">
            <v>311.78100000000001</v>
          </cell>
        </row>
        <row r="243">
          <cell r="A243">
            <v>316.04300000000001</v>
          </cell>
        </row>
        <row r="244">
          <cell r="A244">
            <v>316.28500000000003</v>
          </cell>
        </row>
        <row r="245">
          <cell r="A245">
            <v>257.78899999999999</v>
          </cell>
        </row>
        <row r="246">
          <cell r="A246">
            <v>211.30600000000001</v>
          </cell>
        </row>
        <row r="247">
          <cell r="A247">
            <v>211.173</v>
          </cell>
        </row>
        <row r="248">
          <cell r="A248">
            <v>211.00899999999999</v>
          </cell>
        </row>
        <row r="249">
          <cell r="A249">
            <v>210.97</v>
          </cell>
        </row>
        <row r="250">
          <cell r="A250">
            <v>211.001</v>
          </cell>
        </row>
        <row r="251">
          <cell r="A251">
            <v>208.661</v>
          </cell>
        </row>
        <row r="252">
          <cell r="A252">
            <v>208.661</v>
          </cell>
        </row>
        <row r="253">
          <cell r="A253">
            <v>208.65700000000001</v>
          </cell>
        </row>
        <row r="254">
          <cell r="A254">
            <v>208.661</v>
          </cell>
        </row>
        <row r="255">
          <cell r="A255">
            <v>208.66499999999999</v>
          </cell>
        </row>
        <row r="256">
          <cell r="A256">
            <v>208.66900000000001</v>
          </cell>
        </row>
        <row r="257">
          <cell r="A257">
            <v>208.673</v>
          </cell>
        </row>
        <row r="258">
          <cell r="A258">
            <v>208.673</v>
          </cell>
        </row>
        <row r="259">
          <cell r="A259">
            <v>208.673</v>
          </cell>
        </row>
        <row r="260">
          <cell r="A260">
            <v>208.673</v>
          </cell>
        </row>
        <row r="261">
          <cell r="A261">
            <v>208.649</v>
          </cell>
        </row>
        <row r="262">
          <cell r="A262">
            <v>208.64599999999999</v>
          </cell>
        </row>
        <row r="263">
          <cell r="A263">
            <v>208.642</v>
          </cell>
        </row>
        <row r="264">
          <cell r="A264">
            <v>208.661</v>
          </cell>
        </row>
        <row r="265">
          <cell r="A265">
            <v>208.649</v>
          </cell>
        </row>
        <row r="266">
          <cell r="A266">
            <v>208.685</v>
          </cell>
        </row>
        <row r="267">
          <cell r="A267">
            <v>208.67699999999999</v>
          </cell>
        </row>
        <row r="268">
          <cell r="A268">
            <v>208.7</v>
          </cell>
        </row>
        <row r="269">
          <cell r="A269">
            <v>208.685</v>
          </cell>
        </row>
        <row r="270">
          <cell r="A270">
            <v>208.673</v>
          </cell>
        </row>
        <row r="271">
          <cell r="A271">
            <v>208.71600000000001</v>
          </cell>
        </row>
        <row r="272">
          <cell r="A272">
            <v>208.71199999999999</v>
          </cell>
        </row>
        <row r="273">
          <cell r="A273">
            <v>235.05099999999999</v>
          </cell>
        </row>
        <row r="274">
          <cell r="A274">
            <v>273.00799999999998</v>
          </cell>
        </row>
        <row r="275">
          <cell r="A275">
            <v>272.30500000000001</v>
          </cell>
        </row>
        <row r="276">
          <cell r="A276">
            <v>272.28100000000001</v>
          </cell>
        </row>
        <row r="277">
          <cell r="A277">
            <v>272.81599999999997</v>
          </cell>
        </row>
        <row r="278">
          <cell r="A278">
            <v>273.37900000000002</v>
          </cell>
        </row>
        <row r="279">
          <cell r="A279">
            <v>273.60899999999998</v>
          </cell>
        </row>
        <row r="280">
          <cell r="A280">
            <v>279.16399999999999</v>
          </cell>
        </row>
        <row r="281">
          <cell r="A281">
            <v>283.19499999999999</v>
          </cell>
        </row>
        <row r="282">
          <cell r="A282">
            <v>283.10199999999998</v>
          </cell>
        </row>
        <row r="283">
          <cell r="A283">
            <v>283.07400000000001</v>
          </cell>
        </row>
        <row r="284">
          <cell r="A284">
            <v>283.59800000000001</v>
          </cell>
        </row>
        <row r="285">
          <cell r="A285">
            <v>273.47899999999998</v>
          </cell>
        </row>
        <row r="286">
          <cell r="A286">
            <v>275.05700000000002</v>
          </cell>
        </row>
        <row r="287">
          <cell r="A287">
            <v>269.25599999999997</v>
          </cell>
        </row>
        <row r="288">
          <cell r="A288">
            <v>269.928</v>
          </cell>
        </row>
        <row r="289">
          <cell r="A289">
            <v>270.29899999999998</v>
          </cell>
        </row>
        <row r="290">
          <cell r="A290">
            <v>270.78300000000002</v>
          </cell>
        </row>
        <row r="291">
          <cell r="A291">
            <v>271.52100000000002</v>
          </cell>
        </row>
        <row r="292">
          <cell r="A292">
            <v>271.68900000000002</v>
          </cell>
        </row>
        <row r="293">
          <cell r="A293">
            <v>272.68900000000002</v>
          </cell>
        </row>
        <row r="294">
          <cell r="A294">
            <v>272.48200000000003</v>
          </cell>
        </row>
        <row r="295">
          <cell r="A295">
            <v>287.39999999999998</v>
          </cell>
        </row>
        <row r="296">
          <cell r="A296">
            <v>286.197</v>
          </cell>
        </row>
        <row r="297">
          <cell r="A297">
            <v>296.42399999999998</v>
          </cell>
        </row>
        <row r="298">
          <cell r="A298">
            <v>296.572</v>
          </cell>
        </row>
        <row r="299">
          <cell r="A299">
            <v>296.64999999999998</v>
          </cell>
        </row>
        <row r="300">
          <cell r="A300">
            <v>296.82600000000002</v>
          </cell>
        </row>
        <row r="301">
          <cell r="A301">
            <v>296.74400000000003</v>
          </cell>
        </row>
        <row r="302">
          <cell r="A302">
            <v>296.75200000000001</v>
          </cell>
        </row>
        <row r="303">
          <cell r="A303">
            <v>296.779</v>
          </cell>
        </row>
        <row r="304">
          <cell r="A304">
            <v>296.74400000000003</v>
          </cell>
        </row>
        <row r="305">
          <cell r="A305">
            <v>296.779</v>
          </cell>
        </row>
        <row r="306">
          <cell r="A306">
            <v>297.15800000000002</v>
          </cell>
        </row>
        <row r="307">
          <cell r="A307">
            <v>297.10000000000002</v>
          </cell>
        </row>
        <row r="308">
          <cell r="A308">
            <v>297.23599999999999</v>
          </cell>
        </row>
        <row r="309">
          <cell r="A309">
            <v>299.42</v>
          </cell>
        </row>
        <row r="310">
          <cell r="A310">
            <v>283.48599999999999</v>
          </cell>
        </row>
        <row r="311">
          <cell r="A311">
            <v>283.94299999999998</v>
          </cell>
        </row>
        <row r="312">
          <cell r="A312">
            <v>282.947</v>
          </cell>
        </row>
        <row r="313">
          <cell r="A313">
            <v>282.928</v>
          </cell>
        </row>
        <row r="314">
          <cell r="A314">
            <v>283.05700000000002</v>
          </cell>
        </row>
        <row r="315">
          <cell r="A315">
            <v>283.166</v>
          </cell>
        </row>
        <row r="316">
          <cell r="A316">
            <v>283.20100000000002</v>
          </cell>
        </row>
        <row r="317">
          <cell r="A317">
            <v>283.35700000000003</v>
          </cell>
        </row>
        <row r="318">
          <cell r="A318">
            <v>283.85399999999998</v>
          </cell>
        </row>
        <row r="319">
          <cell r="A319">
            <v>296.24400000000003</v>
          </cell>
        </row>
        <row r="320">
          <cell r="A320">
            <v>300.61500000000001</v>
          </cell>
        </row>
        <row r="321">
          <cell r="A321">
            <v>300.709</v>
          </cell>
        </row>
        <row r="322">
          <cell r="A322">
            <v>284.39600000000002</v>
          </cell>
        </row>
        <row r="323">
          <cell r="A323">
            <v>285.09399999999999</v>
          </cell>
        </row>
        <row r="324">
          <cell r="A324">
            <v>284.08600000000001</v>
          </cell>
        </row>
        <row r="325">
          <cell r="A325">
            <v>283.87099999999998</v>
          </cell>
        </row>
        <row r="326">
          <cell r="A326">
            <v>284.14100000000002</v>
          </cell>
        </row>
        <row r="327">
          <cell r="A327">
            <v>284.04300000000001</v>
          </cell>
        </row>
        <row r="328">
          <cell r="A328">
            <v>284.18</v>
          </cell>
        </row>
        <row r="329">
          <cell r="A329">
            <v>283.96499999999997</v>
          </cell>
        </row>
        <row r="330">
          <cell r="A330">
            <v>300.33199999999999</v>
          </cell>
        </row>
        <row r="331">
          <cell r="A331">
            <v>299.23</v>
          </cell>
        </row>
        <row r="332">
          <cell r="A332">
            <v>298.71899999999999</v>
          </cell>
        </row>
        <row r="333">
          <cell r="A333">
            <v>299.68</v>
          </cell>
        </row>
        <row r="334">
          <cell r="A334">
            <v>302.56599999999997</v>
          </cell>
        </row>
        <row r="335">
          <cell r="A335">
            <v>304.875</v>
          </cell>
        </row>
        <row r="336">
          <cell r="A336">
            <v>305.93</v>
          </cell>
        </row>
        <row r="337">
          <cell r="A337">
            <v>308.14100000000002</v>
          </cell>
        </row>
        <row r="338">
          <cell r="A338">
            <v>308.89499999999998</v>
          </cell>
        </row>
        <row r="339">
          <cell r="A339">
            <v>309.25400000000002</v>
          </cell>
        </row>
        <row r="340">
          <cell r="A340">
            <v>313.41399999999999</v>
          </cell>
        </row>
        <row r="341">
          <cell r="A341">
            <v>317.80500000000001</v>
          </cell>
        </row>
        <row r="342">
          <cell r="A342">
            <v>320.88299999999998</v>
          </cell>
        </row>
        <row r="343">
          <cell r="A343">
            <v>310.94099999999997</v>
          </cell>
        </row>
        <row r="344">
          <cell r="A344">
            <v>312.35899999999998</v>
          </cell>
        </row>
        <row r="345">
          <cell r="A345">
            <v>312.66000000000003</v>
          </cell>
        </row>
        <row r="346">
          <cell r="A346">
            <v>303.18</v>
          </cell>
        </row>
        <row r="347">
          <cell r="A347">
            <v>290.43400000000003</v>
          </cell>
        </row>
        <row r="348">
          <cell r="A348">
            <v>289.69499999999999</v>
          </cell>
        </row>
        <row r="349">
          <cell r="A349">
            <v>289.43799999999999</v>
          </cell>
        </row>
        <row r="350">
          <cell r="A350">
            <v>289.41000000000003</v>
          </cell>
        </row>
        <row r="351">
          <cell r="A351">
            <v>289.43799999999999</v>
          </cell>
        </row>
        <row r="352">
          <cell r="A352">
            <v>289.54700000000003</v>
          </cell>
        </row>
        <row r="353">
          <cell r="A353">
            <v>289.45699999999999</v>
          </cell>
        </row>
        <row r="354">
          <cell r="A354">
            <v>289.35899999999998</v>
          </cell>
        </row>
        <row r="355">
          <cell r="A355">
            <v>289.41000000000003</v>
          </cell>
        </row>
        <row r="356">
          <cell r="A356">
            <v>289.39100000000002</v>
          </cell>
        </row>
        <row r="357">
          <cell r="A357">
            <v>289.363</v>
          </cell>
        </row>
        <row r="358">
          <cell r="A358">
            <v>289.72699999999998</v>
          </cell>
        </row>
        <row r="359">
          <cell r="A359">
            <v>298.32</v>
          </cell>
        </row>
        <row r="360">
          <cell r="A360">
            <v>297.62099999999998</v>
          </cell>
        </row>
        <row r="361">
          <cell r="A361">
            <v>278.63299999999998</v>
          </cell>
        </row>
        <row r="362">
          <cell r="A362">
            <v>261.69099999999997</v>
          </cell>
        </row>
        <row r="363">
          <cell r="A363">
            <v>261.51600000000002</v>
          </cell>
        </row>
        <row r="364">
          <cell r="A364">
            <v>262.863</v>
          </cell>
        </row>
        <row r="365">
          <cell r="A365">
            <v>262.68400000000003</v>
          </cell>
        </row>
        <row r="366">
          <cell r="A366">
            <v>273.02</v>
          </cell>
        </row>
        <row r="367">
          <cell r="A367">
            <v>274.52699999999999</v>
          </cell>
        </row>
        <row r="368">
          <cell r="A368">
            <v>275.238</v>
          </cell>
        </row>
        <row r="369">
          <cell r="A369">
            <v>276.262</v>
          </cell>
        </row>
        <row r="370">
          <cell r="A370">
            <v>277.06200000000001</v>
          </cell>
        </row>
        <row r="371">
          <cell r="A371">
            <v>277.33199999999999</v>
          </cell>
        </row>
        <row r="372">
          <cell r="A372">
            <v>277.92200000000003</v>
          </cell>
        </row>
        <row r="373">
          <cell r="A373">
            <v>278.05500000000001</v>
          </cell>
        </row>
        <row r="374">
          <cell r="A374">
            <v>277.94900000000001</v>
          </cell>
        </row>
        <row r="375">
          <cell r="A375">
            <v>277.87900000000002</v>
          </cell>
        </row>
        <row r="376">
          <cell r="A376">
            <v>278.30099999999999</v>
          </cell>
        </row>
        <row r="377">
          <cell r="A377">
            <v>279.49200000000002</v>
          </cell>
        </row>
        <row r="378">
          <cell r="A378">
            <v>280.41000000000003</v>
          </cell>
        </row>
        <row r="379">
          <cell r="A379">
            <v>282.00400000000002</v>
          </cell>
        </row>
        <row r="380">
          <cell r="A380">
            <v>282.38900000000001</v>
          </cell>
        </row>
        <row r="381">
          <cell r="A381">
            <v>282.18599999999998</v>
          </cell>
        </row>
        <row r="382">
          <cell r="A382">
            <v>282.209</v>
          </cell>
        </row>
        <row r="383">
          <cell r="A383">
            <v>282.11099999999999</v>
          </cell>
        </row>
        <row r="384">
          <cell r="A384">
            <v>282.10000000000002</v>
          </cell>
        </row>
        <row r="385">
          <cell r="A385">
            <v>282.08</v>
          </cell>
        </row>
        <row r="386">
          <cell r="A386">
            <v>282.07600000000002</v>
          </cell>
        </row>
        <row r="387">
          <cell r="A387">
            <v>282.084</v>
          </cell>
        </row>
        <row r="388">
          <cell r="A388">
            <v>282.06799999999998</v>
          </cell>
        </row>
        <row r="389">
          <cell r="A389">
            <v>282.12700000000001</v>
          </cell>
        </row>
        <row r="390">
          <cell r="A390">
            <v>282.072</v>
          </cell>
        </row>
        <row r="391">
          <cell r="A391">
            <v>282.05700000000002</v>
          </cell>
        </row>
        <row r="392">
          <cell r="A392">
            <v>282.08</v>
          </cell>
        </row>
        <row r="393">
          <cell r="A393">
            <v>282.06799999999998</v>
          </cell>
        </row>
        <row r="394">
          <cell r="A394">
            <v>282.07600000000002</v>
          </cell>
        </row>
        <row r="395">
          <cell r="A395">
            <v>282.03300000000002</v>
          </cell>
        </row>
        <row r="396">
          <cell r="A396">
            <v>282.01799999999997</v>
          </cell>
        </row>
        <row r="397">
          <cell r="A397">
            <v>282.03300000000002</v>
          </cell>
        </row>
        <row r="398">
          <cell r="A398">
            <v>282.00599999999997</v>
          </cell>
        </row>
        <row r="399">
          <cell r="A399">
            <v>282.029</v>
          </cell>
        </row>
        <row r="400">
          <cell r="A400">
            <v>282.01</v>
          </cell>
        </row>
        <row r="401">
          <cell r="A401">
            <v>282.029</v>
          </cell>
        </row>
        <row r="402">
          <cell r="A402">
            <v>270.20499999999998</v>
          </cell>
        </row>
        <row r="403">
          <cell r="A403">
            <v>262.55700000000002</v>
          </cell>
        </row>
        <row r="404">
          <cell r="A404">
            <v>262.61099999999999</v>
          </cell>
        </row>
        <row r="405">
          <cell r="A405">
            <v>263.18599999999998</v>
          </cell>
        </row>
        <row r="406">
          <cell r="A406">
            <v>265.03300000000002</v>
          </cell>
        </row>
        <row r="407">
          <cell r="A407">
            <v>268.45100000000002</v>
          </cell>
        </row>
        <row r="408">
          <cell r="A408">
            <v>267.63499999999999</v>
          </cell>
        </row>
        <row r="409">
          <cell r="A409">
            <v>271.70100000000002</v>
          </cell>
        </row>
        <row r="410">
          <cell r="A410">
            <v>271.45100000000002</v>
          </cell>
        </row>
        <row r="411">
          <cell r="A411">
            <v>273.38900000000001</v>
          </cell>
        </row>
        <row r="412">
          <cell r="A412">
            <v>273.04500000000002</v>
          </cell>
        </row>
        <row r="413">
          <cell r="A413">
            <v>272.70100000000002</v>
          </cell>
        </row>
        <row r="414">
          <cell r="A414">
            <v>272.697</v>
          </cell>
        </row>
        <row r="415">
          <cell r="A415">
            <v>272.65800000000002</v>
          </cell>
        </row>
        <row r="416">
          <cell r="A416">
            <v>272.596</v>
          </cell>
        </row>
        <row r="417">
          <cell r="A417">
            <v>272.572</v>
          </cell>
        </row>
        <row r="418">
          <cell r="A418">
            <v>272.60000000000002</v>
          </cell>
        </row>
        <row r="419">
          <cell r="A419">
            <v>272.56400000000002</v>
          </cell>
        </row>
        <row r="420">
          <cell r="A420">
            <v>272.54500000000002</v>
          </cell>
        </row>
        <row r="421">
          <cell r="A421">
            <v>272.58800000000002</v>
          </cell>
        </row>
        <row r="422">
          <cell r="A422">
            <v>272.57600000000002</v>
          </cell>
        </row>
        <row r="423">
          <cell r="A423">
            <v>272.52100000000002</v>
          </cell>
        </row>
        <row r="424">
          <cell r="A424">
            <v>272.51400000000001</v>
          </cell>
        </row>
        <row r="425">
          <cell r="A425">
            <v>272.52499999999998</v>
          </cell>
        </row>
        <row r="426">
          <cell r="A426">
            <v>272.51400000000001</v>
          </cell>
        </row>
        <row r="427">
          <cell r="A427">
            <v>272.56799999999998</v>
          </cell>
        </row>
        <row r="428">
          <cell r="A428">
            <v>272.529</v>
          </cell>
        </row>
        <row r="429">
          <cell r="A429">
            <v>294.916</v>
          </cell>
        </row>
        <row r="430">
          <cell r="A430">
            <v>280.572</v>
          </cell>
        </row>
        <row r="431">
          <cell r="A431">
            <v>292.303</v>
          </cell>
        </row>
        <row r="432">
          <cell r="A432">
            <v>297.69299999999998</v>
          </cell>
        </row>
        <row r="433">
          <cell r="A433">
            <v>275.42</v>
          </cell>
        </row>
        <row r="434">
          <cell r="A434">
            <v>273.46699999999998</v>
          </cell>
        </row>
        <row r="435">
          <cell r="A435">
            <v>272.99400000000003</v>
          </cell>
        </row>
        <row r="436">
          <cell r="A436">
            <v>272.99400000000003</v>
          </cell>
        </row>
        <row r="437">
          <cell r="A437">
            <v>272.98200000000003</v>
          </cell>
        </row>
        <row r="438">
          <cell r="A438">
            <v>272.99799999999999</v>
          </cell>
        </row>
        <row r="439">
          <cell r="A439">
            <v>272.959</v>
          </cell>
        </row>
        <row r="440">
          <cell r="A440">
            <v>272.971</v>
          </cell>
        </row>
        <row r="441">
          <cell r="A441">
            <v>273.37700000000001</v>
          </cell>
        </row>
        <row r="442">
          <cell r="A442">
            <v>263.49400000000003</v>
          </cell>
        </row>
        <row r="443">
          <cell r="A443">
            <v>263.20499999999998</v>
          </cell>
        </row>
        <row r="444">
          <cell r="A444">
            <v>281.79899999999998</v>
          </cell>
        </row>
        <row r="445">
          <cell r="A445">
            <v>282.221</v>
          </cell>
        </row>
        <row r="446">
          <cell r="A446">
            <v>282.52499999999998</v>
          </cell>
        </row>
        <row r="447">
          <cell r="A447">
            <v>283.10700000000003</v>
          </cell>
        </row>
        <row r="448">
          <cell r="A448">
            <v>288.79899999999998</v>
          </cell>
        </row>
        <row r="449">
          <cell r="A449">
            <v>295.38499999999999</v>
          </cell>
        </row>
        <row r="450">
          <cell r="A450">
            <v>288.39299999999997</v>
          </cell>
        </row>
        <row r="451">
          <cell r="A451">
            <v>292.61099999999999</v>
          </cell>
        </row>
        <row r="452">
          <cell r="A452">
            <v>294.25200000000001</v>
          </cell>
        </row>
        <row r="453">
          <cell r="A453">
            <v>294.67</v>
          </cell>
        </row>
        <row r="454">
          <cell r="A454">
            <v>287.73200000000003</v>
          </cell>
        </row>
        <row r="455">
          <cell r="A455">
            <v>299.36099999999999</v>
          </cell>
        </row>
        <row r="456">
          <cell r="A456">
            <v>300.61099999999999</v>
          </cell>
        </row>
        <row r="457">
          <cell r="A457">
            <v>286.01400000000001</v>
          </cell>
        </row>
        <row r="458">
          <cell r="A458">
            <v>285.822</v>
          </cell>
        </row>
        <row r="459">
          <cell r="A459">
            <v>285.51</v>
          </cell>
        </row>
        <row r="460">
          <cell r="A460">
            <v>285.43599999999998</v>
          </cell>
        </row>
        <row r="461">
          <cell r="A461">
            <v>289.36900000000003</v>
          </cell>
        </row>
        <row r="462">
          <cell r="A462">
            <v>291.51400000000001</v>
          </cell>
        </row>
        <row r="463">
          <cell r="A463">
            <v>294.13499999999999</v>
          </cell>
        </row>
        <row r="464">
          <cell r="A464">
            <v>298.76799999999997</v>
          </cell>
        </row>
        <row r="465">
          <cell r="A465">
            <v>305.29899999999998</v>
          </cell>
        </row>
        <row r="466">
          <cell r="A466">
            <v>310.12700000000001</v>
          </cell>
        </row>
        <row r="467">
          <cell r="A467">
            <v>321.56799999999998</v>
          </cell>
        </row>
        <row r="468">
          <cell r="A468">
            <v>308.49400000000003</v>
          </cell>
        </row>
        <row r="469">
          <cell r="A469">
            <v>290.67399999999998</v>
          </cell>
        </row>
        <row r="470">
          <cell r="A470">
            <v>290.44299999999998</v>
          </cell>
        </row>
        <row r="471">
          <cell r="A471">
            <v>277.75599999999997</v>
          </cell>
        </row>
        <row r="472">
          <cell r="A472">
            <v>237.50200000000001</v>
          </cell>
        </row>
        <row r="473">
          <cell r="A473">
            <v>235.256</v>
          </cell>
        </row>
        <row r="474">
          <cell r="A474">
            <v>195.87</v>
          </cell>
        </row>
        <row r="475">
          <cell r="A475">
            <v>195.84700000000001</v>
          </cell>
        </row>
        <row r="476">
          <cell r="A476">
            <v>195.85400000000001</v>
          </cell>
        </row>
        <row r="477">
          <cell r="A477">
            <v>195.839</v>
          </cell>
        </row>
        <row r="478">
          <cell r="A478">
            <v>193.61199999999999</v>
          </cell>
        </row>
        <row r="479">
          <cell r="A479">
            <v>193.624</v>
          </cell>
        </row>
        <row r="480">
          <cell r="A480">
            <v>193.61199999999999</v>
          </cell>
        </row>
        <row r="481">
          <cell r="A481">
            <v>193.601</v>
          </cell>
        </row>
        <row r="482">
          <cell r="A482">
            <v>193.59700000000001</v>
          </cell>
        </row>
        <row r="483">
          <cell r="A483">
            <v>193.66300000000001</v>
          </cell>
        </row>
        <row r="484">
          <cell r="A484">
            <v>193.62799999999999</v>
          </cell>
        </row>
        <row r="485">
          <cell r="A485">
            <v>249.46299999999999</v>
          </cell>
        </row>
        <row r="486">
          <cell r="A486">
            <v>249.322</v>
          </cell>
        </row>
        <row r="487">
          <cell r="A487">
            <v>269.971</v>
          </cell>
        </row>
        <row r="488">
          <cell r="A488">
            <v>277.31799999999998</v>
          </cell>
        </row>
        <row r="489">
          <cell r="A489">
            <v>273.25200000000001</v>
          </cell>
        </row>
        <row r="490">
          <cell r="A490">
            <v>269.37299999999999</v>
          </cell>
        </row>
        <row r="491">
          <cell r="A491">
            <v>268.31099999999998</v>
          </cell>
        </row>
        <row r="492">
          <cell r="A492">
            <v>268.22500000000002</v>
          </cell>
        </row>
        <row r="493">
          <cell r="A493">
            <v>265.87299999999999</v>
          </cell>
        </row>
        <row r="494">
          <cell r="A494">
            <v>265.87299999999999</v>
          </cell>
        </row>
        <row r="495">
          <cell r="A495">
            <v>274.697</v>
          </cell>
        </row>
        <row r="496">
          <cell r="A496">
            <v>274.55700000000002</v>
          </cell>
        </row>
        <row r="497">
          <cell r="A497">
            <v>274.49400000000003</v>
          </cell>
        </row>
        <row r="498">
          <cell r="A498">
            <v>274.47500000000002</v>
          </cell>
        </row>
        <row r="499">
          <cell r="A499">
            <v>276.37299999999999</v>
          </cell>
        </row>
        <row r="500">
          <cell r="A500">
            <v>286.04500000000002</v>
          </cell>
        </row>
        <row r="501">
          <cell r="A501">
            <v>285.53300000000002</v>
          </cell>
        </row>
        <row r="502">
          <cell r="A502">
            <v>285.92399999999998</v>
          </cell>
        </row>
        <row r="503">
          <cell r="A503">
            <v>285.76799999999997</v>
          </cell>
        </row>
        <row r="504">
          <cell r="A504">
            <v>287.947</v>
          </cell>
        </row>
        <row r="505">
          <cell r="A505">
            <v>241.83799999999999</v>
          </cell>
        </row>
        <row r="506">
          <cell r="A506">
            <v>240.95099999999999</v>
          </cell>
        </row>
        <row r="507">
          <cell r="A507">
            <v>253.46700000000001</v>
          </cell>
        </row>
        <row r="508">
          <cell r="A508">
            <v>256.33</v>
          </cell>
        </row>
        <row r="509">
          <cell r="A509">
            <v>254.721</v>
          </cell>
        </row>
        <row r="510">
          <cell r="A510">
            <v>255.29900000000001</v>
          </cell>
        </row>
        <row r="511">
          <cell r="A511">
            <v>255.279</v>
          </cell>
        </row>
        <row r="512">
          <cell r="A512">
            <v>255.16200000000001</v>
          </cell>
        </row>
        <row r="513">
          <cell r="A513">
            <v>259.51799999999997</v>
          </cell>
        </row>
        <row r="514">
          <cell r="A514">
            <v>268.74</v>
          </cell>
        </row>
        <row r="515">
          <cell r="A515">
            <v>278.14299999999997</v>
          </cell>
        </row>
        <row r="516">
          <cell r="A516">
            <v>278.428</v>
          </cell>
        </row>
        <row r="517">
          <cell r="A517">
            <v>278.447</v>
          </cell>
        </row>
        <row r="518">
          <cell r="A518">
            <v>278.80700000000002</v>
          </cell>
        </row>
        <row r="519">
          <cell r="A519">
            <v>278.93200000000002</v>
          </cell>
        </row>
        <row r="520">
          <cell r="A520">
            <v>280.697</v>
          </cell>
        </row>
        <row r="521">
          <cell r="A521">
            <v>265.82600000000002</v>
          </cell>
        </row>
        <row r="522">
          <cell r="A522">
            <v>266.13499999999999</v>
          </cell>
        </row>
        <row r="523">
          <cell r="A523">
            <v>265.62299999999999</v>
          </cell>
        </row>
        <row r="524">
          <cell r="A524">
            <v>265.60000000000002</v>
          </cell>
        </row>
        <row r="525">
          <cell r="A525">
            <v>265.85700000000003</v>
          </cell>
        </row>
        <row r="526">
          <cell r="A526">
            <v>265.87299999999999</v>
          </cell>
        </row>
        <row r="527">
          <cell r="A527">
            <v>265.99400000000003</v>
          </cell>
        </row>
        <row r="528">
          <cell r="A528">
            <v>265.89600000000002</v>
          </cell>
        </row>
        <row r="529">
          <cell r="A529">
            <v>265.78300000000002</v>
          </cell>
        </row>
        <row r="530">
          <cell r="A530">
            <v>267.10199999999998</v>
          </cell>
        </row>
        <row r="531">
          <cell r="A531">
            <v>269.40199999999999</v>
          </cell>
        </row>
        <row r="532">
          <cell r="A532">
            <v>283.69099999999997</v>
          </cell>
        </row>
        <row r="533">
          <cell r="A533">
            <v>283.74599999999998</v>
          </cell>
        </row>
        <row r="534">
          <cell r="A534">
            <v>267.31599999999997</v>
          </cell>
        </row>
        <row r="535">
          <cell r="A535">
            <v>266.762</v>
          </cell>
        </row>
        <row r="536">
          <cell r="A536">
            <v>266.39499999999998</v>
          </cell>
        </row>
        <row r="537">
          <cell r="A537">
            <v>266.39800000000002</v>
          </cell>
        </row>
        <row r="538">
          <cell r="A538">
            <v>266.72300000000001</v>
          </cell>
        </row>
        <row r="539">
          <cell r="A539">
            <v>266.512</v>
          </cell>
        </row>
        <row r="540">
          <cell r="A540">
            <v>266.38299999999998</v>
          </cell>
        </row>
        <row r="541">
          <cell r="A541">
            <v>268.19900000000001</v>
          </cell>
        </row>
        <row r="542">
          <cell r="A542">
            <v>283.96499999999997</v>
          </cell>
        </row>
        <row r="543">
          <cell r="A543">
            <v>283.35399999999998</v>
          </cell>
        </row>
        <row r="544">
          <cell r="A544">
            <v>282.834</v>
          </cell>
        </row>
        <row r="545">
          <cell r="A545">
            <v>282.81099999999998</v>
          </cell>
        </row>
        <row r="546">
          <cell r="A546">
            <v>283.06400000000002</v>
          </cell>
        </row>
        <row r="547">
          <cell r="A547">
            <v>286.42</v>
          </cell>
        </row>
        <row r="548">
          <cell r="A548">
            <v>287.76799999999997</v>
          </cell>
        </row>
        <row r="549">
          <cell r="A549">
            <v>290.08800000000002</v>
          </cell>
        </row>
        <row r="550">
          <cell r="A550">
            <v>290.57600000000002</v>
          </cell>
        </row>
        <row r="551">
          <cell r="A551">
            <v>291.60700000000003</v>
          </cell>
        </row>
        <row r="552">
          <cell r="A552">
            <v>299.35000000000002</v>
          </cell>
        </row>
        <row r="553">
          <cell r="A553">
            <v>308.85000000000002</v>
          </cell>
        </row>
        <row r="554">
          <cell r="A554">
            <v>318.846</v>
          </cell>
        </row>
        <row r="555">
          <cell r="A555">
            <v>324.916</v>
          </cell>
        </row>
        <row r="556">
          <cell r="A556">
            <v>323.947</v>
          </cell>
        </row>
        <row r="557">
          <cell r="A557">
            <v>313.63900000000001</v>
          </cell>
        </row>
        <row r="558">
          <cell r="A558">
            <v>314.33800000000002</v>
          </cell>
        </row>
        <row r="559">
          <cell r="A559">
            <v>314.78300000000002</v>
          </cell>
        </row>
        <row r="560">
          <cell r="A560">
            <v>314.459</v>
          </cell>
        </row>
        <row r="561">
          <cell r="A561">
            <v>314.61900000000003</v>
          </cell>
        </row>
        <row r="562">
          <cell r="A562">
            <v>314.66199999999998</v>
          </cell>
        </row>
        <row r="563">
          <cell r="A563">
            <v>314.572</v>
          </cell>
        </row>
        <row r="564">
          <cell r="A564">
            <v>314.70100000000002</v>
          </cell>
        </row>
        <row r="565">
          <cell r="A565">
            <v>314.58800000000002</v>
          </cell>
        </row>
        <row r="566">
          <cell r="A566">
            <v>314.78300000000002</v>
          </cell>
        </row>
        <row r="567">
          <cell r="A567">
            <v>338.33800000000002</v>
          </cell>
        </row>
        <row r="568">
          <cell r="A568">
            <v>325.63499999999999</v>
          </cell>
        </row>
        <row r="569">
          <cell r="A569">
            <v>308.38099999999997</v>
          </cell>
        </row>
        <row r="570">
          <cell r="A570">
            <v>305.02100000000002</v>
          </cell>
        </row>
        <row r="571">
          <cell r="A571">
            <v>290.45100000000002</v>
          </cell>
        </row>
        <row r="572">
          <cell r="A572">
            <v>301.51</v>
          </cell>
        </row>
        <row r="573">
          <cell r="A573">
            <v>302.65800000000002</v>
          </cell>
        </row>
        <row r="574">
          <cell r="A574">
            <v>302.51799999999997</v>
          </cell>
        </row>
        <row r="575">
          <cell r="A575">
            <v>302.85399999999998</v>
          </cell>
        </row>
        <row r="576">
          <cell r="A576">
            <v>302.779</v>
          </cell>
        </row>
        <row r="577">
          <cell r="A577">
            <v>302.98399999999998</v>
          </cell>
        </row>
        <row r="578">
          <cell r="A578">
            <v>304.41800000000001</v>
          </cell>
        </row>
        <row r="579">
          <cell r="A579">
            <v>305.28899999999999</v>
          </cell>
        </row>
        <row r="580">
          <cell r="A580">
            <v>305.28500000000003</v>
          </cell>
        </row>
        <row r="581">
          <cell r="A581">
            <v>305.21100000000001</v>
          </cell>
        </row>
        <row r="582">
          <cell r="A582">
            <v>305.262</v>
          </cell>
        </row>
        <row r="583">
          <cell r="A583">
            <v>305.19499999999999</v>
          </cell>
        </row>
        <row r="584">
          <cell r="A584">
            <v>305.46100000000001</v>
          </cell>
        </row>
        <row r="585">
          <cell r="A585">
            <v>305.33999999999997</v>
          </cell>
        </row>
        <row r="586">
          <cell r="A586">
            <v>306.29300000000001</v>
          </cell>
        </row>
        <row r="587">
          <cell r="A587">
            <v>307.46899999999999</v>
          </cell>
        </row>
        <row r="588">
          <cell r="A588">
            <v>307.988</v>
          </cell>
        </row>
        <row r="589">
          <cell r="A589">
            <v>307.77300000000002</v>
          </cell>
        </row>
        <row r="590">
          <cell r="A590">
            <v>308.06700000000001</v>
          </cell>
        </row>
        <row r="591">
          <cell r="A591">
            <v>307.64600000000002</v>
          </cell>
        </row>
        <row r="592">
          <cell r="A592">
            <v>307.73899999999998</v>
          </cell>
        </row>
        <row r="593">
          <cell r="A593">
            <v>307.642</v>
          </cell>
        </row>
        <row r="594">
          <cell r="A594">
            <v>307.59100000000001</v>
          </cell>
        </row>
        <row r="595">
          <cell r="A595">
            <v>307.58300000000003</v>
          </cell>
        </row>
        <row r="596">
          <cell r="A596">
            <v>307.59100000000001</v>
          </cell>
        </row>
        <row r="597">
          <cell r="A597">
            <v>307.64600000000002</v>
          </cell>
        </row>
        <row r="598">
          <cell r="A598">
            <v>320.08699999999999</v>
          </cell>
        </row>
        <row r="599">
          <cell r="A599">
            <v>306.7</v>
          </cell>
        </row>
        <row r="600">
          <cell r="A600">
            <v>286.15699999999998</v>
          </cell>
        </row>
        <row r="601">
          <cell r="A601">
            <v>286.91500000000002</v>
          </cell>
        </row>
        <row r="602">
          <cell r="A602">
            <v>287.03199999999998</v>
          </cell>
        </row>
        <row r="603">
          <cell r="A603">
            <v>287.24299999999999</v>
          </cell>
        </row>
        <row r="604">
          <cell r="A604">
            <v>288.21199999999999</v>
          </cell>
        </row>
        <row r="605">
          <cell r="A605">
            <v>288.80599999999998</v>
          </cell>
        </row>
        <row r="606">
          <cell r="A606">
            <v>289.286</v>
          </cell>
        </row>
        <row r="607">
          <cell r="A607">
            <v>291.69200000000001</v>
          </cell>
        </row>
        <row r="608">
          <cell r="A608">
            <v>293.72000000000003</v>
          </cell>
        </row>
        <row r="609">
          <cell r="A609">
            <v>294.74700000000001</v>
          </cell>
        </row>
        <row r="610">
          <cell r="A610">
            <v>297.45</v>
          </cell>
        </row>
        <row r="611">
          <cell r="A611">
            <v>298.41899999999998</v>
          </cell>
        </row>
        <row r="612">
          <cell r="A612">
            <v>298.899</v>
          </cell>
        </row>
        <row r="613">
          <cell r="A613">
            <v>298.72800000000001</v>
          </cell>
        </row>
        <row r="614">
          <cell r="A614">
            <v>298.60300000000001</v>
          </cell>
        </row>
        <row r="615">
          <cell r="A615">
            <v>298.59100000000001</v>
          </cell>
        </row>
        <row r="616">
          <cell r="A616">
            <v>298.59899999999999</v>
          </cell>
        </row>
        <row r="617">
          <cell r="A617">
            <v>298.56</v>
          </cell>
        </row>
        <row r="618">
          <cell r="A618">
            <v>298.57900000000001</v>
          </cell>
        </row>
        <row r="619">
          <cell r="A619">
            <v>307.59500000000003</v>
          </cell>
        </row>
        <row r="620">
          <cell r="A620">
            <v>318.32499999999999</v>
          </cell>
        </row>
        <row r="621">
          <cell r="A621">
            <v>322.03199999999998</v>
          </cell>
        </row>
        <row r="622">
          <cell r="A622">
            <v>318.97000000000003</v>
          </cell>
        </row>
        <row r="623">
          <cell r="A623">
            <v>297.935</v>
          </cell>
        </row>
        <row r="624">
          <cell r="A624">
            <v>296.22800000000001</v>
          </cell>
        </row>
        <row r="625">
          <cell r="A625">
            <v>286.38400000000001</v>
          </cell>
        </row>
        <row r="626">
          <cell r="A626">
            <v>285.00900000000001</v>
          </cell>
        </row>
        <row r="627">
          <cell r="A627">
            <v>303.35300000000001</v>
          </cell>
        </row>
        <row r="628">
          <cell r="A628">
            <v>303.935</v>
          </cell>
        </row>
        <row r="629">
          <cell r="A629">
            <v>304.62200000000001</v>
          </cell>
        </row>
        <row r="630">
          <cell r="A630">
            <v>305.11</v>
          </cell>
        </row>
        <row r="631">
          <cell r="A631">
            <v>307.61399999999998</v>
          </cell>
        </row>
        <row r="632">
          <cell r="A632">
            <v>318.45800000000003</v>
          </cell>
        </row>
        <row r="633">
          <cell r="A633">
            <v>306.28199999999998</v>
          </cell>
        </row>
        <row r="634">
          <cell r="A634">
            <v>307.02800000000002</v>
          </cell>
        </row>
        <row r="635">
          <cell r="A635">
            <v>306.61</v>
          </cell>
        </row>
        <row r="636">
          <cell r="A636">
            <v>306.70400000000001</v>
          </cell>
        </row>
        <row r="637">
          <cell r="A637">
            <v>310.59100000000001</v>
          </cell>
        </row>
        <row r="638">
          <cell r="A638">
            <v>319.673</v>
          </cell>
        </row>
        <row r="639">
          <cell r="A639">
            <v>320.91500000000002</v>
          </cell>
        </row>
        <row r="640">
          <cell r="A640">
            <v>307.45</v>
          </cell>
        </row>
        <row r="641">
          <cell r="A641">
            <v>307.18799999999999</v>
          </cell>
        </row>
        <row r="642">
          <cell r="A642">
            <v>307.267</v>
          </cell>
        </row>
        <row r="643">
          <cell r="A643">
            <v>307.16899999999998</v>
          </cell>
        </row>
        <row r="644">
          <cell r="A644">
            <v>310.11799999999999</v>
          </cell>
        </row>
        <row r="645">
          <cell r="A645">
            <v>317.30200000000002</v>
          </cell>
        </row>
        <row r="646">
          <cell r="A646">
            <v>320.93099999999998</v>
          </cell>
        </row>
        <row r="647">
          <cell r="A647">
            <v>321.02800000000002</v>
          </cell>
        </row>
        <row r="648">
          <cell r="A648">
            <v>327.7</v>
          </cell>
        </row>
        <row r="649">
          <cell r="A649">
            <v>331.92700000000002</v>
          </cell>
        </row>
        <row r="650">
          <cell r="A650">
            <v>330.97800000000001</v>
          </cell>
        </row>
        <row r="651">
          <cell r="A651">
            <v>342.435</v>
          </cell>
        </row>
        <row r="652">
          <cell r="A652">
            <v>329.7</v>
          </cell>
        </row>
        <row r="653">
          <cell r="A653">
            <v>312.09500000000003</v>
          </cell>
        </row>
        <row r="654">
          <cell r="A654">
            <v>330.66500000000002</v>
          </cell>
        </row>
        <row r="655">
          <cell r="A655">
            <v>320.31700000000001</v>
          </cell>
        </row>
        <row r="656">
          <cell r="A656">
            <v>315.86399999999998</v>
          </cell>
        </row>
        <row r="657">
          <cell r="A657">
            <v>314.72800000000001</v>
          </cell>
        </row>
        <row r="658">
          <cell r="A658">
            <v>314.68799999999999</v>
          </cell>
        </row>
        <row r="659">
          <cell r="A659">
            <v>314.673</v>
          </cell>
        </row>
        <row r="660">
          <cell r="A660">
            <v>314.685</v>
          </cell>
        </row>
      </sheetData>
      <sheetData sheetId="6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测试报告"/>
      <sheetName val="遗留buglist"/>
      <sheetName val="综合打分"/>
      <sheetName val="Response Time "/>
      <sheetName val="App Sources"/>
      <sheetName val="内存泄漏"/>
      <sheetName val="Baidu App"/>
    </sheetNames>
    <sheetDataSet>
      <sheetData sheetId="0"/>
      <sheetData sheetId="1"/>
      <sheetData sheetId="2"/>
      <sheetData sheetId="3"/>
      <sheetData sheetId="4"/>
      <sheetData sheetId="5">
        <row r="1">
          <cell r="A1">
            <v>57.332999999999998</v>
          </cell>
        </row>
        <row r="2">
          <cell r="A2">
            <v>56.825200000000002</v>
          </cell>
        </row>
        <row r="3">
          <cell r="A3">
            <v>56.825200000000002</v>
          </cell>
        </row>
        <row r="4">
          <cell r="A4">
            <v>56.821300000000001</v>
          </cell>
        </row>
        <row r="5">
          <cell r="A5">
            <v>56.821300000000001</v>
          </cell>
        </row>
        <row r="6">
          <cell r="A6">
            <v>56.821300000000001</v>
          </cell>
        </row>
        <row r="7">
          <cell r="A7">
            <v>56.827100000000002</v>
          </cell>
        </row>
        <row r="8">
          <cell r="A8">
            <v>56.8232</v>
          </cell>
        </row>
        <row r="9">
          <cell r="A9">
            <v>56.827100000000002</v>
          </cell>
        </row>
        <row r="10">
          <cell r="A10">
            <v>56.819299999999998</v>
          </cell>
        </row>
        <row r="11">
          <cell r="A11">
            <v>56.831099999999999</v>
          </cell>
        </row>
        <row r="12">
          <cell r="A12">
            <v>56.827100000000002</v>
          </cell>
        </row>
        <row r="13">
          <cell r="A13">
            <v>56.827100000000002</v>
          </cell>
        </row>
        <row r="14">
          <cell r="A14">
            <v>56.819299999999998</v>
          </cell>
        </row>
        <row r="15">
          <cell r="A15">
            <v>56.8232</v>
          </cell>
        </row>
        <row r="16">
          <cell r="A16">
            <v>56.831099999999999</v>
          </cell>
        </row>
        <row r="17">
          <cell r="A17">
            <v>56.827100000000002</v>
          </cell>
        </row>
        <row r="18">
          <cell r="A18">
            <v>56.831099999999999</v>
          </cell>
        </row>
        <row r="19">
          <cell r="A19">
            <v>56.8232</v>
          </cell>
        </row>
        <row r="20">
          <cell r="A20">
            <v>56.819299999999998</v>
          </cell>
        </row>
        <row r="21">
          <cell r="A21">
            <v>56.835000000000001</v>
          </cell>
        </row>
        <row r="22">
          <cell r="A22">
            <v>56.827100000000002</v>
          </cell>
        </row>
        <row r="23">
          <cell r="A23">
            <v>56.815399999999997</v>
          </cell>
        </row>
        <row r="24">
          <cell r="A24">
            <v>56.811500000000002</v>
          </cell>
        </row>
        <row r="25">
          <cell r="A25">
            <v>56.807600000000001</v>
          </cell>
        </row>
        <row r="26">
          <cell r="A26">
            <v>56.807600000000001</v>
          </cell>
        </row>
        <row r="27">
          <cell r="A27">
            <v>56.799799999999998</v>
          </cell>
        </row>
        <row r="28">
          <cell r="A28">
            <v>56.811500000000002</v>
          </cell>
        </row>
        <row r="29">
          <cell r="A29">
            <v>56.807600000000001</v>
          </cell>
        </row>
        <row r="30">
          <cell r="A30">
            <v>56.811500000000002</v>
          </cell>
        </row>
        <row r="31">
          <cell r="A31">
            <v>56.807600000000001</v>
          </cell>
        </row>
        <row r="32">
          <cell r="A32">
            <v>56.803699999999999</v>
          </cell>
        </row>
        <row r="33">
          <cell r="A33">
            <v>56.811500000000002</v>
          </cell>
        </row>
        <row r="34">
          <cell r="A34">
            <v>56.807600000000001</v>
          </cell>
        </row>
        <row r="35">
          <cell r="A35">
            <v>56.795900000000003</v>
          </cell>
        </row>
        <row r="36">
          <cell r="A36">
            <v>56.780299999999997</v>
          </cell>
        </row>
        <row r="37">
          <cell r="A37">
            <v>56.780299999999997</v>
          </cell>
        </row>
        <row r="38">
          <cell r="A38">
            <v>56.784199999999998</v>
          </cell>
        </row>
        <row r="39">
          <cell r="A39">
            <v>56.780299999999997</v>
          </cell>
        </row>
        <row r="40">
          <cell r="A40">
            <v>56.780299999999997</v>
          </cell>
        </row>
        <row r="41">
          <cell r="A41">
            <v>56.780299999999997</v>
          </cell>
        </row>
        <row r="42">
          <cell r="A42">
            <v>56.780299999999997</v>
          </cell>
        </row>
        <row r="43">
          <cell r="A43">
            <v>56.784199999999998</v>
          </cell>
        </row>
        <row r="44">
          <cell r="A44">
            <v>56.752899999999997</v>
          </cell>
        </row>
        <row r="45">
          <cell r="A45">
            <v>56.752899999999997</v>
          </cell>
        </row>
        <row r="46">
          <cell r="A46">
            <v>56.756799999999998</v>
          </cell>
        </row>
        <row r="47">
          <cell r="A47">
            <v>56.752899999999997</v>
          </cell>
        </row>
        <row r="48">
          <cell r="A48">
            <v>56.752899999999997</v>
          </cell>
        </row>
        <row r="49">
          <cell r="A49">
            <v>56.752899999999997</v>
          </cell>
        </row>
        <row r="50">
          <cell r="A50">
            <v>72.481399999999994</v>
          </cell>
        </row>
        <row r="51">
          <cell r="A51">
            <v>96.682599999999994</v>
          </cell>
        </row>
        <row r="52">
          <cell r="A52">
            <v>96.639600000000002</v>
          </cell>
        </row>
        <row r="53">
          <cell r="A53">
            <v>96.6357</v>
          </cell>
        </row>
        <row r="54">
          <cell r="A54">
            <v>96.631799999999998</v>
          </cell>
        </row>
        <row r="55">
          <cell r="A55">
            <v>96.643600000000006</v>
          </cell>
        </row>
        <row r="56">
          <cell r="A56">
            <v>96.6357</v>
          </cell>
        </row>
        <row r="57">
          <cell r="A57">
            <v>96.6357</v>
          </cell>
        </row>
        <row r="58">
          <cell r="A58">
            <v>108.718</v>
          </cell>
        </row>
        <row r="59">
          <cell r="A59">
            <v>108.837</v>
          </cell>
        </row>
        <row r="60">
          <cell r="A60">
            <v>108.833</v>
          </cell>
        </row>
        <row r="61">
          <cell r="A61">
            <v>108.833</v>
          </cell>
        </row>
        <row r="62">
          <cell r="A62">
            <v>108.864</v>
          </cell>
        </row>
        <row r="63">
          <cell r="A63">
            <v>108.84099999999999</v>
          </cell>
        </row>
        <row r="64">
          <cell r="A64">
            <v>108.833</v>
          </cell>
        </row>
        <row r="65">
          <cell r="A65">
            <v>108.837</v>
          </cell>
        </row>
        <row r="66">
          <cell r="A66">
            <v>108.837</v>
          </cell>
        </row>
        <row r="67">
          <cell r="A67">
            <v>108.845</v>
          </cell>
        </row>
        <row r="68">
          <cell r="A68">
            <v>108.84099999999999</v>
          </cell>
        </row>
        <row r="69">
          <cell r="A69">
            <v>108.837</v>
          </cell>
        </row>
        <row r="70">
          <cell r="A70">
            <v>108.833</v>
          </cell>
        </row>
        <row r="71">
          <cell r="A71">
            <v>108.837</v>
          </cell>
        </row>
        <row r="72">
          <cell r="A72">
            <v>108.833</v>
          </cell>
        </row>
        <row r="73">
          <cell r="A73">
            <v>108.872</v>
          </cell>
        </row>
        <row r="74">
          <cell r="A74">
            <v>108.833</v>
          </cell>
        </row>
        <row r="75">
          <cell r="A75">
            <v>108.837</v>
          </cell>
        </row>
        <row r="76">
          <cell r="A76">
            <v>108.837</v>
          </cell>
        </row>
        <row r="77">
          <cell r="A77">
            <v>108.837</v>
          </cell>
        </row>
        <row r="78">
          <cell r="A78">
            <v>108.85299999999999</v>
          </cell>
        </row>
        <row r="79">
          <cell r="A79">
            <v>108.833</v>
          </cell>
        </row>
        <row r="80">
          <cell r="A80">
            <v>108.82899999999999</v>
          </cell>
        </row>
        <row r="81">
          <cell r="A81">
            <v>108.837</v>
          </cell>
        </row>
        <row r="82">
          <cell r="A82">
            <v>108.82899999999999</v>
          </cell>
        </row>
        <row r="83">
          <cell r="A83">
            <v>108.837</v>
          </cell>
        </row>
        <row r="84">
          <cell r="A84">
            <v>108.849</v>
          </cell>
        </row>
        <row r="85">
          <cell r="A85">
            <v>108.837</v>
          </cell>
        </row>
        <row r="86">
          <cell r="A86">
            <v>108.837</v>
          </cell>
        </row>
        <row r="87">
          <cell r="A87">
            <v>108.837</v>
          </cell>
        </row>
        <row r="88">
          <cell r="A88">
            <v>109.38</v>
          </cell>
        </row>
        <row r="89">
          <cell r="A89">
            <v>98.742199999999997</v>
          </cell>
        </row>
        <row r="90">
          <cell r="A90">
            <v>98.410200000000003</v>
          </cell>
        </row>
        <row r="91">
          <cell r="A91">
            <v>98.394499999999994</v>
          </cell>
        </row>
        <row r="92">
          <cell r="A92">
            <v>98.390600000000006</v>
          </cell>
        </row>
        <row r="93">
          <cell r="A93">
            <v>98.398399999999995</v>
          </cell>
        </row>
        <row r="94">
          <cell r="A94">
            <v>98.394499999999994</v>
          </cell>
        </row>
        <row r="95">
          <cell r="A95">
            <v>98.418000000000006</v>
          </cell>
        </row>
        <row r="96">
          <cell r="A96">
            <v>98.398399999999995</v>
          </cell>
        </row>
        <row r="97">
          <cell r="A97">
            <v>98.398399999999995</v>
          </cell>
        </row>
        <row r="98">
          <cell r="A98">
            <v>98.398399999999995</v>
          </cell>
        </row>
        <row r="99">
          <cell r="A99">
            <v>98.398399999999995</v>
          </cell>
        </row>
        <row r="100">
          <cell r="A100">
            <v>98.418000000000006</v>
          </cell>
        </row>
        <row r="101">
          <cell r="A101">
            <v>98.398399999999995</v>
          </cell>
        </row>
        <row r="102">
          <cell r="A102">
            <v>98.394499999999994</v>
          </cell>
        </row>
        <row r="103">
          <cell r="A103">
            <v>98.386700000000005</v>
          </cell>
        </row>
        <row r="104">
          <cell r="A104">
            <v>110.541</v>
          </cell>
        </row>
        <row r="105">
          <cell r="A105">
            <v>99.452100000000002</v>
          </cell>
        </row>
        <row r="106">
          <cell r="A106">
            <v>98.7881</v>
          </cell>
        </row>
        <row r="107">
          <cell r="A107">
            <v>98.780299999999997</v>
          </cell>
        </row>
        <row r="108">
          <cell r="A108">
            <v>98.795900000000003</v>
          </cell>
        </row>
        <row r="109">
          <cell r="A109">
            <v>110.999</v>
          </cell>
        </row>
        <row r="110">
          <cell r="A110">
            <v>126.512</v>
          </cell>
        </row>
        <row r="111">
          <cell r="A111">
            <v>114.877</v>
          </cell>
        </row>
        <row r="112">
          <cell r="A112">
            <v>114.881</v>
          </cell>
        </row>
        <row r="113">
          <cell r="A113">
            <v>114.889</v>
          </cell>
        </row>
        <row r="114">
          <cell r="A114">
            <v>114.967</v>
          </cell>
        </row>
        <row r="115">
          <cell r="A115">
            <v>115.432</v>
          </cell>
        </row>
        <row r="116">
          <cell r="A116">
            <v>115.32599999999999</v>
          </cell>
        </row>
        <row r="117">
          <cell r="A117">
            <v>115.31100000000001</v>
          </cell>
        </row>
        <row r="118">
          <cell r="A118">
            <v>115.307</v>
          </cell>
        </row>
        <row r="119">
          <cell r="A119">
            <v>115.31399999999999</v>
          </cell>
        </row>
        <row r="120">
          <cell r="A120">
            <v>115.31100000000001</v>
          </cell>
        </row>
        <row r="121">
          <cell r="A121">
            <v>115.82599999999999</v>
          </cell>
        </row>
        <row r="122">
          <cell r="A122">
            <v>104.239</v>
          </cell>
        </row>
        <row r="123">
          <cell r="A123">
            <v>104.044</v>
          </cell>
        </row>
        <row r="124">
          <cell r="A124">
            <v>104.05200000000001</v>
          </cell>
        </row>
        <row r="125">
          <cell r="A125">
            <v>104.036</v>
          </cell>
        </row>
        <row r="126">
          <cell r="A126">
            <v>104.032</v>
          </cell>
        </row>
        <row r="127">
          <cell r="A127">
            <v>104.036</v>
          </cell>
        </row>
        <row r="128">
          <cell r="A128">
            <v>104.036</v>
          </cell>
        </row>
        <row r="129">
          <cell r="A129">
            <v>104.048</v>
          </cell>
        </row>
        <row r="130">
          <cell r="A130">
            <v>104.04</v>
          </cell>
        </row>
        <row r="131">
          <cell r="A131">
            <v>104.036</v>
          </cell>
        </row>
        <row r="132">
          <cell r="A132">
            <v>104.036</v>
          </cell>
        </row>
        <row r="133">
          <cell r="A133">
            <v>104.063</v>
          </cell>
        </row>
        <row r="134">
          <cell r="A134">
            <v>104.036</v>
          </cell>
        </row>
        <row r="135">
          <cell r="A135">
            <v>104.04</v>
          </cell>
        </row>
        <row r="136">
          <cell r="A136">
            <v>104.032</v>
          </cell>
        </row>
        <row r="137">
          <cell r="A137">
            <v>104.036</v>
          </cell>
        </row>
        <row r="138">
          <cell r="A138">
            <v>104.036</v>
          </cell>
        </row>
        <row r="139">
          <cell r="A139">
            <v>104.036</v>
          </cell>
        </row>
        <row r="140">
          <cell r="A140">
            <v>104.032</v>
          </cell>
        </row>
        <row r="141">
          <cell r="A141">
            <v>104.04</v>
          </cell>
        </row>
        <row r="142">
          <cell r="A142">
            <v>104.02800000000001</v>
          </cell>
        </row>
        <row r="143">
          <cell r="A143">
            <v>104.005</v>
          </cell>
        </row>
        <row r="144">
          <cell r="A144">
            <v>104.01300000000001</v>
          </cell>
        </row>
        <row r="145">
          <cell r="A145">
            <v>104.005</v>
          </cell>
        </row>
        <row r="146">
          <cell r="A146">
            <v>104.001</v>
          </cell>
        </row>
        <row r="147">
          <cell r="A147">
            <v>104.005</v>
          </cell>
        </row>
        <row r="148">
          <cell r="A148">
            <v>103.997</v>
          </cell>
        </row>
        <row r="149">
          <cell r="A149">
            <v>104.001</v>
          </cell>
        </row>
        <row r="150">
          <cell r="A150">
            <v>104.01300000000001</v>
          </cell>
        </row>
        <row r="151">
          <cell r="A151">
            <v>104.032</v>
          </cell>
        </row>
        <row r="152">
          <cell r="A152">
            <v>104.021</v>
          </cell>
        </row>
        <row r="153">
          <cell r="A153">
            <v>104.017</v>
          </cell>
        </row>
        <row r="154">
          <cell r="A154">
            <v>104.017</v>
          </cell>
        </row>
        <row r="155">
          <cell r="A155">
            <v>104.024</v>
          </cell>
        </row>
        <row r="156">
          <cell r="A156">
            <v>104.017</v>
          </cell>
        </row>
        <row r="157">
          <cell r="A157">
            <v>104.005</v>
          </cell>
        </row>
        <row r="158">
          <cell r="A158">
            <v>104.01300000000001</v>
          </cell>
        </row>
        <row r="159">
          <cell r="A159">
            <v>104.009</v>
          </cell>
        </row>
        <row r="160">
          <cell r="A160">
            <v>104.01300000000001</v>
          </cell>
        </row>
        <row r="161">
          <cell r="A161">
            <v>104.005</v>
          </cell>
        </row>
        <row r="162">
          <cell r="A162">
            <v>104.017</v>
          </cell>
        </row>
        <row r="163">
          <cell r="A163">
            <v>104.017</v>
          </cell>
        </row>
        <row r="164">
          <cell r="A164">
            <v>104.032</v>
          </cell>
        </row>
        <row r="165">
          <cell r="A165">
            <v>104.01300000000001</v>
          </cell>
        </row>
        <row r="166">
          <cell r="A166">
            <v>117.61199999999999</v>
          </cell>
        </row>
        <row r="167">
          <cell r="A167">
            <v>107.592</v>
          </cell>
        </row>
        <row r="168">
          <cell r="A168">
            <v>107.002</v>
          </cell>
        </row>
        <row r="169">
          <cell r="A169">
            <v>106.998</v>
          </cell>
        </row>
        <row r="170">
          <cell r="A170">
            <v>106.994</v>
          </cell>
        </row>
        <row r="171">
          <cell r="A171">
            <v>106.99</v>
          </cell>
        </row>
        <row r="172">
          <cell r="A172">
            <v>106.982</v>
          </cell>
        </row>
        <row r="173">
          <cell r="A173">
            <v>106.99</v>
          </cell>
        </row>
        <row r="174">
          <cell r="A174">
            <v>106.982</v>
          </cell>
        </row>
        <row r="175">
          <cell r="A175">
            <v>106.994</v>
          </cell>
        </row>
        <row r="176">
          <cell r="A176">
            <v>106.99</v>
          </cell>
        </row>
        <row r="177">
          <cell r="A177">
            <v>106.994</v>
          </cell>
        </row>
        <row r="178">
          <cell r="A178">
            <v>106.99</v>
          </cell>
        </row>
        <row r="179">
          <cell r="A179">
            <v>121.818</v>
          </cell>
        </row>
        <row r="180">
          <cell r="A180">
            <v>95.376999999999995</v>
          </cell>
        </row>
        <row r="181">
          <cell r="A181">
            <v>94.650400000000005</v>
          </cell>
        </row>
        <row r="182">
          <cell r="A182">
            <v>94.650400000000005</v>
          </cell>
        </row>
        <row r="183">
          <cell r="A183">
            <v>94.643600000000006</v>
          </cell>
        </row>
        <row r="184">
          <cell r="A184">
            <v>118.80800000000001</v>
          </cell>
        </row>
        <row r="185">
          <cell r="A185">
            <v>118.898</v>
          </cell>
        </row>
        <row r="186">
          <cell r="A186">
            <v>82.878900000000002</v>
          </cell>
        </row>
        <row r="187">
          <cell r="A187">
            <v>82.863299999999995</v>
          </cell>
        </row>
        <row r="188">
          <cell r="A188">
            <v>66.890600000000006</v>
          </cell>
        </row>
        <row r="189">
          <cell r="A189">
            <v>66.742199999999997</v>
          </cell>
        </row>
        <row r="190">
          <cell r="A190">
            <v>66.734399999999994</v>
          </cell>
        </row>
        <row r="191">
          <cell r="A191">
            <v>66.730500000000006</v>
          </cell>
        </row>
        <row r="192">
          <cell r="A192">
            <v>66.734399999999994</v>
          </cell>
        </row>
        <row r="193">
          <cell r="A193">
            <v>66.722700000000003</v>
          </cell>
        </row>
        <row r="194">
          <cell r="A194">
            <v>66.742199999999997</v>
          </cell>
        </row>
        <row r="195">
          <cell r="A195">
            <v>66.734399999999994</v>
          </cell>
        </row>
        <row r="196">
          <cell r="A196">
            <v>66.734399999999994</v>
          </cell>
        </row>
        <row r="197">
          <cell r="A197">
            <v>66.734399999999994</v>
          </cell>
        </row>
        <row r="198">
          <cell r="A198">
            <v>66.738299999999995</v>
          </cell>
        </row>
        <row r="199">
          <cell r="A199">
            <v>66.746099999999998</v>
          </cell>
        </row>
        <row r="200">
          <cell r="A200">
            <v>66.742199999999997</v>
          </cell>
        </row>
        <row r="201">
          <cell r="A201">
            <v>66.738299999999995</v>
          </cell>
        </row>
        <row r="202">
          <cell r="A202">
            <v>66.726600000000005</v>
          </cell>
        </row>
        <row r="203">
          <cell r="A203">
            <v>66.726600000000005</v>
          </cell>
        </row>
        <row r="204">
          <cell r="A204">
            <v>66.730500000000006</v>
          </cell>
        </row>
        <row r="205">
          <cell r="A205">
            <v>66.730500000000006</v>
          </cell>
        </row>
        <row r="206">
          <cell r="A206">
            <v>66.722700000000003</v>
          </cell>
        </row>
        <row r="207">
          <cell r="A207">
            <v>66.738299999999995</v>
          </cell>
        </row>
        <row r="208">
          <cell r="A208">
            <v>66.726600000000005</v>
          </cell>
        </row>
        <row r="209">
          <cell r="A209">
            <v>66.734399999999994</v>
          </cell>
        </row>
        <row r="210">
          <cell r="A210">
            <v>82.593800000000002</v>
          </cell>
        </row>
        <row r="211">
          <cell r="A211">
            <v>94.9375</v>
          </cell>
        </row>
        <row r="212">
          <cell r="A212">
            <v>94.914100000000005</v>
          </cell>
        </row>
        <row r="213">
          <cell r="A213">
            <v>94.918000000000006</v>
          </cell>
        </row>
        <row r="214">
          <cell r="A214">
            <v>118.744</v>
          </cell>
        </row>
        <row r="215">
          <cell r="A215">
            <v>118.807</v>
          </cell>
        </row>
        <row r="216">
          <cell r="A216">
            <v>119.502</v>
          </cell>
        </row>
        <row r="217">
          <cell r="A217">
            <v>119.56399999999999</v>
          </cell>
        </row>
        <row r="218">
          <cell r="A218">
            <v>119.568</v>
          </cell>
        </row>
        <row r="219">
          <cell r="A219">
            <v>119.58</v>
          </cell>
        </row>
        <row r="220">
          <cell r="A220">
            <v>119.568</v>
          </cell>
        </row>
        <row r="221">
          <cell r="A221">
            <v>119.494</v>
          </cell>
        </row>
        <row r="222">
          <cell r="A222">
            <v>119.494</v>
          </cell>
        </row>
        <row r="223">
          <cell r="A223">
            <v>120.553</v>
          </cell>
        </row>
        <row r="224">
          <cell r="A224">
            <v>109.508</v>
          </cell>
        </row>
        <row r="225">
          <cell r="A225">
            <v>108.711</v>
          </cell>
        </row>
        <row r="226">
          <cell r="A226">
            <v>108.711</v>
          </cell>
        </row>
        <row r="227">
          <cell r="A227">
            <v>108.672</v>
          </cell>
        </row>
        <row r="228">
          <cell r="A228">
            <v>108.672</v>
          </cell>
        </row>
        <row r="229">
          <cell r="A229">
            <v>108.672</v>
          </cell>
        </row>
        <row r="230">
          <cell r="A230">
            <v>108.69499999999999</v>
          </cell>
        </row>
        <row r="231">
          <cell r="A231">
            <v>108.676</v>
          </cell>
        </row>
        <row r="232">
          <cell r="A232">
            <v>108.711</v>
          </cell>
        </row>
        <row r="233">
          <cell r="A233">
            <v>109.02500000000001</v>
          </cell>
        </row>
        <row r="234">
          <cell r="A234">
            <v>121.88500000000001</v>
          </cell>
        </row>
        <row r="235">
          <cell r="A235">
            <v>121.43600000000001</v>
          </cell>
        </row>
        <row r="236">
          <cell r="A236">
            <v>121.77800000000001</v>
          </cell>
        </row>
        <row r="237">
          <cell r="A237">
            <v>121.657</v>
          </cell>
        </row>
        <row r="238">
          <cell r="A238">
            <v>121.696</v>
          </cell>
        </row>
        <row r="239">
          <cell r="A239">
            <v>121.649</v>
          </cell>
        </row>
        <row r="240">
          <cell r="A240">
            <v>121.649</v>
          </cell>
        </row>
        <row r="241">
          <cell r="A241">
            <v>97.653300000000002</v>
          </cell>
        </row>
        <row r="242">
          <cell r="A242">
            <v>97.707999999999998</v>
          </cell>
        </row>
        <row r="243">
          <cell r="A243">
            <v>97.653300000000002</v>
          </cell>
        </row>
        <row r="244">
          <cell r="A244">
            <v>126.35</v>
          </cell>
        </row>
        <row r="245">
          <cell r="A245">
            <v>126.598</v>
          </cell>
        </row>
        <row r="246">
          <cell r="A246">
            <v>126.363</v>
          </cell>
        </row>
        <row r="247">
          <cell r="A247">
            <v>111.70099999999999</v>
          </cell>
        </row>
        <row r="248">
          <cell r="A248">
            <v>123.623</v>
          </cell>
        </row>
        <row r="249">
          <cell r="A249">
            <v>123.43899999999999</v>
          </cell>
        </row>
        <row r="250">
          <cell r="A250">
            <v>123.428</v>
          </cell>
        </row>
        <row r="251">
          <cell r="A251">
            <v>123.43600000000001</v>
          </cell>
        </row>
        <row r="252">
          <cell r="A252">
            <v>123.459</v>
          </cell>
        </row>
        <row r="253">
          <cell r="A253">
            <v>123.432</v>
          </cell>
        </row>
        <row r="254">
          <cell r="A254">
            <v>123.432</v>
          </cell>
        </row>
        <row r="255">
          <cell r="A255">
            <v>123.38500000000001</v>
          </cell>
        </row>
        <row r="256">
          <cell r="A256">
            <v>123.119</v>
          </cell>
        </row>
        <row r="257">
          <cell r="A257">
            <v>123.092</v>
          </cell>
        </row>
        <row r="258">
          <cell r="A258">
            <v>123.08799999999999</v>
          </cell>
        </row>
        <row r="259">
          <cell r="A259">
            <v>123.006</v>
          </cell>
        </row>
        <row r="260">
          <cell r="A260">
            <v>123.04900000000001</v>
          </cell>
        </row>
        <row r="261">
          <cell r="A261">
            <v>122.752</v>
          </cell>
        </row>
        <row r="262">
          <cell r="A262">
            <v>122.752</v>
          </cell>
        </row>
        <row r="263">
          <cell r="A263">
            <v>122.92</v>
          </cell>
        </row>
        <row r="264">
          <cell r="A264">
            <v>122.854</v>
          </cell>
        </row>
        <row r="265">
          <cell r="A265">
            <v>122.842</v>
          </cell>
        </row>
        <row r="266">
          <cell r="A266">
            <v>130.858</v>
          </cell>
        </row>
        <row r="267">
          <cell r="A267">
            <v>130.46799999999999</v>
          </cell>
        </row>
        <row r="268">
          <cell r="A268">
            <v>133.38200000000001</v>
          </cell>
        </row>
        <row r="269">
          <cell r="A269">
            <v>134.155</v>
          </cell>
        </row>
        <row r="270">
          <cell r="A270">
            <v>134.245</v>
          </cell>
        </row>
        <row r="271">
          <cell r="A271">
            <v>125.03</v>
          </cell>
        </row>
        <row r="272">
          <cell r="A272">
            <v>125.05</v>
          </cell>
        </row>
        <row r="273">
          <cell r="A273">
            <v>126.386</v>
          </cell>
        </row>
        <row r="274">
          <cell r="A274">
            <v>126.999</v>
          </cell>
        </row>
        <row r="275">
          <cell r="A275">
            <v>127.687</v>
          </cell>
        </row>
        <row r="276">
          <cell r="A276">
            <v>133.65799999999999</v>
          </cell>
        </row>
        <row r="277">
          <cell r="A277">
            <v>133.572</v>
          </cell>
        </row>
        <row r="278">
          <cell r="A278">
            <v>136.291</v>
          </cell>
        </row>
        <row r="279">
          <cell r="A279">
            <v>136.30699999999999</v>
          </cell>
        </row>
        <row r="280">
          <cell r="A280">
            <v>136.28299999999999</v>
          </cell>
        </row>
        <row r="281">
          <cell r="A281">
            <v>136.322</v>
          </cell>
        </row>
        <row r="282">
          <cell r="A282">
            <v>127.697</v>
          </cell>
        </row>
        <row r="283">
          <cell r="A283">
            <v>127.678</v>
          </cell>
        </row>
        <row r="284">
          <cell r="A284">
            <v>127.67400000000001</v>
          </cell>
        </row>
        <row r="285">
          <cell r="A285">
            <v>127.9</v>
          </cell>
        </row>
        <row r="286">
          <cell r="A286">
            <v>118.395</v>
          </cell>
        </row>
        <row r="287">
          <cell r="A287">
            <v>130.13300000000001</v>
          </cell>
        </row>
        <row r="288">
          <cell r="A288">
            <v>130.13300000000001</v>
          </cell>
        </row>
        <row r="289">
          <cell r="A289">
            <v>130.11699999999999</v>
          </cell>
        </row>
        <row r="290">
          <cell r="A290">
            <v>130.09399999999999</v>
          </cell>
        </row>
        <row r="291">
          <cell r="A291">
            <v>130.08600000000001</v>
          </cell>
        </row>
        <row r="292">
          <cell r="A292">
            <v>130.09</v>
          </cell>
        </row>
        <row r="293">
          <cell r="A293">
            <v>130.08199999999999</v>
          </cell>
        </row>
        <row r="294">
          <cell r="A294">
            <v>130.09399999999999</v>
          </cell>
        </row>
        <row r="295">
          <cell r="A295">
            <v>130.27699999999999</v>
          </cell>
        </row>
        <row r="296">
          <cell r="A296">
            <v>130.24199999999999</v>
          </cell>
        </row>
        <row r="297">
          <cell r="A297">
            <v>130.273</v>
          </cell>
        </row>
        <row r="298">
          <cell r="A298">
            <v>130.24600000000001</v>
          </cell>
        </row>
        <row r="299">
          <cell r="A299">
            <v>130.25800000000001</v>
          </cell>
        </row>
        <row r="300">
          <cell r="A300">
            <v>130.25800000000001</v>
          </cell>
        </row>
        <row r="301">
          <cell r="A301">
            <v>130.24600000000001</v>
          </cell>
        </row>
        <row r="302">
          <cell r="A302">
            <v>130.25800000000001</v>
          </cell>
        </row>
        <row r="303">
          <cell r="A303">
            <v>107.54300000000001</v>
          </cell>
        </row>
        <row r="304">
          <cell r="A304">
            <v>107.262</v>
          </cell>
        </row>
        <row r="305">
          <cell r="A305">
            <v>107.254</v>
          </cell>
        </row>
        <row r="306">
          <cell r="A306">
            <v>107.273</v>
          </cell>
        </row>
        <row r="307">
          <cell r="A307">
            <v>131.77699999999999</v>
          </cell>
        </row>
        <row r="308">
          <cell r="A308">
            <v>129.852</v>
          </cell>
        </row>
        <row r="309">
          <cell r="A309">
            <v>129.11699999999999</v>
          </cell>
        </row>
        <row r="310">
          <cell r="A310">
            <v>129.40199999999999</v>
          </cell>
        </row>
        <row r="311">
          <cell r="A311">
            <v>129.773</v>
          </cell>
        </row>
        <row r="312">
          <cell r="A312">
            <v>129.785</v>
          </cell>
        </row>
        <row r="313">
          <cell r="A313">
            <v>129.79300000000001</v>
          </cell>
        </row>
        <row r="314">
          <cell r="A314">
            <v>132.10900000000001</v>
          </cell>
        </row>
        <row r="315">
          <cell r="A315">
            <v>134.53899999999999</v>
          </cell>
        </row>
        <row r="316">
          <cell r="A316">
            <v>137.13300000000001</v>
          </cell>
        </row>
        <row r="317">
          <cell r="A317">
            <v>139.34</v>
          </cell>
        </row>
        <row r="318">
          <cell r="A318">
            <v>139.447</v>
          </cell>
        </row>
        <row r="319">
          <cell r="A319">
            <v>139.14599999999999</v>
          </cell>
        </row>
        <row r="320">
          <cell r="A320">
            <v>139.36099999999999</v>
          </cell>
        </row>
        <row r="321">
          <cell r="A321">
            <v>139.31800000000001</v>
          </cell>
        </row>
        <row r="322">
          <cell r="A322">
            <v>139.322</v>
          </cell>
        </row>
        <row r="323">
          <cell r="A323">
            <v>139.322</v>
          </cell>
        </row>
        <row r="324">
          <cell r="A324">
            <v>139.29900000000001</v>
          </cell>
        </row>
        <row r="325">
          <cell r="A325">
            <v>139.36500000000001</v>
          </cell>
        </row>
        <row r="326">
          <cell r="A326">
            <v>139.43600000000001</v>
          </cell>
        </row>
        <row r="327">
          <cell r="A327">
            <v>139.334</v>
          </cell>
        </row>
        <row r="328">
          <cell r="A328">
            <v>139.346</v>
          </cell>
        </row>
        <row r="329">
          <cell r="A329">
            <v>139.322</v>
          </cell>
        </row>
        <row r="330">
          <cell r="A330">
            <v>139.35400000000001</v>
          </cell>
        </row>
        <row r="331">
          <cell r="A331">
            <v>139.31800000000001</v>
          </cell>
        </row>
        <row r="332">
          <cell r="A332">
            <v>139.32599999999999</v>
          </cell>
        </row>
        <row r="333">
          <cell r="A333">
            <v>139.68600000000001</v>
          </cell>
        </row>
        <row r="334">
          <cell r="A334">
            <v>125.82</v>
          </cell>
        </row>
        <row r="335">
          <cell r="A335">
            <v>113.78100000000001</v>
          </cell>
        </row>
        <row r="336">
          <cell r="A336">
            <v>113.426</v>
          </cell>
        </row>
        <row r="337">
          <cell r="A337">
            <v>113.43</v>
          </cell>
        </row>
        <row r="338">
          <cell r="A338">
            <v>113.422</v>
          </cell>
        </row>
        <row r="339">
          <cell r="A339">
            <v>113.41800000000001</v>
          </cell>
        </row>
        <row r="340">
          <cell r="A340">
            <v>113.43</v>
          </cell>
        </row>
        <row r="341">
          <cell r="A341">
            <v>125.078</v>
          </cell>
        </row>
        <row r="342">
          <cell r="A342">
            <v>88.398399999999995</v>
          </cell>
        </row>
        <row r="343">
          <cell r="A343">
            <v>88.25</v>
          </cell>
        </row>
        <row r="344">
          <cell r="A344">
            <v>70.097700000000003</v>
          </cell>
        </row>
        <row r="345">
          <cell r="A345">
            <v>70.097700000000003</v>
          </cell>
        </row>
        <row r="346">
          <cell r="A346">
            <v>70.093800000000002</v>
          </cell>
        </row>
        <row r="347">
          <cell r="A347">
            <v>69.980500000000006</v>
          </cell>
        </row>
        <row r="348">
          <cell r="A348">
            <v>69.890600000000006</v>
          </cell>
        </row>
        <row r="349">
          <cell r="A349">
            <v>69.890600000000006</v>
          </cell>
        </row>
        <row r="350">
          <cell r="A350">
            <v>69.890600000000006</v>
          </cell>
        </row>
        <row r="351">
          <cell r="A351">
            <v>69.894499999999994</v>
          </cell>
        </row>
        <row r="352">
          <cell r="A352">
            <v>69.890600000000006</v>
          </cell>
        </row>
        <row r="353">
          <cell r="A353">
            <v>69.894499999999994</v>
          </cell>
        </row>
        <row r="354">
          <cell r="A354">
            <v>69.894499999999994</v>
          </cell>
        </row>
        <row r="355">
          <cell r="A355">
            <v>69.898399999999995</v>
          </cell>
        </row>
        <row r="356">
          <cell r="A356">
            <v>68.4375</v>
          </cell>
        </row>
        <row r="357">
          <cell r="A357">
            <v>68.441400000000002</v>
          </cell>
        </row>
        <row r="358">
          <cell r="A358">
            <v>68.433599999999998</v>
          </cell>
        </row>
        <row r="359">
          <cell r="A359">
            <v>68.441400000000002</v>
          </cell>
        </row>
        <row r="360">
          <cell r="A360">
            <v>68.4375</v>
          </cell>
        </row>
        <row r="361">
          <cell r="A361">
            <v>68.433599999999998</v>
          </cell>
        </row>
        <row r="362">
          <cell r="A362">
            <v>68.433599999999998</v>
          </cell>
        </row>
        <row r="363">
          <cell r="A363">
            <v>68.433599999999998</v>
          </cell>
        </row>
        <row r="364">
          <cell r="A364">
            <v>68.418000000000006</v>
          </cell>
        </row>
        <row r="365">
          <cell r="A365">
            <v>68.425799999999995</v>
          </cell>
        </row>
        <row r="366">
          <cell r="A366">
            <v>68.418000000000006</v>
          </cell>
        </row>
        <row r="367">
          <cell r="A367">
            <v>68.418000000000006</v>
          </cell>
        </row>
        <row r="368">
          <cell r="A368">
            <v>68.425799999999995</v>
          </cell>
        </row>
        <row r="369">
          <cell r="A369">
            <v>68.421899999999994</v>
          </cell>
        </row>
        <row r="370">
          <cell r="A370">
            <v>68.433599999999998</v>
          </cell>
        </row>
        <row r="371">
          <cell r="A371">
            <v>68.429699999999997</v>
          </cell>
        </row>
        <row r="372">
          <cell r="A372">
            <v>68.433599999999998</v>
          </cell>
        </row>
        <row r="373">
          <cell r="A373">
            <v>68.433599999999998</v>
          </cell>
        </row>
        <row r="374">
          <cell r="A374">
            <v>68.433599999999998</v>
          </cell>
        </row>
        <row r="375">
          <cell r="A375">
            <v>68.429699999999997</v>
          </cell>
        </row>
        <row r="376">
          <cell r="A376">
            <v>68.429699999999997</v>
          </cell>
        </row>
        <row r="377">
          <cell r="A377">
            <v>68.429699999999997</v>
          </cell>
        </row>
        <row r="378">
          <cell r="A378">
            <v>68.429699999999997</v>
          </cell>
        </row>
        <row r="379">
          <cell r="A379">
            <v>68.429699999999997</v>
          </cell>
        </row>
        <row r="380">
          <cell r="A380">
            <v>68.429699999999997</v>
          </cell>
        </row>
        <row r="381">
          <cell r="A381">
            <v>68.433599999999998</v>
          </cell>
        </row>
        <row r="382">
          <cell r="A382">
            <v>68.429699999999997</v>
          </cell>
        </row>
        <row r="383">
          <cell r="A383">
            <v>68.410200000000003</v>
          </cell>
        </row>
        <row r="384">
          <cell r="A384">
            <v>68.414100000000005</v>
          </cell>
        </row>
        <row r="385">
          <cell r="A385">
            <v>68.418000000000006</v>
          </cell>
        </row>
        <row r="386">
          <cell r="A386">
            <v>68.414100000000005</v>
          </cell>
        </row>
        <row r="387">
          <cell r="A387">
            <v>68.414100000000005</v>
          </cell>
        </row>
        <row r="388">
          <cell r="A388">
            <v>68.179699999999997</v>
          </cell>
        </row>
        <row r="389">
          <cell r="A389">
            <v>68.183599999999998</v>
          </cell>
        </row>
        <row r="390">
          <cell r="A390">
            <v>68.179699999999997</v>
          </cell>
        </row>
        <row r="391">
          <cell r="A391">
            <v>68.179699999999997</v>
          </cell>
        </row>
        <row r="392">
          <cell r="A392">
            <v>68.179699999999997</v>
          </cell>
        </row>
        <row r="393">
          <cell r="A393">
            <v>68.179699999999997</v>
          </cell>
        </row>
        <row r="394">
          <cell r="A394">
            <v>68.183599999999998</v>
          </cell>
        </row>
        <row r="395">
          <cell r="A395">
            <v>68.175799999999995</v>
          </cell>
        </row>
        <row r="396">
          <cell r="A396">
            <v>68.164100000000005</v>
          </cell>
        </row>
        <row r="397">
          <cell r="A397">
            <v>68.164100000000005</v>
          </cell>
        </row>
        <row r="398">
          <cell r="A398">
            <v>68.164100000000005</v>
          </cell>
        </row>
        <row r="399">
          <cell r="A399">
            <v>68.156199999999998</v>
          </cell>
        </row>
        <row r="400">
          <cell r="A400">
            <v>68.160200000000003</v>
          </cell>
        </row>
        <row r="401">
          <cell r="A401">
            <v>68.156199999999998</v>
          </cell>
        </row>
        <row r="402">
          <cell r="A402">
            <v>68.160200000000003</v>
          </cell>
        </row>
        <row r="403">
          <cell r="A403">
            <v>68.160200000000003</v>
          </cell>
        </row>
        <row r="404">
          <cell r="A404">
            <v>68.156199999999998</v>
          </cell>
        </row>
        <row r="405">
          <cell r="A405">
            <v>68.156199999999998</v>
          </cell>
        </row>
        <row r="406">
          <cell r="A406">
            <v>68.160200000000003</v>
          </cell>
        </row>
        <row r="407">
          <cell r="A407">
            <v>68.160200000000003</v>
          </cell>
        </row>
        <row r="408">
          <cell r="A408">
            <v>68.156199999999998</v>
          </cell>
        </row>
        <row r="409">
          <cell r="A409">
            <v>68.128900000000002</v>
          </cell>
        </row>
        <row r="410">
          <cell r="A410">
            <v>68.128900000000002</v>
          </cell>
        </row>
        <row r="411">
          <cell r="A411">
            <v>68.132800000000003</v>
          </cell>
        </row>
        <row r="412">
          <cell r="A412">
            <v>68.128900000000002</v>
          </cell>
        </row>
        <row r="413">
          <cell r="A413">
            <v>68.136700000000005</v>
          </cell>
        </row>
        <row r="414">
          <cell r="A414">
            <v>68.136700000000005</v>
          </cell>
        </row>
        <row r="415">
          <cell r="A415">
            <v>68.136700000000005</v>
          </cell>
        </row>
        <row r="416">
          <cell r="A416">
            <v>68.136700000000005</v>
          </cell>
        </row>
        <row r="417">
          <cell r="A417">
            <v>67.660200000000003</v>
          </cell>
        </row>
        <row r="418">
          <cell r="A418">
            <v>67.656199999999998</v>
          </cell>
        </row>
        <row r="419">
          <cell r="A419">
            <v>67.660200000000003</v>
          </cell>
        </row>
        <row r="420">
          <cell r="A420">
            <v>67.664100000000005</v>
          </cell>
        </row>
        <row r="421">
          <cell r="A421">
            <v>67.660200000000003</v>
          </cell>
        </row>
        <row r="422">
          <cell r="A422">
            <v>67.668000000000006</v>
          </cell>
        </row>
        <row r="423">
          <cell r="A423">
            <v>67.660200000000003</v>
          </cell>
        </row>
        <row r="424">
          <cell r="A424">
            <v>67.664100000000005</v>
          </cell>
        </row>
        <row r="425">
          <cell r="A425">
            <v>67.664100000000005</v>
          </cell>
        </row>
        <row r="426">
          <cell r="A426">
            <v>67.664100000000005</v>
          </cell>
        </row>
        <row r="427">
          <cell r="A427">
            <v>67.664100000000005</v>
          </cell>
        </row>
        <row r="428">
          <cell r="A428">
            <v>67.660200000000003</v>
          </cell>
        </row>
        <row r="429">
          <cell r="A429">
            <v>67.664100000000005</v>
          </cell>
        </row>
        <row r="430">
          <cell r="A430">
            <v>67.660200000000003</v>
          </cell>
        </row>
        <row r="431">
          <cell r="A431">
            <v>67.644499999999994</v>
          </cell>
        </row>
        <row r="432">
          <cell r="A432">
            <v>67.640600000000006</v>
          </cell>
        </row>
        <row r="433">
          <cell r="A433">
            <v>67.644499999999994</v>
          </cell>
        </row>
        <row r="434">
          <cell r="A434">
            <v>67.640600000000006</v>
          </cell>
        </row>
        <row r="435">
          <cell r="A435">
            <v>67.640600000000006</v>
          </cell>
        </row>
        <row r="436">
          <cell r="A436">
            <v>67.640600000000006</v>
          </cell>
        </row>
        <row r="437">
          <cell r="A437">
            <v>67.644499999999994</v>
          </cell>
        </row>
        <row r="438">
          <cell r="A438">
            <v>67.640600000000006</v>
          </cell>
        </row>
        <row r="439">
          <cell r="A439">
            <v>67.648399999999995</v>
          </cell>
        </row>
        <row r="440">
          <cell r="A440">
            <v>67.644499999999994</v>
          </cell>
        </row>
        <row r="441">
          <cell r="A441">
            <v>67.652299999999997</v>
          </cell>
        </row>
        <row r="442">
          <cell r="A442">
            <v>67.644499999999994</v>
          </cell>
        </row>
        <row r="443">
          <cell r="A443">
            <v>67.648399999999995</v>
          </cell>
        </row>
        <row r="444">
          <cell r="A444">
            <v>67.644499999999994</v>
          </cell>
        </row>
        <row r="445">
          <cell r="A445">
            <v>67.644499999999994</v>
          </cell>
        </row>
        <row r="446">
          <cell r="A446">
            <v>67.652299999999997</v>
          </cell>
        </row>
        <row r="447">
          <cell r="A447">
            <v>67.644499999999994</v>
          </cell>
        </row>
        <row r="448">
          <cell r="A448">
            <v>67.652299999999997</v>
          </cell>
        </row>
        <row r="449">
          <cell r="A449">
            <v>67.640600000000006</v>
          </cell>
        </row>
        <row r="450">
          <cell r="A450">
            <v>67.648399999999995</v>
          </cell>
        </row>
        <row r="451">
          <cell r="A451">
            <v>67.648399999999995</v>
          </cell>
        </row>
        <row r="452">
          <cell r="A452">
            <v>67.648399999999995</v>
          </cell>
        </row>
        <row r="453">
          <cell r="A453">
            <v>67.648399999999995</v>
          </cell>
        </row>
        <row r="454">
          <cell r="A454">
            <v>67.640600000000006</v>
          </cell>
        </row>
        <row r="455">
          <cell r="A455">
            <v>67.648399999999995</v>
          </cell>
        </row>
        <row r="456">
          <cell r="A456">
            <v>67.640600000000006</v>
          </cell>
        </row>
        <row r="457">
          <cell r="A457">
            <v>67.640600000000006</v>
          </cell>
        </row>
        <row r="458">
          <cell r="A458">
            <v>67.644499999999994</v>
          </cell>
        </row>
        <row r="459">
          <cell r="A459">
            <v>67.640600000000006</v>
          </cell>
        </row>
        <row r="460">
          <cell r="A460">
            <v>67.640600000000006</v>
          </cell>
        </row>
        <row r="461">
          <cell r="A461">
            <v>67.640600000000006</v>
          </cell>
        </row>
        <row r="462">
          <cell r="A462">
            <v>67.640600000000006</v>
          </cell>
        </row>
        <row r="463">
          <cell r="A463">
            <v>67.621099999999998</v>
          </cell>
        </row>
        <row r="464">
          <cell r="A464">
            <v>67.617199999999997</v>
          </cell>
        </row>
        <row r="465">
          <cell r="A465">
            <v>67.617199999999997</v>
          </cell>
        </row>
        <row r="466">
          <cell r="A466">
            <v>67.617199999999997</v>
          </cell>
        </row>
        <row r="467">
          <cell r="A467">
            <v>67.628900000000002</v>
          </cell>
        </row>
        <row r="468">
          <cell r="A468">
            <v>67.609399999999994</v>
          </cell>
        </row>
        <row r="469">
          <cell r="A469">
            <v>67.609399999999994</v>
          </cell>
        </row>
        <row r="470">
          <cell r="A470">
            <v>67.593800000000002</v>
          </cell>
        </row>
        <row r="471">
          <cell r="A471">
            <v>67.597700000000003</v>
          </cell>
        </row>
        <row r="472">
          <cell r="A472">
            <v>67.597700000000003</v>
          </cell>
        </row>
        <row r="473">
          <cell r="A473">
            <v>67.597700000000003</v>
          </cell>
        </row>
        <row r="474">
          <cell r="A474">
            <v>67.585899999999995</v>
          </cell>
        </row>
        <row r="475">
          <cell r="A475">
            <v>67.585899999999995</v>
          </cell>
        </row>
        <row r="476">
          <cell r="A476">
            <v>67.578100000000006</v>
          </cell>
        </row>
        <row r="477">
          <cell r="A477">
            <v>67.585899999999995</v>
          </cell>
        </row>
        <row r="478">
          <cell r="A478">
            <v>67.511700000000005</v>
          </cell>
        </row>
        <row r="479">
          <cell r="A479">
            <v>67.484399999999994</v>
          </cell>
        </row>
        <row r="480">
          <cell r="A480">
            <v>67.488299999999995</v>
          </cell>
        </row>
        <row r="481">
          <cell r="A481">
            <v>67.484399999999994</v>
          </cell>
        </row>
        <row r="482">
          <cell r="A482">
            <v>67.484399999999994</v>
          </cell>
        </row>
        <row r="483">
          <cell r="A483">
            <v>67.484399999999994</v>
          </cell>
        </row>
        <row r="484">
          <cell r="A484">
            <v>67.5</v>
          </cell>
        </row>
        <row r="485">
          <cell r="A485">
            <v>67.488299999999995</v>
          </cell>
        </row>
        <row r="486">
          <cell r="A486">
            <v>67.492199999999997</v>
          </cell>
        </row>
        <row r="487">
          <cell r="A487">
            <v>67.476600000000005</v>
          </cell>
        </row>
        <row r="488">
          <cell r="A488">
            <v>67.480500000000006</v>
          </cell>
        </row>
        <row r="489">
          <cell r="A489">
            <v>67.480500000000006</v>
          </cell>
        </row>
        <row r="490">
          <cell r="A490">
            <v>67.476600000000005</v>
          </cell>
        </row>
        <row r="491">
          <cell r="A491">
            <v>68.218800000000002</v>
          </cell>
        </row>
        <row r="492">
          <cell r="A492">
            <v>108.854</v>
          </cell>
        </row>
        <row r="493">
          <cell r="A493">
            <v>107.59699999999999</v>
          </cell>
        </row>
        <row r="494">
          <cell r="A494">
            <v>106.866</v>
          </cell>
        </row>
        <row r="495">
          <cell r="A495">
            <v>106.792</v>
          </cell>
        </row>
        <row r="496">
          <cell r="A496">
            <v>106.79600000000001</v>
          </cell>
        </row>
        <row r="497">
          <cell r="A497">
            <v>106.792</v>
          </cell>
        </row>
        <row r="498">
          <cell r="A498">
            <v>106.788</v>
          </cell>
        </row>
        <row r="499">
          <cell r="A499">
            <v>106.788</v>
          </cell>
        </row>
        <row r="500">
          <cell r="A500">
            <v>116.499</v>
          </cell>
        </row>
        <row r="501">
          <cell r="A501">
            <v>127.349</v>
          </cell>
        </row>
        <row r="502">
          <cell r="A502">
            <v>119.878</v>
          </cell>
        </row>
        <row r="503">
          <cell r="A503">
            <v>118.99</v>
          </cell>
        </row>
        <row r="504">
          <cell r="A504">
            <v>130.773</v>
          </cell>
        </row>
        <row r="505">
          <cell r="A505">
            <v>130.691</v>
          </cell>
        </row>
        <row r="506">
          <cell r="A506">
            <v>130.68700000000001</v>
          </cell>
        </row>
        <row r="507">
          <cell r="A507">
            <v>130.60499999999999</v>
          </cell>
        </row>
        <row r="508">
          <cell r="A508">
            <v>128.52099999999999</v>
          </cell>
        </row>
        <row r="509">
          <cell r="A509">
            <v>135.37899999999999</v>
          </cell>
        </row>
        <row r="510">
          <cell r="A510">
            <v>135.37100000000001</v>
          </cell>
        </row>
        <row r="511">
          <cell r="A511">
            <v>135.37100000000001</v>
          </cell>
        </row>
        <row r="512">
          <cell r="A512">
            <v>135.37100000000001</v>
          </cell>
        </row>
        <row r="513">
          <cell r="A513">
            <v>137.08199999999999</v>
          </cell>
        </row>
        <row r="514">
          <cell r="A514">
            <v>139.096</v>
          </cell>
        </row>
        <row r="515">
          <cell r="A515">
            <v>138.91999999999999</v>
          </cell>
        </row>
        <row r="516">
          <cell r="A516">
            <v>139.006</v>
          </cell>
        </row>
        <row r="517">
          <cell r="A517">
            <v>139.41200000000001</v>
          </cell>
        </row>
        <row r="518">
          <cell r="A518">
            <v>139.81399999999999</v>
          </cell>
        </row>
        <row r="519">
          <cell r="A519">
            <v>139.97900000000001</v>
          </cell>
        </row>
        <row r="520">
          <cell r="A520">
            <v>140.18899999999999</v>
          </cell>
        </row>
        <row r="521">
          <cell r="A521">
            <v>141.99799999999999</v>
          </cell>
        </row>
        <row r="522">
          <cell r="A522">
            <v>140.928</v>
          </cell>
        </row>
        <row r="523">
          <cell r="A523">
            <v>140.47900000000001</v>
          </cell>
        </row>
        <row r="524">
          <cell r="A524">
            <v>140.38499999999999</v>
          </cell>
        </row>
        <row r="525">
          <cell r="A525">
            <v>140.37700000000001</v>
          </cell>
        </row>
        <row r="526">
          <cell r="A526">
            <v>140.37700000000001</v>
          </cell>
        </row>
        <row r="527">
          <cell r="A527">
            <v>140.35</v>
          </cell>
        </row>
        <row r="528">
          <cell r="A528">
            <v>140.34200000000001</v>
          </cell>
        </row>
        <row r="529">
          <cell r="A529">
            <v>140.33799999999999</v>
          </cell>
        </row>
        <row r="530">
          <cell r="A530">
            <v>140.346</v>
          </cell>
        </row>
        <row r="531">
          <cell r="A531">
            <v>140.33799999999999</v>
          </cell>
        </row>
        <row r="532">
          <cell r="A532">
            <v>140.38900000000001</v>
          </cell>
        </row>
        <row r="533">
          <cell r="A533">
            <v>139.97900000000001</v>
          </cell>
        </row>
        <row r="534">
          <cell r="A534">
            <v>139.99</v>
          </cell>
        </row>
        <row r="535">
          <cell r="A535">
            <v>139.97499999999999</v>
          </cell>
        </row>
        <row r="536">
          <cell r="A536">
            <v>139.54900000000001</v>
          </cell>
        </row>
        <row r="537">
          <cell r="A537">
            <v>115.248</v>
          </cell>
        </row>
        <row r="538">
          <cell r="A538">
            <v>114.518</v>
          </cell>
        </row>
        <row r="539">
          <cell r="A539">
            <v>114.506</v>
          </cell>
        </row>
        <row r="540">
          <cell r="A540">
            <v>114.52500000000001</v>
          </cell>
        </row>
        <row r="541">
          <cell r="A541">
            <v>114.46299999999999</v>
          </cell>
        </row>
        <row r="542">
          <cell r="A542">
            <v>114.252</v>
          </cell>
        </row>
        <row r="543">
          <cell r="A543">
            <v>137.73099999999999</v>
          </cell>
        </row>
        <row r="544">
          <cell r="A544">
            <v>137.31899999999999</v>
          </cell>
        </row>
        <row r="545">
          <cell r="A545">
            <v>137.26900000000001</v>
          </cell>
        </row>
        <row r="546">
          <cell r="A546">
            <v>137.55000000000001</v>
          </cell>
        </row>
        <row r="547">
          <cell r="A547">
            <v>137.37799999999999</v>
          </cell>
        </row>
        <row r="548">
          <cell r="A548">
            <v>137.71799999999999</v>
          </cell>
        </row>
        <row r="549">
          <cell r="A549">
            <v>137.95599999999999</v>
          </cell>
        </row>
        <row r="550">
          <cell r="A550">
            <v>138.101</v>
          </cell>
        </row>
        <row r="551">
          <cell r="A551">
            <v>139.75700000000001</v>
          </cell>
        </row>
        <row r="552">
          <cell r="A552">
            <v>141.17500000000001</v>
          </cell>
        </row>
        <row r="553">
          <cell r="A553">
            <v>139.84800000000001</v>
          </cell>
        </row>
        <row r="554">
          <cell r="A554">
            <v>137.57400000000001</v>
          </cell>
        </row>
        <row r="555">
          <cell r="A555">
            <v>137.55500000000001</v>
          </cell>
        </row>
        <row r="556">
          <cell r="A556">
            <v>137.577</v>
          </cell>
        </row>
        <row r="557">
          <cell r="A557">
            <v>113.547</v>
          </cell>
        </row>
        <row r="558">
          <cell r="A558">
            <v>110.679</v>
          </cell>
        </row>
        <row r="559">
          <cell r="A559">
            <v>109.92100000000001</v>
          </cell>
        </row>
        <row r="560">
          <cell r="A560">
            <v>117.39</v>
          </cell>
        </row>
        <row r="561">
          <cell r="A561">
            <v>141.96799999999999</v>
          </cell>
        </row>
        <row r="562">
          <cell r="A562">
            <v>141.86199999999999</v>
          </cell>
        </row>
        <row r="563">
          <cell r="A563">
            <v>141.39400000000001</v>
          </cell>
        </row>
        <row r="564">
          <cell r="A564">
            <v>141.476</v>
          </cell>
        </row>
        <row r="565">
          <cell r="A565">
            <v>142.39699999999999</v>
          </cell>
        </row>
        <row r="566">
          <cell r="A566">
            <v>142.14400000000001</v>
          </cell>
        </row>
        <row r="567">
          <cell r="A567">
            <v>141.42500000000001</v>
          </cell>
        </row>
        <row r="568">
          <cell r="A568">
            <v>141.608</v>
          </cell>
        </row>
        <row r="569">
          <cell r="A569">
            <v>141.80000000000001</v>
          </cell>
        </row>
        <row r="570">
          <cell r="A570">
            <v>141.78800000000001</v>
          </cell>
        </row>
        <row r="571">
          <cell r="A571">
            <v>141.792</v>
          </cell>
        </row>
        <row r="572">
          <cell r="A572">
            <v>141.79599999999999</v>
          </cell>
        </row>
        <row r="573">
          <cell r="A573">
            <v>141.804</v>
          </cell>
        </row>
        <row r="574">
          <cell r="A574">
            <v>141.78800000000001</v>
          </cell>
        </row>
        <row r="575">
          <cell r="A575">
            <v>141.792</v>
          </cell>
        </row>
        <row r="576">
          <cell r="A576">
            <v>141.792</v>
          </cell>
        </row>
        <row r="577">
          <cell r="A577">
            <v>141.78</v>
          </cell>
        </row>
        <row r="578">
          <cell r="A578">
            <v>141.78</v>
          </cell>
        </row>
        <row r="579">
          <cell r="A579">
            <v>141.78800000000001</v>
          </cell>
        </row>
        <row r="580">
          <cell r="A580">
            <v>141.78399999999999</v>
          </cell>
        </row>
        <row r="581">
          <cell r="A581">
            <v>141.78399999999999</v>
          </cell>
        </row>
        <row r="582">
          <cell r="A582">
            <v>141.792</v>
          </cell>
        </row>
        <row r="583">
          <cell r="A583">
            <v>141.761</v>
          </cell>
        </row>
        <row r="584">
          <cell r="A584">
            <v>141.761</v>
          </cell>
        </row>
        <row r="585">
          <cell r="A585">
            <v>141.76499999999999</v>
          </cell>
        </row>
        <row r="586">
          <cell r="A586">
            <v>141.78</v>
          </cell>
        </row>
        <row r="587">
          <cell r="A587">
            <v>141.761</v>
          </cell>
        </row>
        <row r="588">
          <cell r="A588">
            <v>141.761</v>
          </cell>
        </row>
        <row r="589">
          <cell r="A589">
            <v>141.749</v>
          </cell>
        </row>
        <row r="590">
          <cell r="A590">
            <v>141.749</v>
          </cell>
        </row>
        <row r="591">
          <cell r="A591">
            <v>141.74100000000001</v>
          </cell>
        </row>
        <row r="592">
          <cell r="A592">
            <v>141.745</v>
          </cell>
        </row>
        <row r="593">
          <cell r="A593">
            <v>141.745</v>
          </cell>
        </row>
        <row r="594">
          <cell r="A594">
            <v>141.74100000000001</v>
          </cell>
        </row>
        <row r="595">
          <cell r="A595">
            <v>142.12</v>
          </cell>
        </row>
        <row r="596">
          <cell r="A596">
            <v>130.429</v>
          </cell>
        </row>
        <row r="597">
          <cell r="A597">
            <v>130.27199999999999</v>
          </cell>
        </row>
        <row r="598">
          <cell r="A598">
            <v>130.28800000000001</v>
          </cell>
        </row>
        <row r="599">
          <cell r="A599">
            <v>130.27199999999999</v>
          </cell>
        </row>
        <row r="600">
          <cell r="A600">
            <v>130.27199999999999</v>
          </cell>
        </row>
        <row r="601">
          <cell r="A601">
            <v>130.27199999999999</v>
          </cell>
        </row>
        <row r="602">
          <cell r="A602">
            <v>130.27199999999999</v>
          </cell>
        </row>
        <row r="603">
          <cell r="A603">
            <v>130.27600000000001</v>
          </cell>
        </row>
        <row r="604">
          <cell r="A604">
            <v>130.26499999999999</v>
          </cell>
        </row>
        <row r="605">
          <cell r="A605">
            <v>130.261</v>
          </cell>
        </row>
        <row r="606">
          <cell r="A606">
            <v>142.11199999999999</v>
          </cell>
        </row>
        <row r="607">
          <cell r="A607">
            <v>106.261</v>
          </cell>
        </row>
        <row r="608">
          <cell r="A608">
            <v>82.96</v>
          </cell>
        </row>
        <row r="609">
          <cell r="A609">
            <v>82.956100000000006</v>
          </cell>
        </row>
        <row r="610">
          <cell r="A610">
            <v>82.96</v>
          </cell>
        </row>
        <row r="611">
          <cell r="A611">
            <v>82.9482</v>
          </cell>
        </row>
        <row r="612">
          <cell r="A612">
            <v>82.956100000000006</v>
          </cell>
        </row>
        <row r="613">
          <cell r="A613">
            <v>82.9482</v>
          </cell>
        </row>
        <row r="614">
          <cell r="A614">
            <v>111.39400000000001</v>
          </cell>
        </row>
        <row r="615">
          <cell r="A615">
            <v>111.292</v>
          </cell>
        </row>
        <row r="616">
          <cell r="A616">
            <v>111.265</v>
          </cell>
        </row>
        <row r="617">
          <cell r="A617">
            <v>135.04599999999999</v>
          </cell>
        </row>
        <row r="618">
          <cell r="A618">
            <v>135.17500000000001</v>
          </cell>
        </row>
        <row r="619">
          <cell r="A619">
            <v>135.17099999999999</v>
          </cell>
        </row>
        <row r="620">
          <cell r="A620">
            <v>135.17500000000001</v>
          </cell>
        </row>
        <row r="621">
          <cell r="A621">
            <v>135.155</v>
          </cell>
        </row>
        <row r="622">
          <cell r="A622">
            <v>135.17500000000001</v>
          </cell>
        </row>
        <row r="623">
          <cell r="A623">
            <v>135.16300000000001</v>
          </cell>
        </row>
        <row r="624">
          <cell r="A624">
            <v>136.28800000000001</v>
          </cell>
        </row>
        <row r="625">
          <cell r="A625">
            <v>125.07299999999999</v>
          </cell>
        </row>
        <row r="626">
          <cell r="A626">
            <v>124.83499999999999</v>
          </cell>
        </row>
        <row r="627">
          <cell r="A627">
            <v>124.831</v>
          </cell>
        </row>
        <row r="628">
          <cell r="A628">
            <v>124.819</v>
          </cell>
        </row>
        <row r="629">
          <cell r="A629">
            <v>124.83499999999999</v>
          </cell>
        </row>
        <row r="630">
          <cell r="A630">
            <v>137.47200000000001</v>
          </cell>
        </row>
        <row r="631">
          <cell r="A631">
            <v>137.25700000000001</v>
          </cell>
        </row>
        <row r="632">
          <cell r="A632">
            <v>137.53</v>
          </cell>
        </row>
        <row r="633">
          <cell r="A633">
            <v>137.429</v>
          </cell>
        </row>
        <row r="634">
          <cell r="A634">
            <v>137.42500000000001</v>
          </cell>
        </row>
        <row r="635">
          <cell r="A635">
            <v>137.429</v>
          </cell>
        </row>
        <row r="636">
          <cell r="A636">
            <v>137.42500000000001</v>
          </cell>
        </row>
        <row r="637">
          <cell r="A637">
            <v>113.39700000000001</v>
          </cell>
        </row>
        <row r="638">
          <cell r="A638">
            <v>113.42100000000001</v>
          </cell>
        </row>
        <row r="639">
          <cell r="A639">
            <v>113.401</v>
          </cell>
        </row>
        <row r="640">
          <cell r="A640">
            <v>141.25700000000001</v>
          </cell>
        </row>
        <row r="641">
          <cell r="A641">
            <v>141.27600000000001</v>
          </cell>
        </row>
        <row r="642">
          <cell r="A642">
            <v>141.26499999999999</v>
          </cell>
        </row>
        <row r="643">
          <cell r="A643">
            <v>126.69799999999999</v>
          </cell>
        </row>
        <row r="644">
          <cell r="A644">
            <v>138.839</v>
          </cell>
        </row>
        <row r="645">
          <cell r="A645">
            <v>138.61600000000001</v>
          </cell>
        </row>
        <row r="646">
          <cell r="A646">
            <v>138.50299999999999</v>
          </cell>
        </row>
        <row r="647">
          <cell r="A647">
            <v>138.62799999999999</v>
          </cell>
        </row>
        <row r="648">
          <cell r="A648">
            <v>138.52600000000001</v>
          </cell>
        </row>
        <row r="649">
          <cell r="A649">
            <v>145.464</v>
          </cell>
        </row>
        <row r="650">
          <cell r="A650">
            <v>145.35400000000001</v>
          </cell>
        </row>
        <row r="651">
          <cell r="A651">
            <v>148.21</v>
          </cell>
        </row>
        <row r="652">
          <cell r="A652">
            <v>148.214</v>
          </cell>
        </row>
        <row r="653">
          <cell r="A653">
            <v>148.97200000000001</v>
          </cell>
        </row>
        <row r="654">
          <cell r="A654">
            <v>139.101</v>
          </cell>
        </row>
        <row r="655">
          <cell r="A655">
            <v>139.03399999999999</v>
          </cell>
        </row>
        <row r="656">
          <cell r="A656">
            <v>139.88999999999999</v>
          </cell>
        </row>
        <row r="657">
          <cell r="A657">
            <v>140.065</v>
          </cell>
        </row>
        <row r="658">
          <cell r="A658">
            <v>140.33099999999999</v>
          </cell>
        </row>
        <row r="659">
          <cell r="A659">
            <v>140.48699999999999</v>
          </cell>
        </row>
        <row r="660">
          <cell r="A660">
            <v>140.84700000000001</v>
          </cell>
        </row>
        <row r="661">
          <cell r="A661">
            <v>140.93299999999999</v>
          </cell>
        </row>
        <row r="662">
          <cell r="A662">
            <v>140.87799999999999</v>
          </cell>
        </row>
        <row r="663">
          <cell r="A663">
            <v>140.886</v>
          </cell>
        </row>
        <row r="664">
          <cell r="A664">
            <v>140.93700000000001</v>
          </cell>
        </row>
        <row r="665">
          <cell r="A665">
            <v>140.96</v>
          </cell>
        </row>
        <row r="666">
          <cell r="A666">
            <v>141.00299999999999</v>
          </cell>
        </row>
        <row r="667">
          <cell r="A667">
            <v>141.37</v>
          </cell>
        </row>
        <row r="668">
          <cell r="A668">
            <v>141.99100000000001</v>
          </cell>
        </row>
        <row r="669">
          <cell r="A669">
            <v>141.98699999999999</v>
          </cell>
        </row>
        <row r="670">
          <cell r="A670">
            <v>141.94800000000001</v>
          </cell>
        </row>
        <row r="671">
          <cell r="A671">
            <v>141.99100000000001</v>
          </cell>
        </row>
        <row r="672">
          <cell r="A672">
            <v>141.952</v>
          </cell>
        </row>
        <row r="673">
          <cell r="A673">
            <v>141.95599999999999</v>
          </cell>
        </row>
        <row r="674">
          <cell r="A674">
            <v>142.011</v>
          </cell>
        </row>
        <row r="675">
          <cell r="A675">
            <v>141.97200000000001</v>
          </cell>
        </row>
        <row r="676">
          <cell r="A676">
            <v>141.94800000000001</v>
          </cell>
        </row>
        <row r="677">
          <cell r="A677">
            <v>141.94800000000001</v>
          </cell>
        </row>
        <row r="678">
          <cell r="A678">
            <v>141.95599999999999</v>
          </cell>
        </row>
        <row r="679">
          <cell r="A679">
            <v>141.94800000000001</v>
          </cell>
        </row>
        <row r="680">
          <cell r="A680">
            <v>141.94399999999999</v>
          </cell>
        </row>
        <row r="681">
          <cell r="A681">
            <v>141.94</v>
          </cell>
        </row>
        <row r="682">
          <cell r="A682">
            <v>141.97200000000001</v>
          </cell>
        </row>
        <row r="683">
          <cell r="A683">
            <v>141.95599999999999</v>
          </cell>
        </row>
        <row r="684">
          <cell r="A684">
            <v>141.94800000000001</v>
          </cell>
        </row>
        <row r="685">
          <cell r="A685">
            <v>141.98699999999999</v>
          </cell>
        </row>
        <row r="686">
          <cell r="A686">
            <v>141.90899999999999</v>
          </cell>
        </row>
        <row r="687">
          <cell r="A687">
            <v>141.90899999999999</v>
          </cell>
        </row>
        <row r="688">
          <cell r="A688">
            <v>141.983</v>
          </cell>
        </row>
        <row r="689">
          <cell r="A689">
            <v>141.94399999999999</v>
          </cell>
        </row>
        <row r="690">
          <cell r="A690">
            <v>145.53100000000001</v>
          </cell>
        </row>
        <row r="691">
          <cell r="A691">
            <v>144.97999999999999</v>
          </cell>
        </row>
        <row r="692">
          <cell r="A692">
            <v>144.94999999999999</v>
          </cell>
        </row>
        <row r="693">
          <cell r="A693">
            <v>144.95400000000001</v>
          </cell>
        </row>
        <row r="694">
          <cell r="A694">
            <v>144.946</v>
          </cell>
        </row>
        <row r="695">
          <cell r="A695">
            <v>142.72800000000001</v>
          </cell>
        </row>
        <row r="696">
          <cell r="A696">
            <v>143.15299999999999</v>
          </cell>
        </row>
        <row r="697">
          <cell r="A697">
            <v>143.14599999999999</v>
          </cell>
        </row>
        <row r="698">
          <cell r="A698">
            <v>142.71600000000001</v>
          </cell>
        </row>
        <row r="699">
          <cell r="A699">
            <v>142.696</v>
          </cell>
        </row>
        <row r="700">
          <cell r="A700">
            <v>142.11799999999999</v>
          </cell>
        </row>
        <row r="701">
          <cell r="A701">
            <v>142.85300000000001</v>
          </cell>
        </row>
        <row r="702">
          <cell r="A702">
            <v>142.88800000000001</v>
          </cell>
        </row>
        <row r="703">
          <cell r="A703">
            <v>142.864</v>
          </cell>
        </row>
        <row r="704">
          <cell r="A704">
            <v>142.87200000000001</v>
          </cell>
        </row>
        <row r="705">
          <cell r="A705">
            <v>142.87200000000001</v>
          </cell>
        </row>
        <row r="706">
          <cell r="A706">
            <v>142.88200000000001</v>
          </cell>
        </row>
        <row r="707">
          <cell r="A707">
            <v>142.87</v>
          </cell>
        </row>
        <row r="708">
          <cell r="A708">
            <v>143.10400000000001</v>
          </cell>
        </row>
        <row r="709">
          <cell r="A709">
            <v>143.124</v>
          </cell>
        </row>
        <row r="710">
          <cell r="A710">
            <v>143.11199999999999</v>
          </cell>
        </row>
        <row r="711">
          <cell r="A711">
            <v>143.11600000000001</v>
          </cell>
        </row>
        <row r="712">
          <cell r="A712">
            <v>143.19399999999999</v>
          </cell>
        </row>
        <row r="713">
          <cell r="A713">
            <v>143.12799999999999</v>
          </cell>
        </row>
        <row r="714">
          <cell r="A714">
            <v>143.09299999999999</v>
          </cell>
        </row>
        <row r="715">
          <cell r="A715">
            <v>143.12799999999999</v>
          </cell>
        </row>
        <row r="716">
          <cell r="A716">
            <v>143.13200000000001</v>
          </cell>
        </row>
        <row r="717">
          <cell r="A717">
            <v>143.12</v>
          </cell>
        </row>
        <row r="718">
          <cell r="A718">
            <v>143.179</v>
          </cell>
        </row>
        <row r="719">
          <cell r="A719">
            <v>145.85400000000001</v>
          </cell>
        </row>
        <row r="720">
          <cell r="A720">
            <v>145.02199999999999</v>
          </cell>
        </row>
        <row r="721">
          <cell r="A721">
            <v>144.995</v>
          </cell>
        </row>
        <row r="722">
          <cell r="A722">
            <v>144.999</v>
          </cell>
        </row>
        <row r="723">
          <cell r="A723">
            <v>145.00299999999999</v>
          </cell>
        </row>
        <row r="724">
          <cell r="A724">
            <v>144.99100000000001</v>
          </cell>
        </row>
        <row r="725">
          <cell r="A725">
            <v>143.28399999999999</v>
          </cell>
        </row>
        <row r="726">
          <cell r="A726">
            <v>143.315</v>
          </cell>
        </row>
        <row r="727">
          <cell r="A727">
            <v>142.96</v>
          </cell>
        </row>
        <row r="728">
          <cell r="A728">
            <v>142.80799999999999</v>
          </cell>
        </row>
        <row r="729">
          <cell r="A729">
            <v>142.80799999999999</v>
          </cell>
        </row>
        <row r="730">
          <cell r="A730">
            <v>142.82300000000001</v>
          </cell>
        </row>
        <row r="731">
          <cell r="A731">
            <v>142.804</v>
          </cell>
        </row>
        <row r="732">
          <cell r="A732">
            <v>142.25299999999999</v>
          </cell>
        </row>
        <row r="733">
          <cell r="A733">
            <v>142.26499999999999</v>
          </cell>
        </row>
        <row r="734">
          <cell r="A734">
            <v>145.05799999999999</v>
          </cell>
        </row>
        <row r="735">
          <cell r="A735">
            <v>145.13200000000001</v>
          </cell>
        </row>
        <row r="736">
          <cell r="A736">
            <v>145.10400000000001</v>
          </cell>
        </row>
        <row r="737">
          <cell r="A737">
            <v>145.11199999999999</v>
          </cell>
        </row>
        <row r="738">
          <cell r="A738">
            <v>145.108</v>
          </cell>
        </row>
        <row r="739">
          <cell r="A739">
            <v>146.81899999999999</v>
          </cell>
        </row>
        <row r="740">
          <cell r="A740">
            <v>143.37</v>
          </cell>
        </row>
        <row r="741">
          <cell r="A741">
            <v>143.733</v>
          </cell>
        </row>
        <row r="742">
          <cell r="A742">
            <v>149.63200000000001</v>
          </cell>
        </row>
        <row r="743">
          <cell r="A743">
            <v>149.44</v>
          </cell>
        </row>
        <row r="744">
          <cell r="A744">
            <v>149.44</v>
          </cell>
        </row>
        <row r="745">
          <cell r="A745">
            <v>149.429</v>
          </cell>
        </row>
        <row r="746">
          <cell r="A746">
            <v>151.79599999999999</v>
          </cell>
        </row>
        <row r="747">
          <cell r="A747">
            <v>151.804</v>
          </cell>
        </row>
        <row r="748">
          <cell r="A748">
            <v>151.50299999999999</v>
          </cell>
        </row>
        <row r="749">
          <cell r="A749">
            <v>151.53</v>
          </cell>
        </row>
        <row r="750">
          <cell r="A750">
            <v>142.88999999999999</v>
          </cell>
        </row>
        <row r="751">
          <cell r="A751">
            <v>142.851</v>
          </cell>
        </row>
        <row r="752">
          <cell r="A752">
            <v>143.22200000000001</v>
          </cell>
        </row>
        <row r="753">
          <cell r="A753">
            <v>144.26499999999999</v>
          </cell>
        </row>
        <row r="754">
          <cell r="A754">
            <v>144.23699999999999</v>
          </cell>
        </row>
        <row r="755">
          <cell r="A755">
            <v>145.065</v>
          </cell>
        </row>
        <row r="756">
          <cell r="A756">
            <v>145.30000000000001</v>
          </cell>
        </row>
        <row r="757">
          <cell r="A757">
            <v>148.56899999999999</v>
          </cell>
        </row>
        <row r="758">
          <cell r="A758">
            <v>149.86600000000001</v>
          </cell>
        </row>
        <row r="759">
          <cell r="A759">
            <v>151.39699999999999</v>
          </cell>
        </row>
        <row r="760">
          <cell r="A760">
            <v>153.233</v>
          </cell>
        </row>
        <row r="761">
          <cell r="A761">
            <v>152.577</v>
          </cell>
        </row>
        <row r="762">
          <cell r="A762">
            <v>152.554</v>
          </cell>
        </row>
        <row r="763">
          <cell r="A763">
            <v>152.55799999999999</v>
          </cell>
        </row>
        <row r="764">
          <cell r="A764">
            <v>152.565</v>
          </cell>
        </row>
        <row r="765">
          <cell r="A765">
            <v>152.55799999999999</v>
          </cell>
        </row>
        <row r="766">
          <cell r="A766">
            <v>151.14699999999999</v>
          </cell>
        </row>
        <row r="767">
          <cell r="A767">
            <v>150.923</v>
          </cell>
        </row>
        <row r="768">
          <cell r="A768">
            <v>150.52099999999999</v>
          </cell>
        </row>
        <row r="769">
          <cell r="A769">
            <v>150.46199999999999</v>
          </cell>
        </row>
        <row r="770">
          <cell r="A770">
            <v>150.489</v>
          </cell>
        </row>
        <row r="771">
          <cell r="A771">
            <v>149.81700000000001</v>
          </cell>
        </row>
        <row r="772">
          <cell r="A772">
            <v>112.95399999999999</v>
          </cell>
        </row>
        <row r="773">
          <cell r="A773">
            <v>112.935</v>
          </cell>
        </row>
        <row r="774">
          <cell r="A774">
            <v>94.911100000000005</v>
          </cell>
        </row>
        <row r="775">
          <cell r="A775">
            <v>94.911100000000005</v>
          </cell>
        </row>
        <row r="776">
          <cell r="A776">
            <v>94.8994</v>
          </cell>
        </row>
        <row r="777">
          <cell r="A777">
            <v>94.922899999999998</v>
          </cell>
        </row>
        <row r="778">
          <cell r="A778">
            <v>94.918899999999994</v>
          </cell>
        </row>
        <row r="779">
          <cell r="A779">
            <v>94.891599999999997</v>
          </cell>
        </row>
        <row r="780">
          <cell r="A780">
            <v>94.895499999999998</v>
          </cell>
        </row>
        <row r="781">
          <cell r="A781">
            <v>94.891599999999997</v>
          </cell>
        </row>
        <row r="782">
          <cell r="A782">
            <v>94.887699999999995</v>
          </cell>
        </row>
        <row r="783">
          <cell r="A783">
            <v>94.907200000000003</v>
          </cell>
        </row>
        <row r="784">
          <cell r="A784">
            <v>94.946299999999994</v>
          </cell>
        </row>
        <row r="785">
          <cell r="A785">
            <v>94.887699999999995</v>
          </cell>
        </row>
        <row r="786">
          <cell r="A786">
            <v>94.883799999999994</v>
          </cell>
        </row>
        <row r="787">
          <cell r="A787">
            <v>94.883799999999994</v>
          </cell>
        </row>
        <row r="788">
          <cell r="A788">
            <v>94.868200000000002</v>
          </cell>
        </row>
        <row r="789">
          <cell r="A789">
            <v>94.879900000000006</v>
          </cell>
        </row>
        <row r="790">
          <cell r="A790">
            <v>94.868200000000002</v>
          </cell>
        </row>
        <row r="791">
          <cell r="A791">
            <v>94.879900000000006</v>
          </cell>
        </row>
        <row r="792">
          <cell r="A792">
            <v>94.872100000000003</v>
          </cell>
        </row>
        <row r="793">
          <cell r="A793">
            <v>94.879900000000006</v>
          </cell>
        </row>
        <row r="794">
          <cell r="A794">
            <v>94.911100000000005</v>
          </cell>
        </row>
        <row r="795">
          <cell r="A795">
            <v>94.879900000000006</v>
          </cell>
        </row>
        <row r="796">
          <cell r="A796">
            <v>94.860399999999998</v>
          </cell>
        </row>
        <row r="797">
          <cell r="A797">
            <v>94.883799999999994</v>
          </cell>
        </row>
        <row r="798">
          <cell r="A798">
            <v>94.879900000000006</v>
          </cell>
        </row>
        <row r="799">
          <cell r="A799">
            <v>94.883799999999994</v>
          </cell>
        </row>
        <row r="800">
          <cell r="A800">
            <v>94.872100000000003</v>
          </cell>
        </row>
        <row r="801">
          <cell r="A801">
            <v>94.872100000000003</v>
          </cell>
        </row>
        <row r="802">
          <cell r="A802">
            <v>94.872100000000003</v>
          </cell>
        </row>
        <row r="803">
          <cell r="A803">
            <v>94.887699999999995</v>
          </cell>
        </row>
        <row r="804">
          <cell r="A804">
            <v>94.879900000000006</v>
          </cell>
        </row>
        <row r="805">
          <cell r="A805">
            <v>94.879900000000006</v>
          </cell>
        </row>
        <row r="806">
          <cell r="A806">
            <v>94.860399999999998</v>
          </cell>
        </row>
        <row r="807">
          <cell r="A807">
            <v>94.872100000000003</v>
          </cell>
        </row>
        <row r="808">
          <cell r="A808">
            <v>94.813500000000005</v>
          </cell>
        </row>
        <row r="809">
          <cell r="A809">
            <v>94.797899999999998</v>
          </cell>
        </row>
        <row r="810">
          <cell r="A810">
            <v>94.805700000000002</v>
          </cell>
        </row>
        <row r="811">
          <cell r="A811">
            <v>94.813500000000005</v>
          </cell>
        </row>
        <row r="812">
          <cell r="A812">
            <v>94.797899999999998</v>
          </cell>
        </row>
        <row r="813">
          <cell r="A813">
            <v>93.618200000000002</v>
          </cell>
        </row>
        <row r="814">
          <cell r="A814">
            <v>93.622100000000003</v>
          </cell>
        </row>
        <row r="815">
          <cell r="A815">
            <v>93.622100000000003</v>
          </cell>
        </row>
        <row r="816">
          <cell r="A816">
            <v>93.618200000000002</v>
          </cell>
        </row>
        <row r="817">
          <cell r="A817">
            <v>93.626000000000005</v>
          </cell>
        </row>
        <row r="818">
          <cell r="A818">
            <v>93.618200000000002</v>
          </cell>
        </row>
        <row r="819">
          <cell r="A819">
            <v>93.629900000000006</v>
          </cell>
        </row>
        <row r="820">
          <cell r="A820">
            <v>93.622100000000003</v>
          </cell>
        </row>
        <row r="821">
          <cell r="A821">
            <v>93.629900000000006</v>
          </cell>
        </row>
        <row r="822">
          <cell r="A822">
            <v>93.6143</v>
          </cell>
        </row>
        <row r="823">
          <cell r="A823">
            <v>93.5869</v>
          </cell>
        </row>
        <row r="824">
          <cell r="A824">
            <v>93.590800000000002</v>
          </cell>
        </row>
        <row r="825">
          <cell r="A825">
            <v>93.598600000000005</v>
          </cell>
        </row>
        <row r="826">
          <cell r="A826">
            <v>93.598600000000005</v>
          </cell>
        </row>
        <row r="827">
          <cell r="A827">
            <v>93.594700000000003</v>
          </cell>
        </row>
        <row r="828">
          <cell r="A828">
            <v>93.594700000000003</v>
          </cell>
        </row>
        <row r="829">
          <cell r="A829">
            <v>93.602500000000006</v>
          </cell>
        </row>
        <row r="830">
          <cell r="A830">
            <v>93.598600000000005</v>
          </cell>
        </row>
        <row r="831">
          <cell r="A831">
            <v>93.598600000000005</v>
          </cell>
        </row>
        <row r="832">
          <cell r="A832">
            <v>93.598600000000005</v>
          </cell>
        </row>
        <row r="833">
          <cell r="A833">
            <v>93.602500000000006</v>
          </cell>
        </row>
        <row r="834">
          <cell r="A834">
            <v>93.594700000000003</v>
          </cell>
        </row>
        <row r="835">
          <cell r="A835">
            <v>93.598600000000005</v>
          </cell>
        </row>
        <row r="836">
          <cell r="A836">
            <v>93.590800000000002</v>
          </cell>
        </row>
        <row r="837">
          <cell r="A837">
            <v>93.598600000000005</v>
          </cell>
        </row>
        <row r="838">
          <cell r="A838">
            <v>93.590800000000002</v>
          </cell>
        </row>
        <row r="839">
          <cell r="A839">
            <v>93.606399999999994</v>
          </cell>
        </row>
        <row r="840">
          <cell r="A840">
            <v>93.602500000000006</v>
          </cell>
        </row>
        <row r="841">
          <cell r="A841">
            <v>93.590800000000002</v>
          </cell>
        </row>
        <row r="842">
          <cell r="A842">
            <v>93.602500000000006</v>
          </cell>
        </row>
        <row r="843">
          <cell r="A843">
            <v>93.594700000000003</v>
          </cell>
        </row>
        <row r="844">
          <cell r="A844">
            <v>93.5869</v>
          </cell>
        </row>
        <row r="845">
          <cell r="A845">
            <v>93.590800000000002</v>
          </cell>
        </row>
        <row r="846">
          <cell r="A846">
            <v>93.590800000000002</v>
          </cell>
        </row>
        <row r="847">
          <cell r="A847">
            <v>93.590800000000002</v>
          </cell>
        </row>
        <row r="848">
          <cell r="A848">
            <v>93.602500000000006</v>
          </cell>
        </row>
        <row r="849">
          <cell r="A849">
            <v>93.602500000000006</v>
          </cell>
        </row>
        <row r="850">
          <cell r="A850">
            <v>93.598600000000005</v>
          </cell>
        </row>
        <row r="851">
          <cell r="A851">
            <v>93.594700000000003</v>
          </cell>
        </row>
        <row r="852">
          <cell r="A852">
            <v>93.610399999999998</v>
          </cell>
        </row>
        <row r="853">
          <cell r="A853">
            <v>93.602500000000006</v>
          </cell>
        </row>
        <row r="854">
          <cell r="A854">
            <v>93.594700000000003</v>
          </cell>
        </row>
        <row r="855">
          <cell r="A855">
            <v>93.602500000000006</v>
          </cell>
        </row>
        <row r="856">
          <cell r="A856">
            <v>93.590800000000002</v>
          </cell>
        </row>
        <row r="857">
          <cell r="A857">
            <v>93.610399999999998</v>
          </cell>
        </row>
        <row r="858">
          <cell r="A858">
            <v>93.582999999999998</v>
          </cell>
        </row>
        <row r="859">
          <cell r="A859">
            <v>93.598600000000005</v>
          </cell>
        </row>
        <row r="860">
          <cell r="A860">
            <v>93.602500000000006</v>
          </cell>
        </row>
        <row r="861">
          <cell r="A861">
            <v>93.606399999999994</v>
          </cell>
        </row>
        <row r="862">
          <cell r="A862">
            <v>93.594700000000003</v>
          </cell>
        </row>
        <row r="863">
          <cell r="A863">
            <v>93.602500000000006</v>
          </cell>
        </row>
        <row r="864">
          <cell r="A864">
            <v>93.598600000000005</v>
          </cell>
        </row>
        <row r="865">
          <cell r="A865">
            <v>93.606399999999994</v>
          </cell>
        </row>
        <row r="866">
          <cell r="A866">
            <v>93.598600000000005</v>
          </cell>
        </row>
        <row r="867">
          <cell r="A867">
            <v>93.602500000000006</v>
          </cell>
        </row>
        <row r="868">
          <cell r="A868">
            <v>93.594700000000003</v>
          </cell>
        </row>
        <row r="869">
          <cell r="A869">
            <v>93.610399999999998</v>
          </cell>
        </row>
        <row r="870">
          <cell r="A870">
            <v>93.610399999999998</v>
          </cell>
        </row>
        <row r="871">
          <cell r="A871">
            <v>93.598600000000005</v>
          </cell>
        </row>
        <row r="872">
          <cell r="A872">
            <v>93.598600000000005</v>
          </cell>
        </row>
        <row r="873">
          <cell r="A873">
            <v>93.610399999999998</v>
          </cell>
        </row>
        <row r="874">
          <cell r="A874">
            <v>93.602500000000006</v>
          </cell>
        </row>
        <row r="875">
          <cell r="A875">
            <v>93.5518</v>
          </cell>
        </row>
        <row r="876">
          <cell r="A876">
            <v>93.536100000000005</v>
          </cell>
        </row>
        <row r="877">
          <cell r="A877">
            <v>93.536100000000005</v>
          </cell>
        </row>
        <row r="878">
          <cell r="A878">
            <v>93.54</v>
          </cell>
        </row>
        <row r="879">
          <cell r="A879">
            <v>93.547899999999998</v>
          </cell>
        </row>
        <row r="880">
          <cell r="A880">
            <v>93.532200000000003</v>
          </cell>
        </row>
        <row r="881">
          <cell r="A881">
            <v>93.5518</v>
          </cell>
        </row>
        <row r="882">
          <cell r="A882">
            <v>93.555700000000002</v>
          </cell>
        </row>
        <row r="883">
          <cell r="A883">
            <v>93.532200000000003</v>
          </cell>
        </row>
        <row r="884">
          <cell r="A884">
            <v>93.547899999999998</v>
          </cell>
        </row>
        <row r="885">
          <cell r="A885">
            <v>93.543899999999994</v>
          </cell>
        </row>
        <row r="886">
          <cell r="A886">
            <v>93.547899999999998</v>
          </cell>
        </row>
        <row r="887">
          <cell r="A887">
            <v>93.547899999999998</v>
          </cell>
        </row>
        <row r="888">
          <cell r="A888">
            <v>93.520499999999998</v>
          </cell>
        </row>
        <row r="889">
          <cell r="A889">
            <v>93.5244</v>
          </cell>
        </row>
        <row r="890">
          <cell r="A890">
            <v>93.5244</v>
          </cell>
        </row>
        <row r="891">
          <cell r="A891">
            <v>93.5244</v>
          </cell>
        </row>
        <row r="892">
          <cell r="A892">
            <v>93.520499999999998</v>
          </cell>
        </row>
        <row r="893">
          <cell r="A893">
            <v>93.528300000000002</v>
          </cell>
        </row>
        <row r="894">
          <cell r="A894">
            <v>93.516599999999997</v>
          </cell>
        </row>
        <row r="895">
          <cell r="A895">
            <v>93.528300000000002</v>
          </cell>
        </row>
        <row r="896">
          <cell r="A896">
            <v>93.516599999999997</v>
          </cell>
        </row>
        <row r="897">
          <cell r="A897">
            <v>93.528300000000002</v>
          </cell>
        </row>
        <row r="898">
          <cell r="A898">
            <v>93.520499999999998</v>
          </cell>
        </row>
        <row r="899">
          <cell r="A899">
            <v>93.5244</v>
          </cell>
        </row>
        <row r="900">
          <cell r="A900">
            <v>93.5244</v>
          </cell>
        </row>
        <row r="901">
          <cell r="A901">
            <v>93.520499999999998</v>
          </cell>
        </row>
        <row r="902">
          <cell r="A902">
            <v>93.520499999999998</v>
          </cell>
        </row>
        <row r="903">
          <cell r="A903">
            <v>93.5244</v>
          </cell>
        </row>
        <row r="904">
          <cell r="A904">
            <v>93.520499999999998</v>
          </cell>
        </row>
        <row r="905">
          <cell r="A905">
            <v>93.5244</v>
          </cell>
        </row>
        <row r="906">
          <cell r="A906">
            <v>93.520499999999998</v>
          </cell>
        </row>
        <row r="907">
          <cell r="A907">
            <v>93.520499999999998</v>
          </cell>
        </row>
        <row r="908">
          <cell r="A908">
            <v>93.5244</v>
          </cell>
        </row>
        <row r="909">
          <cell r="A909">
            <v>93.528300000000002</v>
          </cell>
        </row>
        <row r="910">
          <cell r="A910">
            <v>93.5244</v>
          </cell>
        </row>
        <row r="911">
          <cell r="A911">
            <v>93.5244</v>
          </cell>
        </row>
        <row r="912">
          <cell r="A912">
            <v>93.528300000000002</v>
          </cell>
        </row>
        <row r="913">
          <cell r="A913">
            <v>93.543899999999994</v>
          </cell>
        </row>
        <row r="914">
          <cell r="A914">
            <v>93.665000000000006</v>
          </cell>
        </row>
        <row r="915">
          <cell r="A915">
            <v>93.602500000000006</v>
          </cell>
        </row>
        <row r="916">
          <cell r="A916">
            <v>93.590800000000002</v>
          </cell>
        </row>
        <row r="917">
          <cell r="A917">
            <v>93.594700000000003</v>
          </cell>
        </row>
        <row r="918">
          <cell r="A918">
            <v>93.582999999999998</v>
          </cell>
        </row>
        <row r="919">
          <cell r="A919">
            <v>93.5869</v>
          </cell>
        </row>
        <row r="920">
          <cell r="A920">
            <v>93.590800000000002</v>
          </cell>
        </row>
        <row r="921">
          <cell r="A921">
            <v>93.590800000000002</v>
          </cell>
        </row>
        <row r="922">
          <cell r="A922">
            <v>93.582999999999998</v>
          </cell>
        </row>
        <row r="923">
          <cell r="A923">
            <v>93.590800000000002</v>
          </cell>
        </row>
        <row r="924">
          <cell r="A924">
            <v>93.602500000000006</v>
          </cell>
        </row>
        <row r="925">
          <cell r="A925">
            <v>93.582999999999998</v>
          </cell>
        </row>
        <row r="926">
          <cell r="A926">
            <v>93.579099999999997</v>
          </cell>
        </row>
        <row r="927">
          <cell r="A927">
            <v>93.5869</v>
          </cell>
        </row>
        <row r="928">
          <cell r="A928">
            <v>103.962</v>
          </cell>
        </row>
        <row r="929">
          <cell r="A929">
            <v>122.208</v>
          </cell>
        </row>
        <row r="930">
          <cell r="A930">
            <v>122.251</v>
          </cell>
        </row>
        <row r="931">
          <cell r="A931">
            <v>122.22799999999999</v>
          </cell>
        </row>
        <row r="932">
          <cell r="A932">
            <v>122.22799999999999</v>
          </cell>
        </row>
        <row r="933">
          <cell r="A933">
            <v>122.235</v>
          </cell>
        </row>
        <row r="934">
          <cell r="A934">
            <v>122.255</v>
          </cell>
        </row>
        <row r="935">
          <cell r="A935">
            <v>128.31</v>
          </cell>
        </row>
        <row r="936">
          <cell r="A936">
            <v>135.44</v>
          </cell>
        </row>
        <row r="937">
          <cell r="A937">
            <v>136.01900000000001</v>
          </cell>
        </row>
        <row r="938">
          <cell r="A938">
            <v>138.84899999999999</v>
          </cell>
        </row>
        <row r="939">
          <cell r="A939">
            <v>139.399</v>
          </cell>
        </row>
        <row r="940">
          <cell r="A940">
            <v>138.94999999999999</v>
          </cell>
        </row>
        <row r="941">
          <cell r="A941">
            <v>129.423</v>
          </cell>
        </row>
        <row r="942">
          <cell r="A942">
            <v>130.071</v>
          </cell>
        </row>
        <row r="943">
          <cell r="A943">
            <v>140.09899999999999</v>
          </cell>
        </row>
        <row r="944">
          <cell r="A944">
            <v>140.661</v>
          </cell>
        </row>
        <row r="945">
          <cell r="A945">
            <v>140.685</v>
          </cell>
        </row>
        <row r="946">
          <cell r="A946">
            <v>140.05600000000001</v>
          </cell>
        </row>
        <row r="947">
          <cell r="A947">
            <v>130.60300000000001</v>
          </cell>
        </row>
        <row r="948">
          <cell r="A948">
            <v>130.946</v>
          </cell>
        </row>
        <row r="949">
          <cell r="A949">
            <v>130.93799999999999</v>
          </cell>
        </row>
        <row r="950">
          <cell r="A950">
            <v>131.12200000000001</v>
          </cell>
        </row>
        <row r="951">
          <cell r="A951">
            <v>132.53200000000001</v>
          </cell>
        </row>
        <row r="952">
          <cell r="A952">
            <v>132.52799999999999</v>
          </cell>
        </row>
        <row r="953">
          <cell r="A953">
            <v>133.114</v>
          </cell>
        </row>
        <row r="954">
          <cell r="A954">
            <v>133.77099999999999</v>
          </cell>
        </row>
        <row r="955">
          <cell r="A955">
            <v>134.185</v>
          </cell>
        </row>
        <row r="956">
          <cell r="A956">
            <v>133.685</v>
          </cell>
        </row>
        <row r="957">
          <cell r="A957">
            <v>133.696</v>
          </cell>
        </row>
        <row r="958">
          <cell r="A958">
            <v>133.708</v>
          </cell>
        </row>
        <row r="959">
          <cell r="A959">
            <v>133.44200000000001</v>
          </cell>
        </row>
        <row r="960">
          <cell r="A960">
            <v>133.42699999999999</v>
          </cell>
        </row>
        <row r="961">
          <cell r="A961">
            <v>133.42699999999999</v>
          </cell>
        </row>
        <row r="962">
          <cell r="A962">
            <v>133.435</v>
          </cell>
        </row>
        <row r="963">
          <cell r="A963">
            <v>133.52099999999999</v>
          </cell>
        </row>
        <row r="964">
          <cell r="A964">
            <v>149.30799999999999</v>
          </cell>
        </row>
        <row r="965">
          <cell r="A965">
            <v>137.261</v>
          </cell>
        </row>
        <row r="966">
          <cell r="A966">
            <v>136.94</v>
          </cell>
        </row>
        <row r="967">
          <cell r="A967">
            <v>136.93700000000001</v>
          </cell>
        </row>
        <row r="968">
          <cell r="A968">
            <v>136.93299999999999</v>
          </cell>
        </row>
        <row r="969">
          <cell r="A969">
            <v>136.952</v>
          </cell>
        </row>
        <row r="970">
          <cell r="A970">
            <v>136.917</v>
          </cell>
        </row>
        <row r="971">
          <cell r="A971">
            <v>136.94</v>
          </cell>
        </row>
        <row r="972">
          <cell r="A972">
            <v>136.929</v>
          </cell>
        </row>
        <row r="973">
          <cell r="A973">
            <v>136.94399999999999</v>
          </cell>
        </row>
        <row r="974">
          <cell r="A974">
            <v>136.929</v>
          </cell>
        </row>
        <row r="975">
          <cell r="A975">
            <v>136.929</v>
          </cell>
        </row>
        <row r="976">
          <cell r="A976">
            <v>136.929</v>
          </cell>
        </row>
        <row r="977">
          <cell r="A977">
            <v>136.94399999999999</v>
          </cell>
        </row>
        <row r="978">
          <cell r="A978">
            <v>143.39699999999999</v>
          </cell>
        </row>
        <row r="979">
          <cell r="A979">
            <v>124.68300000000001</v>
          </cell>
        </row>
        <row r="980">
          <cell r="A980">
            <v>94.112300000000005</v>
          </cell>
        </row>
        <row r="981">
          <cell r="A981">
            <v>94.065399999999997</v>
          </cell>
        </row>
        <row r="982">
          <cell r="A982">
            <v>94.061499999999995</v>
          </cell>
        </row>
        <row r="983">
          <cell r="A983">
            <v>93.702100000000002</v>
          </cell>
        </row>
        <row r="984">
          <cell r="A984">
            <v>93.690399999999997</v>
          </cell>
        </row>
        <row r="985">
          <cell r="A985">
            <v>93.6982</v>
          </cell>
        </row>
        <row r="986">
          <cell r="A986">
            <v>93.694299999999998</v>
          </cell>
        </row>
        <row r="987">
          <cell r="A987">
            <v>93.694299999999998</v>
          </cell>
        </row>
        <row r="988">
          <cell r="A988">
            <v>93.6982</v>
          </cell>
        </row>
        <row r="989">
          <cell r="A989">
            <v>93.682599999999994</v>
          </cell>
        </row>
        <row r="990">
          <cell r="A990">
            <v>93.506799999999998</v>
          </cell>
        </row>
        <row r="991">
          <cell r="A991">
            <v>93.506799999999998</v>
          </cell>
        </row>
        <row r="992">
          <cell r="A992">
            <v>93.502899999999997</v>
          </cell>
        </row>
        <row r="993">
          <cell r="A993">
            <v>93.502899999999997</v>
          </cell>
        </row>
        <row r="994">
          <cell r="A994">
            <v>93.506799999999998</v>
          </cell>
        </row>
        <row r="995">
          <cell r="A995">
            <v>93.502899999999997</v>
          </cell>
        </row>
        <row r="996">
          <cell r="A996">
            <v>93.506799999999998</v>
          </cell>
        </row>
        <row r="997">
          <cell r="A997">
            <v>93.498999999999995</v>
          </cell>
        </row>
        <row r="998">
          <cell r="A998">
            <v>93.506799999999998</v>
          </cell>
        </row>
        <row r="999">
          <cell r="A999">
            <v>93.5381</v>
          </cell>
        </row>
        <row r="1000">
          <cell r="A1000">
            <v>93.502899999999997</v>
          </cell>
        </row>
        <row r="1001">
          <cell r="A1001">
            <v>93.502899999999997</v>
          </cell>
        </row>
        <row r="1002">
          <cell r="A1002">
            <v>93.502899999999997</v>
          </cell>
        </row>
        <row r="1003">
          <cell r="A1003">
            <v>93.506799999999998</v>
          </cell>
        </row>
        <row r="1004">
          <cell r="A1004">
            <v>93.506799999999998</v>
          </cell>
        </row>
        <row r="1005">
          <cell r="A1005">
            <v>93.518600000000006</v>
          </cell>
        </row>
        <row r="1006">
          <cell r="A1006">
            <v>93.526399999999995</v>
          </cell>
        </row>
        <row r="1007">
          <cell r="A1007">
            <v>93.518600000000006</v>
          </cell>
        </row>
        <row r="1008">
          <cell r="A1008">
            <v>93.514600000000002</v>
          </cell>
        </row>
        <row r="1009">
          <cell r="A1009">
            <v>93.514600000000002</v>
          </cell>
        </row>
        <row r="1010">
          <cell r="A1010">
            <v>93.514600000000002</v>
          </cell>
        </row>
        <row r="1011">
          <cell r="A1011">
            <v>93.518600000000006</v>
          </cell>
        </row>
        <row r="1012">
          <cell r="A1012">
            <v>93.518600000000006</v>
          </cell>
        </row>
        <row r="1013">
          <cell r="A1013">
            <v>93.514600000000002</v>
          </cell>
        </row>
        <row r="1014">
          <cell r="A1014">
            <v>93.518600000000006</v>
          </cell>
        </row>
        <row r="1015">
          <cell r="A1015">
            <v>93.518600000000006</v>
          </cell>
        </row>
        <row r="1016">
          <cell r="A1016">
            <v>93.514600000000002</v>
          </cell>
        </row>
        <row r="1017">
          <cell r="A1017">
            <v>93.518600000000006</v>
          </cell>
        </row>
        <row r="1018">
          <cell r="A1018">
            <v>93.5107</v>
          </cell>
        </row>
        <row r="1019">
          <cell r="A1019">
            <v>93.522499999999994</v>
          </cell>
        </row>
        <row r="1020">
          <cell r="A1020">
            <v>93.526399999999995</v>
          </cell>
        </row>
        <row r="1021">
          <cell r="A1021">
            <v>93.518600000000006</v>
          </cell>
        </row>
        <row r="1022">
          <cell r="A1022">
            <v>93.514600000000002</v>
          </cell>
        </row>
        <row r="1023">
          <cell r="A1023">
            <v>93.522499999999994</v>
          </cell>
        </row>
        <row r="1024">
          <cell r="A1024">
            <v>93.518600000000006</v>
          </cell>
        </row>
        <row r="1025">
          <cell r="A1025">
            <v>93.518600000000006</v>
          </cell>
        </row>
        <row r="1026">
          <cell r="A1026">
            <v>93.518600000000006</v>
          </cell>
        </row>
        <row r="1027">
          <cell r="A1027">
            <v>93.514600000000002</v>
          </cell>
        </row>
        <row r="1028">
          <cell r="A1028">
            <v>93.506799999999998</v>
          </cell>
        </row>
        <row r="1029">
          <cell r="A1029">
            <v>93.514600000000002</v>
          </cell>
        </row>
        <row r="1030">
          <cell r="A1030">
            <v>93.526399999999995</v>
          </cell>
        </row>
        <row r="1031">
          <cell r="A1031">
            <v>93.5107</v>
          </cell>
        </row>
        <row r="1032">
          <cell r="A1032">
            <v>93.5107</v>
          </cell>
        </row>
        <row r="1033">
          <cell r="A1033">
            <v>93.514600000000002</v>
          </cell>
        </row>
        <row r="1034">
          <cell r="A1034">
            <v>93.514600000000002</v>
          </cell>
        </row>
        <row r="1035">
          <cell r="A1035">
            <v>93.514600000000002</v>
          </cell>
        </row>
        <row r="1036">
          <cell r="A1036">
            <v>93.514600000000002</v>
          </cell>
        </row>
        <row r="1037">
          <cell r="A1037">
            <v>93.514600000000002</v>
          </cell>
        </row>
        <row r="1038">
          <cell r="A1038">
            <v>93.518600000000006</v>
          </cell>
        </row>
        <row r="1039">
          <cell r="A1039">
            <v>93.5107</v>
          </cell>
        </row>
        <row r="1040">
          <cell r="A1040">
            <v>93.5107</v>
          </cell>
        </row>
        <row r="1041">
          <cell r="A1041">
            <v>93.5107</v>
          </cell>
        </row>
        <row r="1042">
          <cell r="A1042">
            <v>93.506799999999998</v>
          </cell>
        </row>
      </sheetData>
      <sheetData sheetId="6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内存泄露"/>
    </sheetNames>
    <sheetDataSet>
      <sheetData sheetId="0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内存泄露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测试报告"/>
      <sheetName val="遗留问题"/>
      <sheetName val="内存泄漏"/>
      <sheetName val="Key-Items"/>
      <sheetName val="Scenes Sources"/>
      <sheetName val="综合打分"/>
      <sheetName val="Response Time "/>
      <sheetName val="App Sources"/>
      <sheetName val="Baidu App"/>
      <sheetName val="Partition Status"/>
    </sheetNames>
    <sheetDataSet>
      <sheetData sheetId="0"/>
      <sheetData sheetId="1"/>
      <sheetData sheetId="2">
        <row r="1">
          <cell r="A1">
            <v>266.36500000000001</v>
          </cell>
        </row>
        <row r="2">
          <cell r="A2">
            <v>258.75</v>
          </cell>
        </row>
        <row r="3">
          <cell r="A3">
            <v>258.75</v>
          </cell>
        </row>
        <row r="4">
          <cell r="A4">
            <v>258.68400000000003</v>
          </cell>
        </row>
        <row r="5">
          <cell r="A5">
            <v>258.71899999999999</v>
          </cell>
        </row>
        <row r="6">
          <cell r="A6">
            <v>258.76600000000002</v>
          </cell>
        </row>
        <row r="7">
          <cell r="A7">
            <v>258.74200000000002</v>
          </cell>
        </row>
        <row r="8">
          <cell r="A8">
            <v>258.68799999999999</v>
          </cell>
        </row>
        <row r="9">
          <cell r="A9">
            <v>258.81200000000001</v>
          </cell>
        </row>
        <row r="10">
          <cell r="A10">
            <v>258.67599999999999</v>
          </cell>
        </row>
        <row r="11">
          <cell r="A11">
            <v>258.73399999999998</v>
          </cell>
        </row>
        <row r="12">
          <cell r="A12">
            <v>258.762</v>
          </cell>
        </row>
        <row r="13">
          <cell r="A13">
            <v>258.70299999999997</v>
          </cell>
        </row>
        <row r="14">
          <cell r="A14">
            <v>258.74200000000002</v>
          </cell>
        </row>
        <row r="15">
          <cell r="A15">
            <v>258.762</v>
          </cell>
        </row>
        <row r="16">
          <cell r="A16">
            <v>258.75799999999998</v>
          </cell>
        </row>
        <row r="17">
          <cell r="A17">
            <v>258.70699999999999</v>
          </cell>
        </row>
        <row r="18">
          <cell r="A18">
            <v>258.75799999999998</v>
          </cell>
        </row>
        <row r="19">
          <cell r="A19">
            <v>258.69900000000001</v>
          </cell>
        </row>
        <row r="20">
          <cell r="A20">
            <v>258.75400000000002</v>
          </cell>
        </row>
        <row r="21">
          <cell r="A21">
            <v>258.72300000000001</v>
          </cell>
        </row>
        <row r="22">
          <cell r="A22">
            <v>258.74599999999998</v>
          </cell>
        </row>
        <row r="23">
          <cell r="A23">
            <v>258.85700000000003</v>
          </cell>
        </row>
        <row r="24">
          <cell r="A24">
            <v>258.71300000000002</v>
          </cell>
        </row>
        <row r="25">
          <cell r="A25">
            <v>258.78300000000002</v>
          </cell>
        </row>
        <row r="26">
          <cell r="A26">
            <v>258.76799999999997</v>
          </cell>
        </row>
        <row r="27">
          <cell r="A27">
            <v>258.75599999999997</v>
          </cell>
        </row>
        <row r="28">
          <cell r="A28">
            <v>258.803</v>
          </cell>
        </row>
        <row r="29">
          <cell r="A29">
            <v>258.75599999999997</v>
          </cell>
        </row>
        <row r="30">
          <cell r="A30">
            <v>258.74799999999999</v>
          </cell>
        </row>
        <row r="31">
          <cell r="A31">
            <v>258.71699999999998</v>
          </cell>
        </row>
        <row r="32">
          <cell r="A32">
            <v>258.834</v>
          </cell>
        </row>
        <row r="33">
          <cell r="A33">
            <v>258.709</v>
          </cell>
        </row>
        <row r="34">
          <cell r="A34">
            <v>258.77499999999998</v>
          </cell>
        </row>
        <row r="35">
          <cell r="A35">
            <v>258.779</v>
          </cell>
        </row>
        <row r="36">
          <cell r="A36">
            <v>258.73599999999999</v>
          </cell>
        </row>
        <row r="37">
          <cell r="A37">
            <v>258.697</v>
          </cell>
        </row>
        <row r="38">
          <cell r="A38">
            <v>258.70499999999998</v>
          </cell>
        </row>
        <row r="39">
          <cell r="A39">
            <v>258.74400000000003</v>
          </cell>
        </row>
        <row r="40">
          <cell r="A40">
            <v>258.75599999999997</v>
          </cell>
        </row>
        <row r="41">
          <cell r="A41">
            <v>258.77100000000002</v>
          </cell>
        </row>
        <row r="42">
          <cell r="A42">
            <v>258.70100000000002</v>
          </cell>
        </row>
        <row r="43">
          <cell r="A43">
            <v>258.779</v>
          </cell>
        </row>
        <row r="44">
          <cell r="A44">
            <v>258.70499999999998</v>
          </cell>
        </row>
        <row r="45">
          <cell r="A45">
            <v>258.75200000000001</v>
          </cell>
        </row>
        <row r="46">
          <cell r="A46">
            <v>258.78699999999998</v>
          </cell>
        </row>
        <row r="47">
          <cell r="A47">
            <v>258.709</v>
          </cell>
        </row>
        <row r="48">
          <cell r="A48">
            <v>258.76400000000001</v>
          </cell>
        </row>
        <row r="49">
          <cell r="A49">
            <v>258.78300000000002</v>
          </cell>
        </row>
        <row r="50">
          <cell r="A50">
            <v>258.73599999999999</v>
          </cell>
        </row>
        <row r="51">
          <cell r="A51">
            <v>258.70699999999999</v>
          </cell>
        </row>
        <row r="52">
          <cell r="A52">
            <v>258.78100000000001</v>
          </cell>
        </row>
        <row r="53">
          <cell r="A53">
            <v>258.738</v>
          </cell>
        </row>
        <row r="54">
          <cell r="A54">
            <v>258.68799999999999</v>
          </cell>
        </row>
        <row r="55">
          <cell r="A55">
            <v>258.84399999999999</v>
          </cell>
        </row>
        <row r="56">
          <cell r="A56">
            <v>258.69499999999999</v>
          </cell>
        </row>
        <row r="57">
          <cell r="A57">
            <v>258.84800000000001</v>
          </cell>
        </row>
        <row r="58">
          <cell r="A58">
            <v>258.74599999999998</v>
          </cell>
        </row>
        <row r="59">
          <cell r="A59">
            <v>258.73399999999998</v>
          </cell>
        </row>
        <row r="60">
          <cell r="A60">
            <v>258.70299999999997</v>
          </cell>
        </row>
        <row r="61">
          <cell r="A61">
            <v>258.69499999999999</v>
          </cell>
        </row>
        <row r="62">
          <cell r="A62">
            <v>258.73399999999998</v>
          </cell>
        </row>
        <row r="63">
          <cell r="A63">
            <v>258.76600000000002</v>
          </cell>
        </row>
        <row r="64">
          <cell r="A64">
            <v>258.762</v>
          </cell>
        </row>
        <row r="65">
          <cell r="A65">
            <v>258.68400000000003</v>
          </cell>
        </row>
        <row r="66">
          <cell r="A66">
            <v>258.79300000000001</v>
          </cell>
        </row>
        <row r="67">
          <cell r="A67">
            <v>258.70299999999997</v>
          </cell>
        </row>
        <row r="68">
          <cell r="A68">
            <v>258.69099999999997</v>
          </cell>
        </row>
        <row r="69">
          <cell r="A69">
            <v>258.80099999999999</v>
          </cell>
        </row>
        <row r="70">
          <cell r="A70">
            <v>258.68</v>
          </cell>
        </row>
        <row r="71">
          <cell r="A71">
            <v>258.76600000000002</v>
          </cell>
        </row>
        <row r="72">
          <cell r="A72">
            <v>258.77300000000002</v>
          </cell>
        </row>
        <row r="73">
          <cell r="A73">
            <v>258.73</v>
          </cell>
        </row>
        <row r="74">
          <cell r="A74">
            <v>258.72699999999998</v>
          </cell>
        </row>
        <row r="75">
          <cell r="A75">
            <v>258.75799999999998</v>
          </cell>
        </row>
        <row r="76">
          <cell r="A76">
            <v>258.70299999999997</v>
          </cell>
        </row>
        <row r="77">
          <cell r="A77">
            <v>258.70299999999997</v>
          </cell>
        </row>
        <row r="78">
          <cell r="A78">
            <v>258.82799999999997</v>
          </cell>
        </row>
        <row r="79">
          <cell r="A79">
            <v>258.70699999999999</v>
          </cell>
        </row>
        <row r="80">
          <cell r="A80">
            <v>258.78100000000001</v>
          </cell>
        </row>
        <row r="81">
          <cell r="A81">
            <v>258.69499999999999</v>
          </cell>
        </row>
        <row r="82">
          <cell r="A82">
            <v>258.74200000000002</v>
          </cell>
        </row>
        <row r="83">
          <cell r="A83">
            <v>258.74200000000002</v>
          </cell>
        </row>
        <row r="84">
          <cell r="A84">
            <v>258.71100000000001</v>
          </cell>
        </row>
        <row r="85">
          <cell r="A85">
            <v>258.77300000000002</v>
          </cell>
        </row>
        <row r="86">
          <cell r="A86">
            <v>258.78500000000003</v>
          </cell>
        </row>
        <row r="87">
          <cell r="A87">
            <v>258.76600000000002</v>
          </cell>
        </row>
        <row r="88">
          <cell r="A88">
            <v>258.75</v>
          </cell>
        </row>
        <row r="89">
          <cell r="A89">
            <v>258.78899999999999</v>
          </cell>
        </row>
        <row r="90">
          <cell r="A90">
            <v>258.74599999999998</v>
          </cell>
        </row>
        <row r="91">
          <cell r="A91">
            <v>258.69099999999997</v>
          </cell>
        </row>
        <row r="92">
          <cell r="A92">
            <v>258.80500000000001</v>
          </cell>
        </row>
        <row r="93">
          <cell r="A93">
            <v>258.72300000000001</v>
          </cell>
        </row>
        <row r="94">
          <cell r="A94">
            <v>258.762</v>
          </cell>
        </row>
        <row r="95">
          <cell r="A95">
            <v>258.75400000000002</v>
          </cell>
        </row>
        <row r="96">
          <cell r="A96">
            <v>258.73399999999998</v>
          </cell>
        </row>
        <row r="97">
          <cell r="A97">
            <v>258.73399999999998</v>
          </cell>
        </row>
        <row r="98">
          <cell r="A98">
            <v>258.73399999999998</v>
          </cell>
        </row>
        <row r="99">
          <cell r="A99">
            <v>258.762</v>
          </cell>
        </row>
        <row r="100">
          <cell r="A100">
            <v>258.70699999999999</v>
          </cell>
        </row>
        <row r="101">
          <cell r="A101">
            <v>258.81200000000001</v>
          </cell>
        </row>
        <row r="102">
          <cell r="A102">
            <v>258.70699999999999</v>
          </cell>
        </row>
        <row r="103">
          <cell r="A103">
            <v>258.76600000000002</v>
          </cell>
        </row>
        <row r="104">
          <cell r="A104">
            <v>258.77699999999999</v>
          </cell>
        </row>
        <row r="105">
          <cell r="A105">
            <v>258.71499999999997</v>
          </cell>
        </row>
        <row r="106">
          <cell r="A106">
            <v>258.75</v>
          </cell>
        </row>
        <row r="107">
          <cell r="A107">
            <v>258.76600000000002</v>
          </cell>
        </row>
        <row r="108">
          <cell r="A108">
            <v>258.77</v>
          </cell>
        </row>
        <row r="109">
          <cell r="A109">
            <v>258.70299999999997</v>
          </cell>
        </row>
        <row r="110">
          <cell r="A110">
            <v>258.74200000000002</v>
          </cell>
        </row>
        <row r="111">
          <cell r="A111">
            <v>258.71499999999997</v>
          </cell>
        </row>
        <row r="112">
          <cell r="A112">
            <v>258.69499999999999</v>
          </cell>
        </row>
        <row r="113">
          <cell r="A113">
            <v>258.83999999999997</v>
          </cell>
        </row>
        <row r="114">
          <cell r="A114">
            <v>258.70299999999997</v>
          </cell>
        </row>
        <row r="115">
          <cell r="A115">
            <v>258.80500000000001</v>
          </cell>
        </row>
        <row r="116">
          <cell r="A116">
            <v>258.70299999999997</v>
          </cell>
        </row>
        <row r="117">
          <cell r="A117">
            <v>258.76499999999999</v>
          </cell>
        </row>
        <row r="118">
          <cell r="A118">
            <v>258.76900000000001</v>
          </cell>
        </row>
        <row r="119">
          <cell r="A119">
            <v>258.714</v>
          </cell>
        </row>
        <row r="120">
          <cell r="A120">
            <v>258.72199999999998</v>
          </cell>
        </row>
        <row r="121">
          <cell r="A121">
            <v>258.77999999999997</v>
          </cell>
        </row>
        <row r="122">
          <cell r="A122">
            <v>258.77199999999999</v>
          </cell>
        </row>
        <row r="123">
          <cell r="A123">
            <v>258.69</v>
          </cell>
        </row>
        <row r="124">
          <cell r="A124">
            <v>258.80799999999999</v>
          </cell>
        </row>
        <row r="125">
          <cell r="A125">
            <v>258.70999999999998</v>
          </cell>
        </row>
        <row r="126">
          <cell r="A126">
            <v>258.702</v>
          </cell>
        </row>
        <row r="127">
          <cell r="A127">
            <v>258.81200000000001</v>
          </cell>
        </row>
        <row r="128">
          <cell r="A128">
            <v>258.70999999999998</v>
          </cell>
        </row>
        <row r="129">
          <cell r="A129">
            <v>258.78399999999999</v>
          </cell>
        </row>
        <row r="130">
          <cell r="A130">
            <v>258.77999999999997</v>
          </cell>
        </row>
        <row r="131">
          <cell r="A131">
            <v>258.745</v>
          </cell>
        </row>
        <row r="132">
          <cell r="A132">
            <v>258.70999999999998</v>
          </cell>
        </row>
        <row r="133">
          <cell r="A133">
            <v>258.85399999999998</v>
          </cell>
        </row>
        <row r="134">
          <cell r="A134">
            <v>258.702</v>
          </cell>
        </row>
        <row r="135">
          <cell r="A135">
            <v>258.69400000000002</v>
          </cell>
        </row>
        <row r="136">
          <cell r="A136">
            <v>258.733</v>
          </cell>
        </row>
        <row r="137">
          <cell r="A137">
            <v>258.67099999999999</v>
          </cell>
        </row>
        <row r="138">
          <cell r="A138">
            <v>258.75700000000001</v>
          </cell>
        </row>
        <row r="139">
          <cell r="A139">
            <v>258.68700000000001</v>
          </cell>
        </row>
        <row r="140">
          <cell r="A140">
            <v>258.67500000000001</v>
          </cell>
        </row>
        <row r="141">
          <cell r="A141">
            <v>258.73700000000002</v>
          </cell>
        </row>
        <row r="142">
          <cell r="A142">
            <v>258.69400000000002</v>
          </cell>
        </row>
        <row r="143">
          <cell r="A143">
            <v>258.76499999999999</v>
          </cell>
        </row>
        <row r="144">
          <cell r="A144">
            <v>258.745</v>
          </cell>
        </row>
        <row r="145">
          <cell r="A145">
            <v>258.74099999999999</v>
          </cell>
        </row>
        <row r="146">
          <cell r="A146">
            <v>258.76499999999999</v>
          </cell>
        </row>
        <row r="147">
          <cell r="A147">
            <v>258.76499999999999</v>
          </cell>
        </row>
        <row r="148">
          <cell r="A148">
            <v>258.71800000000002</v>
          </cell>
        </row>
        <row r="149">
          <cell r="A149">
            <v>258.69400000000002</v>
          </cell>
        </row>
        <row r="150">
          <cell r="A150">
            <v>258.83499999999998</v>
          </cell>
        </row>
        <row r="151">
          <cell r="A151">
            <v>258.66300000000001</v>
          </cell>
        </row>
        <row r="152">
          <cell r="A152">
            <v>258.76499999999999</v>
          </cell>
        </row>
        <row r="153">
          <cell r="A153">
            <v>258.76499999999999</v>
          </cell>
        </row>
        <row r="154">
          <cell r="A154">
            <v>258.75700000000001</v>
          </cell>
        </row>
        <row r="155">
          <cell r="A155">
            <v>258.74099999999999</v>
          </cell>
        </row>
        <row r="156">
          <cell r="A156">
            <v>258.78399999999999</v>
          </cell>
        </row>
        <row r="157">
          <cell r="A157">
            <v>258.79199999999997</v>
          </cell>
        </row>
        <row r="158">
          <cell r="A158">
            <v>258.72199999999998</v>
          </cell>
        </row>
        <row r="159">
          <cell r="A159">
            <v>258.839</v>
          </cell>
        </row>
        <row r="160">
          <cell r="A160">
            <v>258.76499999999999</v>
          </cell>
        </row>
        <row r="161">
          <cell r="A161">
            <v>258.76900000000001</v>
          </cell>
        </row>
        <row r="162">
          <cell r="A162">
            <v>258.76900000000001</v>
          </cell>
        </row>
        <row r="163">
          <cell r="A163">
            <v>258.72199999999998</v>
          </cell>
        </row>
        <row r="164">
          <cell r="A164">
            <v>258.74900000000002</v>
          </cell>
        </row>
        <row r="165">
          <cell r="A165">
            <v>258.69799999999998</v>
          </cell>
        </row>
        <row r="166">
          <cell r="A166">
            <v>258.76499999999999</v>
          </cell>
        </row>
        <row r="167">
          <cell r="A167">
            <v>265.08</v>
          </cell>
        </row>
        <row r="168">
          <cell r="A168">
            <v>265.50799999999998</v>
          </cell>
        </row>
        <row r="169">
          <cell r="A169">
            <v>258.93</v>
          </cell>
        </row>
        <row r="170">
          <cell r="A170">
            <v>260.34800000000001</v>
          </cell>
        </row>
        <row r="171">
          <cell r="A171">
            <v>258.93</v>
          </cell>
        </row>
        <row r="172">
          <cell r="A172">
            <v>259.06599999999997</v>
          </cell>
        </row>
        <row r="173">
          <cell r="A173">
            <v>259.02</v>
          </cell>
        </row>
        <row r="174">
          <cell r="A174">
            <v>259.09399999999999</v>
          </cell>
        </row>
        <row r="175">
          <cell r="A175">
            <v>259.08999999999997</v>
          </cell>
        </row>
        <row r="176">
          <cell r="A176">
            <v>259.06599999999997</v>
          </cell>
        </row>
        <row r="177">
          <cell r="A177">
            <v>259.05500000000001</v>
          </cell>
        </row>
        <row r="178">
          <cell r="A178">
            <v>259.27</v>
          </cell>
        </row>
        <row r="179">
          <cell r="A179">
            <v>261.08199999999999</v>
          </cell>
        </row>
        <row r="180">
          <cell r="A180">
            <v>259.16800000000001</v>
          </cell>
        </row>
        <row r="181">
          <cell r="A181">
            <v>259.24599999999998</v>
          </cell>
        </row>
        <row r="182">
          <cell r="A182">
            <v>259</v>
          </cell>
        </row>
        <row r="183">
          <cell r="A183">
            <v>259.05900000000003</v>
          </cell>
        </row>
        <row r="184">
          <cell r="A184">
            <v>259.012</v>
          </cell>
        </row>
        <row r="185">
          <cell r="A185">
            <v>258.95299999999997</v>
          </cell>
        </row>
        <row r="186">
          <cell r="A186">
            <v>258.99200000000002</v>
          </cell>
        </row>
        <row r="187">
          <cell r="A187">
            <v>258.96499999999997</v>
          </cell>
        </row>
        <row r="188">
          <cell r="A188">
            <v>258.75799999999998</v>
          </cell>
        </row>
        <row r="189">
          <cell r="A189">
            <v>258.80500000000001</v>
          </cell>
        </row>
        <row r="190">
          <cell r="A190">
            <v>258.78100000000001</v>
          </cell>
        </row>
        <row r="191">
          <cell r="A191">
            <v>258.77300000000002</v>
          </cell>
        </row>
        <row r="192">
          <cell r="A192">
            <v>258.83199999999999</v>
          </cell>
        </row>
        <row r="193">
          <cell r="A193">
            <v>258.74599999999998</v>
          </cell>
        </row>
        <row r="194">
          <cell r="A194">
            <v>258.85500000000002</v>
          </cell>
        </row>
        <row r="195">
          <cell r="A195">
            <v>259.29300000000001</v>
          </cell>
        </row>
        <row r="196">
          <cell r="A196">
            <v>258.988</v>
          </cell>
        </row>
        <row r="197">
          <cell r="A197">
            <v>259.03899999999999</v>
          </cell>
        </row>
        <row r="198">
          <cell r="A198">
            <v>259.07400000000001</v>
          </cell>
        </row>
        <row r="199">
          <cell r="A199">
            <v>268.00799999999998</v>
          </cell>
        </row>
        <row r="200">
          <cell r="A200">
            <v>262.54300000000001</v>
          </cell>
        </row>
        <row r="201">
          <cell r="A201">
            <v>259.53899999999999</v>
          </cell>
        </row>
        <row r="202">
          <cell r="A202">
            <v>259.48399999999998</v>
          </cell>
        </row>
        <row r="203">
          <cell r="A203">
            <v>259.52699999999999</v>
          </cell>
        </row>
        <row r="204">
          <cell r="A204">
            <v>259.55900000000003</v>
          </cell>
        </row>
        <row r="205">
          <cell r="A205">
            <v>259.57499999999999</v>
          </cell>
        </row>
        <row r="206">
          <cell r="A206">
            <v>268.57600000000002</v>
          </cell>
        </row>
        <row r="207">
          <cell r="A207">
            <v>261.10000000000002</v>
          </cell>
        </row>
        <row r="208">
          <cell r="A208">
            <v>259.07600000000002</v>
          </cell>
        </row>
        <row r="209">
          <cell r="A209">
            <v>259.07600000000002</v>
          </cell>
        </row>
        <row r="210">
          <cell r="A210">
            <v>259.06099999999998</v>
          </cell>
        </row>
        <row r="211">
          <cell r="A211">
            <v>259.10399999999998</v>
          </cell>
        </row>
        <row r="212">
          <cell r="A212">
            <v>259.06099999999998</v>
          </cell>
        </row>
        <row r="213">
          <cell r="A213">
            <v>259.23200000000003</v>
          </cell>
        </row>
        <row r="214">
          <cell r="A214">
            <v>259.11099999999999</v>
          </cell>
        </row>
        <row r="215">
          <cell r="A215">
            <v>258.95499999999998</v>
          </cell>
        </row>
        <row r="216">
          <cell r="A216">
            <v>258.88900000000001</v>
          </cell>
        </row>
        <row r="217">
          <cell r="A217">
            <v>258.916</v>
          </cell>
        </row>
        <row r="218">
          <cell r="A218">
            <v>258.99400000000003</v>
          </cell>
        </row>
        <row r="219">
          <cell r="A219">
            <v>258.86900000000003</v>
          </cell>
        </row>
        <row r="220">
          <cell r="A220">
            <v>267.875</v>
          </cell>
        </row>
        <row r="221">
          <cell r="A221">
            <v>264.78899999999999</v>
          </cell>
        </row>
        <row r="222">
          <cell r="A222">
            <v>261.83999999999997</v>
          </cell>
        </row>
        <row r="223">
          <cell r="A223">
            <v>260.96600000000001</v>
          </cell>
        </row>
        <row r="224">
          <cell r="A224">
            <v>259.55599999999998</v>
          </cell>
        </row>
        <row r="225">
          <cell r="A225">
            <v>259.548</v>
          </cell>
        </row>
        <row r="226">
          <cell r="A226">
            <v>259.517</v>
          </cell>
        </row>
        <row r="227">
          <cell r="A227">
            <v>259.52100000000002</v>
          </cell>
        </row>
        <row r="228">
          <cell r="A228">
            <v>259.517</v>
          </cell>
        </row>
        <row r="229">
          <cell r="A229">
            <v>259.517</v>
          </cell>
        </row>
        <row r="230">
          <cell r="A230">
            <v>259.52699999999999</v>
          </cell>
        </row>
        <row r="231">
          <cell r="A231">
            <v>259.5</v>
          </cell>
        </row>
        <row r="232">
          <cell r="A232">
            <v>259.48399999999998</v>
          </cell>
        </row>
        <row r="233">
          <cell r="A233">
            <v>259.48</v>
          </cell>
        </row>
        <row r="234">
          <cell r="A234">
            <v>259.47300000000001</v>
          </cell>
        </row>
        <row r="235">
          <cell r="A235">
            <v>259.47300000000001</v>
          </cell>
        </row>
        <row r="236">
          <cell r="A236">
            <v>259.399</v>
          </cell>
        </row>
        <row r="237">
          <cell r="A237">
            <v>259.827</v>
          </cell>
        </row>
        <row r="238">
          <cell r="A238">
            <v>259.565</v>
          </cell>
        </row>
        <row r="239">
          <cell r="A239">
            <v>259.45999999999998</v>
          </cell>
        </row>
        <row r="240">
          <cell r="A240">
            <v>259.45999999999998</v>
          </cell>
        </row>
        <row r="241">
          <cell r="A241">
            <v>259.40899999999999</v>
          </cell>
        </row>
        <row r="242">
          <cell r="A242">
            <v>259.49900000000002</v>
          </cell>
        </row>
        <row r="243">
          <cell r="A243">
            <v>259.40899999999999</v>
          </cell>
        </row>
        <row r="244">
          <cell r="A244">
            <v>259.39400000000001</v>
          </cell>
        </row>
        <row r="245">
          <cell r="A245">
            <v>259.50700000000001</v>
          </cell>
        </row>
        <row r="246">
          <cell r="A246">
            <v>259.44799999999998</v>
          </cell>
        </row>
        <row r="247">
          <cell r="A247">
            <v>259.464</v>
          </cell>
        </row>
        <row r="248">
          <cell r="A248">
            <v>259.44799999999998</v>
          </cell>
        </row>
        <row r="249">
          <cell r="A249">
            <v>259.45600000000002</v>
          </cell>
        </row>
        <row r="250">
          <cell r="A250">
            <v>259.37799999999999</v>
          </cell>
        </row>
        <row r="251">
          <cell r="A251">
            <v>259.47199999999998</v>
          </cell>
        </row>
        <row r="252">
          <cell r="A252">
            <v>259.55</v>
          </cell>
        </row>
        <row r="253">
          <cell r="A253">
            <v>259.483</v>
          </cell>
        </row>
        <row r="254">
          <cell r="A254">
            <v>259.42500000000001</v>
          </cell>
        </row>
        <row r="255">
          <cell r="A255">
            <v>259.47899999999998</v>
          </cell>
        </row>
        <row r="256">
          <cell r="A256">
            <v>259.38</v>
          </cell>
        </row>
        <row r="257">
          <cell r="A257">
            <v>259.435</v>
          </cell>
        </row>
        <row r="258">
          <cell r="A258">
            <v>259.36</v>
          </cell>
        </row>
        <row r="259">
          <cell r="A259">
            <v>259.44200000000001</v>
          </cell>
        </row>
        <row r="260">
          <cell r="A260">
            <v>259.37</v>
          </cell>
        </row>
        <row r="261">
          <cell r="A261">
            <v>259.36599999999999</v>
          </cell>
        </row>
        <row r="262">
          <cell r="A262">
            <v>259.43299999999999</v>
          </cell>
        </row>
        <row r="263">
          <cell r="A263">
            <v>259.38600000000002</v>
          </cell>
        </row>
        <row r="264">
          <cell r="A264">
            <v>259.34699999999998</v>
          </cell>
        </row>
        <row r="265">
          <cell r="A265">
            <v>259.45600000000002</v>
          </cell>
        </row>
        <row r="266">
          <cell r="A266">
            <v>259.37799999999999</v>
          </cell>
        </row>
        <row r="267">
          <cell r="A267">
            <v>259.38600000000002</v>
          </cell>
        </row>
        <row r="268">
          <cell r="A268">
            <v>259.45600000000002</v>
          </cell>
        </row>
        <row r="269">
          <cell r="A269">
            <v>259.37799999999999</v>
          </cell>
        </row>
        <row r="270">
          <cell r="A270">
            <v>259.36599999999999</v>
          </cell>
        </row>
        <row r="271">
          <cell r="A271">
            <v>259.452</v>
          </cell>
        </row>
        <row r="272">
          <cell r="A272">
            <v>259.38200000000001</v>
          </cell>
        </row>
        <row r="273">
          <cell r="A273">
            <v>259.39699999999999</v>
          </cell>
        </row>
        <row r="274">
          <cell r="A274">
            <v>259.476</v>
          </cell>
        </row>
        <row r="275">
          <cell r="A275">
            <v>259.36200000000002</v>
          </cell>
        </row>
        <row r="276">
          <cell r="A276">
            <v>259.39400000000001</v>
          </cell>
        </row>
        <row r="277">
          <cell r="A277">
            <v>259.52600000000001</v>
          </cell>
        </row>
        <row r="278">
          <cell r="A278">
            <v>259.36200000000002</v>
          </cell>
        </row>
        <row r="279">
          <cell r="A279">
            <v>259.39</v>
          </cell>
        </row>
        <row r="280">
          <cell r="A280">
            <v>259.55399999999997</v>
          </cell>
        </row>
        <row r="281">
          <cell r="A281">
            <v>259.38600000000002</v>
          </cell>
        </row>
        <row r="282">
          <cell r="A282">
            <v>259.54199999999997</v>
          </cell>
        </row>
        <row r="283">
          <cell r="A283">
            <v>259.44400000000002</v>
          </cell>
        </row>
        <row r="284">
          <cell r="A284">
            <v>259.39400000000001</v>
          </cell>
        </row>
        <row r="285">
          <cell r="A285">
            <v>259.76900000000001</v>
          </cell>
        </row>
        <row r="286">
          <cell r="A286">
            <v>259.90499999999997</v>
          </cell>
        </row>
        <row r="287">
          <cell r="A287">
            <v>259.47899999999998</v>
          </cell>
        </row>
        <row r="288">
          <cell r="A288">
            <v>259.45999999999998</v>
          </cell>
        </row>
        <row r="289">
          <cell r="A289">
            <v>259.43700000000001</v>
          </cell>
        </row>
        <row r="290">
          <cell r="A290">
            <v>259.53800000000001</v>
          </cell>
        </row>
        <row r="291">
          <cell r="A291">
            <v>259.58499999999998</v>
          </cell>
        </row>
        <row r="292">
          <cell r="A292">
            <v>259.51900000000001</v>
          </cell>
        </row>
        <row r="293">
          <cell r="A293">
            <v>259.44799999999998</v>
          </cell>
        </row>
        <row r="294">
          <cell r="A294">
            <v>259.51900000000001</v>
          </cell>
        </row>
        <row r="295">
          <cell r="A295">
            <v>260.75799999999998</v>
          </cell>
        </row>
        <row r="296">
          <cell r="A296">
            <v>276.339</v>
          </cell>
        </row>
        <row r="297">
          <cell r="A297">
            <v>303.83800000000002</v>
          </cell>
        </row>
        <row r="298">
          <cell r="A298">
            <v>303.65499999999997</v>
          </cell>
        </row>
        <row r="299">
          <cell r="A299">
            <v>303.41699999999997</v>
          </cell>
        </row>
        <row r="300">
          <cell r="A300">
            <v>303.44799999999998</v>
          </cell>
        </row>
        <row r="301">
          <cell r="A301">
            <v>303.44799999999998</v>
          </cell>
        </row>
        <row r="302">
          <cell r="A302">
            <v>303.822</v>
          </cell>
        </row>
        <row r="303">
          <cell r="A303">
            <v>303.85700000000003</v>
          </cell>
        </row>
        <row r="304">
          <cell r="A304">
            <v>303.77100000000002</v>
          </cell>
        </row>
        <row r="305">
          <cell r="A305">
            <v>303.81599999999997</v>
          </cell>
        </row>
        <row r="306">
          <cell r="A306">
            <v>303.81200000000001</v>
          </cell>
        </row>
        <row r="307">
          <cell r="A307">
            <v>303.89100000000002</v>
          </cell>
        </row>
        <row r="308">
          <cell r="A308">
            <v>310.43299999999999</v>
          </cell>
        </row>
        <row r="309">
          <cell r="A309">
            <v>307.49200000000002</v>
          </cell>
        </row>
        <row r="310">
          <cell r="A310">
            <v>307.33999999999997</v>
          </cell>
        </row>
        <row r="311">
          <cell r="A311">
            <v>307.80099999999999</v>
          </cell>
        </row>
        <row r="312">
          <cell r="A312">
            <v>307.84500000000003</v>
          </cell>
        </row>
        <row r="313">
          <cell r="A313">
            <v>307.96600000000001</v>
          </cell>
        </row>
        <row r="314">
          <cell r="A314">
            <v>307.82900000000001</v>
          </cell>
        </row>
        <row r="315">
          <cell r="A315">
            <v>307.99299999999999</v>
          </cell>
        </row>
        <row r="316">
          <cell r="A316">
            <v>307.97800000000001</v>
          </cell>
        </row>
        <row r="317">
          <cell r="A317">
            <v>307.99299999999999</v>
          </cell>
        </row>
        <row r="318">
          <cell r="A318">
            <v>309.23200000000003</v>
          </cell>
        </row>
        <row r="319">
          <cell r="A319">
            <v>308.56599999999997</v>
          </cell>
        </row>
        <row r="320">
          <cell r="A320">
            <v>308.14499999999998</v>
          </cell>
        </row>
        <row r="321">
          <cell r="A321">
            <v>308.49700000000001</v>
          </cell>
        </row>
        <row r="322">
          <cell r="A322">
            <v>308.47399999999999</v>
          </cell>
        </row>
        <row r="323">
          <cell r="A323">
            <v>308.45800000000003</v>
          </cell>
        </row>
        <row r="324">
          <cell r="A324">
            <v>308.45400000000001</v>
          </cell>
        </row>
        <row r="325">
          <cell r="A325">
            <v>308.48099999999999</v>
          </cell>
        </row>
        <row r="326">
          <cell r="A326">
            <v>308.44600000000003</v>
          </cell>
        </row>
        <row r="327">
          <cell r="A327">
            <v>308.45400000000001</v>
          </cell>
        </row>
        <row r="328">
          <cell r="A328">
            <v>308.48500000000001</v>
          </cell>
        </row>
        <row r="329">
          <cell r="A329">
            <v>308.47000000000003</v>
          </cell>
        </row>
        <row r="330">
          <cell r="A330">
            <v>308.47000000000003</v>
          </cell>
        </row>
        <row r="331">
          <cell r="A331">
            <v>308.505</v>
          </cell>
        </row>
        <row r="332">
          <cell r="A332">
            <v>308.46199999999999</v>
          </cell>
        </row>
        <row r="333">
          <cell r="A333">
            <v>308.47000000000003</v>
          </cell>
        </row>
        <row r="334">
          <cell r="A334">
            <v>308.48099999999999</v>
          </cell>
        </row>
        <row r="335">
          <cell r="A335">
            <v>308.47800000000001</v>
          </cell>
        </row>
        <row r="336">
          <cell r="A336">
            <v>308.47399999999999</v>
          </cell>
        </row>
        <row r="337">
          <cell r="A337">
            <v>308.45400000000001</v>
          </cell>
        </row>
        <row r="338">
          <cell r="A338">
            <v>308.46199999999999</v>
          </cell>
        </row>
        <row r="339">
          <cell r="A339">
            <v>308.49700000000001</v>
          </cell>
        </row>
        <row r="340">
          <cell r="A340">
            <v>308.47000000000003</v>
          </cell>
        </row>
        <row r="341">
          <cell r="A341">
            <v>308.47800000000001</v>
          </cell>
        </row>
        <row r="342">
          <cell r="A342">
            <v>308.49700000000001</v>
          </cell>
        </row>
        <row r="343">
          <cell r="A343">
            <v>308.49700000000001</v>
          </cell>
        </row>
        <row r="344">
          <cell r="A344">
            <v>308.48099999999999</v>
          </cell>
        </row>
        <row r="345">
          <cell r="A345">
            <v>308.45</v>
          </cell>
        </row>
        <row r="346">
          <cell r="A346">
            <v>308.47000000000003</v>
          </cell>
        </row>
        <row r="347">
          <cell r="A347">
            <v>308.50099999999998</v>
          </cell>
        </row>
        <row r="348">
          <cell r="A348">
            <v>308.40699999999998</v>
          </cell>
        </row>
        <row r="349">
          <cell r="A349">
            <v>308.45400000000001</v>
          </cell>
        </row>
        <row r="350">
          <cell r="A350">
            <v>308.44200000000001</v>
          </cell>
        </row>
        <row r="351">
          <cell r="A351">
            <v>308.44200000000001</v>
          </cell>
        </row>
        <row r="352">
          <cell r="A352">
            <v>308.435</v>
          </cell>
        </row>
        <row r="353">
          <cell r="A353">
            <v>308.423</v>
          </cell>
        </row>
        <row r="354">
          <cell r="A354">
            <v>308.44200000000001</v>
          </cell>
        </row>
        <row r="355">
          <cell r="A355">
            <v>308.44</v>
          </cell>
        </row>
        <row r="356">
          <cell r="A356">
            <v>308.43299999999999</v>
          </cell>
        </row>
        <row r="357">
          <cell r="A357">
            <v>308.44400000000002</v>
          </cell>
        </row>
        <row r="358">
          <cell r="A358">
            <v>308.43299999999999</v>
          </cell>
        </row>
        <row r="359">
          <cell r="A359">
            <v>308.44400000000002</v>
          </cell>
        </row>
        <row r="360">
          <cell r="A360">
            <v>308.43700000000001</v>
          </cell>
        </row>
        <row r="361">
          <cell r="A361">
            <v>308.42500000000001</v>
          </cell>
        </row>
        <row r="362">
          <cell r="A362">
            <v>308.41300000000001</v>
          </cell>
        </row>
        <row r="363">
          <cell r="A363">
            <v>308.37400000000002</v>
          </cell>
        </row>
        <row r="364">
          <cell r="A364">
            <v>308.40899999999999</v>
          </cell>
        </row>
        <row r="365">
          <cell r="A365">
            <v>308.39699999999999</v>
          </cell>
        </row>
        <row r="366">
          <cell r="A366">
            <v>308.39</v>
          </cell>
        </row>
        <row r="367">
          <cell r="A367">
            <v>308.39400000000001</v>
          </cell>
        </row>
        <row r="368">
          <cell r="A368">
            <v>308.37799999999999</v>
          </cell>
        </row>
        <row r="369">
          <cell r="A369">
            <v>308.47899999999998</v>
          </cell>
        </row>
        <row r="370">
          <cell r="A370">
            <v>308.36599999999999</v>
          </cell>
        </row>
        <row r="371">
          <cell r="A371">
            <v>308.37</v>
          </cell>
        </row>
        <row r="372">
          <cell r="A372">
            <v>308.39699999999999</v>
          </cell>
        </row>
        <row r="373">
          <cell r="A373">
            <v>308.37</v>
          </cell>
        </row>
        <row r="374">
          <cell r="A374">
            <v>308.38600000000002</v>
          </cell>
        </row>
        <row r="375">
          <cell r="A375">
            <v>308.40899999999999</v>
          </cell>
        </row>
        <row r="376">
          <cell r="A376">
            <v>308.39400000000001</v>
          </cell>
        </row>
        <row r="377">
          <cell r="A377">
            <v>308.41699999999997</v>
          </cell>
        </row>
        <row r="378">
          <cell r="A378">
            <v>308.53899999999999</v>
          </cell>
        </row>
        <row r="379">
          <cell r="A379">
            <v>308.613</v>
          </cell>
        </row>
        <row r="380">
          <cell r="A380">
            <v>308.64400000000001</v>
          </cell>
        </row>
        <row r="381">
          <cell r="A381">
            <v>315.52800000000002</v>
          </cell>
        </row>
        <row r="382">
          <cell r="A382">
            <v>311.911</v>
          </cell>
        </row>
        <row r="383">
          <cell r="A383">
            <v>313.62200000000001</v>
          </cell>
        </row>
        <row r="384">
          <cell r="A384">
            <v>275.33199999999999</v>
          </cell>
        </row>
        <row r="385">
          <cell r="A385">
            <v>275.36700000000002</v>
          </cell>
        </row>
        <row r="386">
          <cell r="A386">
            <v>273.69099999999997</v>
          </cell>
        </row>
        <row r="387">
          <cell r="A387">
            <v>271.39100000000002</v>
          </cell>
        </row>
        <row r="388">
          <cell r="A388">
            <v>271.375</v>
          </cell>
        </row>
        <row r="389">
          <cell r="A389">
            <v>271.40600000000001</v>
          </cell>
        </row>
        <row r="390">
          <cell r="A390">
            <v>271.512</v>
          </cell>
        </row>
        <row r="391">
          <cell r="A391">
            <v>271.47300000000001</v>
          </cell>
        </row>
        <row r="392">
          <cell r="A392">
            <v>271.46899999999999</v>
          </cell>
        </row>
        <row r="393">
          <cell r="A393">
            <v>271.54300000000001</v>
          </cell>
        </row>
        <row r="394">
          <cell r="A394">
            <v>271.52</v>
          </cell>
        </row>
        <row r="395">
          <cell r="A395">
            <v>287.08100000000002</v>
          </cell>
        </row>
        <row r="396">
          <cell r="A396">
            <v>309.37599999999998</v>
          </cell>
        </row>
        <row r="397">
          <cell r="A397">
            <v>309.33300000000003</v>
          </cell>
        </row>
        <row r="398">
          <cell r="A398">
            <v>309.99700000000001</v>
          </cell>
        </row>
        <row r="399">
          <cell r="A399">
            <v>311.71300000000002</v>
          </cell>
        </row>
        <row r="400">
          <cell r="A400">
            <v>277.01799999999997</v>
          </cell>
        </row>
        <row r="401">
          <cell r="A401">
            <v>275.38099999999997</v>
          </cell>
        </row>
        <row r="402">
          <cell r="A402">
            <v>274.29899999999998</v>
          </cell>
        </row>
        <row r="403">
          <cell r="A403">
            <v>274.32600000000002</v>
          </cell>
        </row>
        <row r="404">
          <cell r="A404">
            <v>271.79899999999998</v>
          </cell>
        </row>
        <row r="405">
          <cell r="A405">
            <v>271.53300000000002</v>
          </cell>
        </row>
        <row r="406">
          <cell r="A406">
            <v>271.43900000000002</v>
          </cell>
        </row>
        <row r="407">
          <cell r="A407">
            <v>271.404</v>
          </cell>
        </row>
        <row r="408">
          <cell r="A408">
            <v>271.74400000000003</v>
          </cell>
        </row>
        <row r="409">
          <cell r="A409">
            <v>271.45499999999998</v>
          </cell>
        </row>
        <row r="410">
          <cell r="A410">
            <v>271.41199999999998</v>
          </cell>
        </row>
        <row r="411">
          <cell r="A411">
            <v>271.48599999999999</v>
          </cell>
        </row>
        <row r="412">
          <cell r="A412">
            <v>271.30700000000002</v>
          </cell>
        </row>
        <row r="413">
          <cell r="A413">
            <v>271.39999999999998</v>
          </cell>
        </row>
        <row r="414">
          <cell r="A414">
            <v>271.25599999999997</v>
          </cell>
        </row>
        <row r="415">
          <cell r="A415">
            <v>271.27100000000002</v>
          </cell>
        </row>
        <row r="416">
          <cell r="A416">
            <v>271.32600000000002</v>
          </cell>
        </row>
        <row r="417">
          <cell r="A417">
            <v>271.26799999999997</v>
          </cell>
        </row>
        <row r="418">
          <cell r="A418">
            <v>271.28300000000002</v>
          </cell>
        </row>
        <row r="419">
          <cell r="A419">
            <v>271.40800000000002</v>
          </cell>
        </row>
        <row r="420">
          <cell r="A420">
            <v>271.279</v>
          </cell>
        </row>
        <row r="421">
          <cell r="A421">
            <v>271.26400000000001</v>
          </cell>
        </row>
        <row r="422">
          <cell r="A422">
            <v>271.33800000000002</v>
          </cell>
        </row>
        <row r="423">
          <cell r="A423">
            <v>271.27100000000002</v>
          </cell>
        </row>
        <row r="424">
          <cell r="A424">
            <v>271.27100000000002</v>
          </cell>
        </row>
        <row r="425">
          <cell r="A425">
            <v>271.32600000000002</v>
          </cell>
        </row>
        <row r="426">
          <cell r="A426">
            <v>271.279</v>
          </cell>
        </row>
        <row r="427">
          <cell r="A427">
            <v>271.26400000000001</v>
          </cell>
        </row>
        <row r="428">
          <cell r="A428">
            <v>271.26799999999997</v>
          </cell>
        </row>
        <row r="429">
          <cell r="A429">
            <v>271.27499999999998</v>
          </cell>
        </row>
        <row r="430">
          <cell r="A430">
            <v>271.31799999999998</v>
          </cell>
        </row>
        <row r="431">
          <cell r="A431">
            <v>271.279</v>
          </cell>
        </row>
        <row r="432">
          <cell r="A432">
            <v>271.26</v>
          </cell>
        </row>
        <row r="433">
          <cell r="A433">
            <v>271.49400000000003</v>
          </cell>
        </row>
        <row r="434">
          <cell r="A434">
            <v>271.24799999999999</v>
          </cell>
        </row>
        <row r="435">
          <cell r="A435">
            <v>271.23599999999999</v>
          </cell>
        </row>
        <row r="436">
          <cell r="A436">
            <v>271.31099999999998</v>
          </cell>
        </row>
        <row r="437">
          <cell r="A437">
            <v>271.24400000000003</v>
          </cell>
        </row>
        <row r="438">
          <cell r="A438">
            <v>271.197</v>
          </cell>
        </row>
        <row r="439">
          <cell r="A439">
            <v>271.28300000000002</v>
          </cell>
        </row>
        <row r="440">
          <cell r="A440">
            <v>271.21699999999998</v>
          </cell>
        </row>
        <row r="441">
          <cell r="A441">
            <v>271.18900000000002</v>
          </cell>
        </row>
        <row r="442">
          <cell r="A442">
            <v>271.33</v>
          </cell>
        </row>
        <row r="443">
          <cell r="A443">
            <v>271.221</v>
          </cell>
        </row>
        <row r="444">
          <cell r="A444">
            <v>271.29899999999998</v>
          </cell>
        </row>
        <row r="445">
          <cell r="A445">
            <v>271.28699999999998</v>
          </cell>
        </row>
        <row r="446">
          <cell r="A446">
            <v>271.22899999999998</v>
          </cell>
        </row>
        <row r="447">
          <cell r="A447">
            <v>271.38099999999997</v>
          </cell>
        </row>
        <row r="448">
          <cell r="A448">
            <v>271.27499999999998</v>
          </cell>
        </row>
        <row r="449">
          <cell r="A449">
            <v>271.23599999999999</v>
          </cell>
        </row>
        <row r="450">
          <cell r="A450">
            <v>271.39999999999998</v>
          </cell>
        </row>
        <row r="451">
          <cell r="A451">
            <v>271.21699999999998</v>
          </cell>
        </row>
        <row r="452">
          <cell r="A452">
            <v>271.197</v>
          </cell>
        </row>
        <row r="453">
          <cell r="A453">
            <v>271.21699999999998</v>
          </cell>
        </row>
        <row r="454">
          <cell r="A454">
            <v>271.27499999999998</v>
          </cell>
        </row>
        <row r="455">
          <cell r="A455">
            <v>271.31799999999998</v>
          </cell>
        </row>
        <row r="456">
          <cell r="A456">
            <v>271.221</v>
          </cell>
        </row>
        <row r="457">
          <cell r="A457">
            <v>271.26</v>
          </cell>
        </row>
        <row r="458">
          <cell r="A458">
            <v>271.39600000000002</v>
          </cell>
        </row>
        <row r="459">
          <cell r="A459">
            <v>271.18200000000002</v>
          </cell>
        </row>
        <row r="460">
          <cell r="A460">
            <v>271.25599999999997</v>
          </cell>
        </row>
        <row r="461">
          <cell r="A461">
            <v>271.31400000000002</v>
          </cell>
        </row>
        <row r="462">
          <cell r="A462">
            <v>271.209</v>
          </cell>
        </row>
        <row r="463">
          <cell r="A463">
            <v>271.24</v>
          </cell>
        </row>
        <row r="464">
          <cell r="A464">
            <v>271.25599999999997</v>
          </cell>
        </row>
        <row r="465">
          <cell r="A465">
            <v>271.11500000000001</v>
          </cell>
        </row>
        <row r="466">
          <cell r="A466">
            <v>271.178</v>
          </cell>
        </row>
        <row r="467">
          <cell r="A467">
            <v>271.13499999999999</v>
          </cell>
        </row>
        <row r="468">
          <cell r="A468">
            <v>271.12299999999999</v>
          </cell>
        </row>
        <row r="469">
          <cell r="A469">
            <v>271.17399999999998</v>
          </cell>
        </row>
        <row r="470">
          <cell r="A470">
            <v>271.10700000000003</v>
          </cell>
        </row>
        <row r="471">
          <cell r="A471">
            <v>271.11500000000001</v>
          </cell>
        </row>
        <row r="472">
          <cell r="A472">
            <v>271.14299999999997</v>
          </cell>
        </row>
        <row r="473">
          <cell r="A473">
            <v>271.09199999999998</v>
          </cell>
        </row>
        <row r="474">
          <cell r="A474">
            <v>270.88299999999998</v>
          </cell>
        </row>
        <row r="475">
          <cell r="A475">
            <v>270.90800000000002</v>
          </cell>
        </row>
        <row r="476">
          <cell r="A476">
            <v>270.988</v>
          </cell>
        </row>
        <row r="477">
          <cell r="A477">
            <v>271.39999999999998</v>
          </cell>
        </row>
        <row r="478">
          <cell r="A478">
            <v>271.29000000000002</v>
          </cell>
        </row>
        <row r="479">
          <cell r="A479">
            <v>271.25599999999997</v>
          </cell>
        </row>
        <row r="480">
          <cell r="A480">
            <v>271.178</v>
          </cell>
        </row>
        <row r="481">
          <cell r="A481">
            <v>271.49299999999999</v>
          </cell>
        </row>
        <row r="482">
          <cell r="A482">
            <v>271.70299999999997</v>
          </cell>
        </row>
        <row r="483">
          <cell r="A483">
            <v>271.28899999999999</v>
          </cell>
        </row>
        <row r="484">
          <cell r="A484">
            <v>271.29199999999997</v>
          </cell>
        </row>
        <row r="485">
          <cell r="A485">
            <v>271.279</v>
          </cell>
        </row>
        <row r="486">
          <cell r="A486">
            <v>271.29500000000002</v>
          </cell>
        </row>
        <row r="487">
          <cell r="A487">
            <v>271.48</v>
          </cell>
        </row>
        <row r="488">
          <cell r="A488">
            <v>271.31900000000002</v>
          </cell>
        </row>
        <row r="489">
          <cell r="A489">
            <v>271.62799999999999</v>
          </cell>
        </row>
        <row r="490">
          <cell r="A490">
            <v>271.37400000000002</v>
          </cell>
        </row>
        <row r="491">
          <cell r="A491">
            <v>271.50200000000001</v>
          </cell>
        </row>
        <row r="492">
          <cell r="A492">
            <v>271.49700000000001</v>
          </cell>
        </row>
        <row r="493">
          <cell r="A493">
            <v>271.54399999999998</v>
          </cell>
        </row>
        <row r="494">
          <cell r="A494">
            <v>271.59100000000001</v>
          </cell>
        </row>
        <row r="495">
          <cell r="A495">
            <v>271.45800000000003</v>
          </cell>
        </row>
        <row r="496">
          <cell r="A496">
            <v>271.48399999999998</v>
          </cell>
        </row>
        <row r="497">
          <cell r="A497">
            <v>271.44499999999999</v>
          </cell>
        </row>
        <row r="498">
          <cell r="A498">
            <v>271.46899999999999</v>
          </cell>
        </row>
        <row r="499">
          <cell r="A499">
            <v>271.50799999999998</v>
          </cell>
        </row>
        <row r="500">
          <cell r="A500">
            <v>271.44900000000001</v>
          </cell>
        </row>
        <row r="501">
          <cell r="A501">
            <v>271.53199999999998</v>
          </cell>
        </row>
        <row r="502">
          <cell r="A502">
            <v>271.505</v>
          </cell>
        </row>
        <row r="503">
          <cell r="A503">
            <v>271.47399999999999</v>
          </cell>
        </row>
        <row r="504">
          <cell r="A504">
            <v>271.43099999999998</v>
          </cell>
        </row>
        <row r="505">
          <cell r="A505">
            <v>271.524</v>
          </cell>
        </row>
        <row r="506">
          <cell r="A506">
            <v>271.44200000000001</v>
          </cell>
        </row>
        <row r="507">
          <cell r="A507">
            <v>271.505</v>
          </cell>
        </row>
        <row r="508">
          <cell r="A508">
            <v>271.43799999999999</v>
          </cell>
        </row>
        <row r="509">
          <cell r="A509">
            <v>271.44600000000003</v>
          </cell>
        </row>
        <row r="510">
          <cell r="A510">
            <v>271.49299999999999</v>
          </cell>
        </row>
        <row r="511">
          <cell r="A511">
            <v>271.43799999999999</v>
          </cell>
        </row>
        <row r="512">
          <cell r="A512">
            <v>271.41399999999999</v>
          </cell>
        </row>
        <row r="513">
          <cell r="A513">
            <v>271.45699999999999</v>
          </cell>
        </row>
        <row r="514">
          <cell r="A514">
            <v>271.39800000000002</v>
          </cell>
        </row>
        <row r="515">
          <cell r="A515">
            <v>271.512</v>
          </cell>
        </row>
        <row r="516">
          <cell r="A516">
            <v>271.44099999999997</v>
          </cell>
        </row>
        <row r="517">
          <cell r="A517">
            <v>271.40300000000002</v>
          </cell>
        </row>
        <row r="518">
          <cell r="A518">
            <v>271.42700000000002</v>
          </cell>
        </row>
        <row r="519">
          <cell r="A519">
            <v>271.392</v>
          </cell>
        </row>
        <row r="520">
          <cell r="A520">
            <v>271.37599999999998</v>
          </cell>
        </row>
        <row r="521">
          <cell r="A521">
            <v>271.41899999999998</v>
          </cell>
        </row>
        <row r="522">
          <cell r="A522">
            <v>271.34500000000003</v>
          </cell>
        </row>
        <row r="523">
          <cell r="A523">
            <v>271.48099999999999</v>
          </cell>
        </row>
        <row r="524">
          <cell r="A524">
            <v>271.35300000000001</v>
          </cell>
        </row>
        <row r="525">
          <cell r="A525">
            <v>271.40300000000002</v>
          </cell>
        </row>
        <row r="526">
          <cell r="A526">
            <v>271.43799999999999</v>
          </cell>
        </row>
        <row r="527">
          <cell r="A527">
            <v>271.43</v>
          </cell>
        </row>
        <row r="528">
          <cell r="A528">
            <v>271.39</v>
          </cell>
        </row>
        <row r="529">
          <cell r="A529">
            <v>271.40100000000001</v>
          </cell>
        </row>
        <row r="530">
          <cell r="A530">
            <v>271.36599999999999</v>
          </cell>
        </row>
        <row r="531">
          <cell r="A531">
            <v>271.351</v>
          </cell>
        </row>
        <row r="532">
          <cell r="A532">
            <v>271.387</v>
          </cell>
        </row>
        <row r="533">
          <cell r="A533">
            <v>271.35500000000002</v>
          </cell>
        </row>
        <row r="534">
          <cell r="A534">
            <v>271.47300000000001</v>
          </cell>
        </row>
        <row r="535">
          <cell r="A535">
            <v>271.32799999999997</v>
          </cell>
        </row>
        <row r="536">
          <cell r="A536">
            <v>271.38299999999998</v>
          </cell>
        </row>
        <row r="537">
          <cell r="A537">
            <v>271.41000000000003</v>
          </cell>
        </row>
        <row r="538">
          <cell r="A538">
            <v>271.32799999999997</v>
          </cell>
        </row>
        <row r="539">
          <cell r="A539">
            <v>271.38299999999998</v>
          </cell>
        </row>
        <row r="540">
          <cell r="A540">
            <v>271.5</v>
          </cell>
        </row>
        <row r="541">
          <cell r="A541">
            <v>271.42099999999999</v>
          </cell>
        </row>
        <row r="542">
          <cell r="A542">
            <v>271.35700000000003</v>
          </cell>
        </row>
        <row r="543">
          <cell r="A543">
            <v>271.41199999999998</v>
          </cell>
        </row>
        <row r="544">
          <cell r="A544">
            <v>271.346</v>
          </cell>
        </row>
        <row r="545">
          <cell r="A545">
            <v>271.39600000000002</v>
          </cell>
        </row>
        <row r="546">
          <cell r="A546">
            <v>271.334</v>
          </cell>
        </row>
        <row r="547">
          <cell r="A547">
            <v>271.37299999999999</v>
          </cell>
        </row>
        <row r="548">
          <cell r="A548">
            <v>271.42</v>
          </cell>
        </row>
        <row r="549">
          <cell r="A549">
            <v>271.33699999999999</v>
          </cell>
        </row>
        <row r="550">
          <cell r="A550">
            <v>271.399</v>
          </cell>
        </row>
        <row r="551">
          <cell r="A551">
            <v>271.38799999999998</v>
          </cell>
        </row>
        <row r="552">
          <cell r="A552">
            <v>271.399</v>
          </cell>
        </row>
        <row r="553">
          <cell r="A553">
            <v>271.34100000000001</v>
          </cell>
        </row>
        <row r="554">
          <cell r="A554">
            <v>271.45499999999998</v>
          </cell>
        </row>
        <row r="555">
          <cell r="A555">
            <v>271.346</v>
          </cell>
        </row>
        <row r="556">
          <cell r="A556">
            <v>271.36500000000001</v>
          </cell>
        </row>
        <row r="557">
          <cell r="A557">
            <v>271.36099999999999</v>
          </cell>
        </row>
        <row r="558">
          <cell r="A558">
            <v>271.334</v>
          </cell>
        </row>
        <row r="559">
          <cell r="A559">
            <v>271.39299999999997</v>
          </cell>
        </row>
        <row r="560">
          <cell r="A560">
            <v>271.29500000000002</v>
          </cell>
        </row>
        <row r="561">
          <cell r="A561">
            <v>271.36900000000003</v>
          </cell>
        </row>
        <row r="562">
          <cell r="A562">
            <v>271.32600000000002</v>
          </cell>
        </row>
        <row r="563">
          <cell r="A563">
            <v>271.22500000000002</v>
          </cell>
        </row>
        <row r="564">
          <cell r="A564">
            <v>271.18599999999998</v>
          </cell>
        </row>
        <row r="565">
          <cell r="A565">
            <v>271.274</v>
          </cell>
        </row>
        <row r="566">
          <cell r="A566">
            <v>271.20800000000003</v>
          </cell>
        </row>
        <row r="567">
          <cell r="A567">
            <v>271.18799999999999</v>
          </cell>
        </row>
        <row r="568">
          <cell r="A568">
            <v>271.274</v>
          </cell>
        </row>
        <row r="569">
          <cell r="A569">
            <v>271.29000000000002</v>
          </cell>
        </row>
        <row r="570">
          <cell r="A570">
            <v>271.22899999999998</v>
          </cell>
        </row>
        <row r="571">
          <cell r="A571">
            <v>271.178</v>
          </cell>
        </row>
        <row r="572">
          <cell r="A572">
            <v>271.24400000000003</v>
          </cell>
        </row>
        <row r="573">
          <cell r="A573">
            <v>271.16199999999998</v>
          </cell>
        </row>
        <row r="574">
          <cell r="A574">
            <v>271.221</v>
          </cell>
        </row>
        <row r="575">
          <cell r="A575">
            <v>271.20499999999998</v>
          </cell>
        </row>
        <row r="576">
          <cell r="A576">
            <v>271.24</v>
          </cell>
        </row>
        <row r="577">
          <cell r="A577">
            <v>271.23599999999999</v>
          </cell>
        </row>
        <row r="578">
          <cell r="A578">
            <v>271.16199999999998</v>
          </cell>
        </row>
        <row r="579">
          <cell r="A579">
            <v>271.303</v>
          </cell>
        </row>
        <row r="580">
          <cell r="A580">
            <v>271.173</v>
          </cell>
        </row>
        <row r="581">
          <cell r="A581">
            <v>271.185</v>
          </cell>
        </row>
        <row r="582">
          <cell r="A582">
            <v>271.31700000000001</v>
          </cell>
        </row>
        <row r="583">
          <cell r="A583">
            <v>271.16500000000002</v>
          </cell>
        </row>
        <row r="584">
          <cell r="A584">
            <v>271.185</v>
          </cell>
        </row>
        <row r="585">
          <cell r="A585">
            <v>271.24700000000001</v>
          </cell>
        </row>
        <row r="586">
          <cell r="A586">
            <v>271.24400000000003</v>
          </cell>
        </row>
        <row r="587">
          <cell r="A587">
            <v>271.18099999999998</v>
          </cell>
        </row>
        <row r="588">
          <cell r="A588">
            <v>271.27100000000002</v>
          </cell>
        </row>
        <row r="589">
          <cell r="A589">
            <v>271.15300000000002</v>
          </cell>
        </row>
        <row r="590">
          <cell r="A590">
            <v>271.22000000000003</v>
          </cell>
        </row>
        <row r="591">
          <cell r="A591">
            <v>271.173</v>
          </cell>
        </row>
        <row r="592">
          <cell r="A592">
            <v>271.173</v>
          </cell>
        </row>
        <row r="593">
          <cell r="A593">
            <v>271.267</v>
          </cell>
        </row>
        <row r="594">
          <cell r="A594">
            <v>271.173</v>
          </cell>
        </row>
        <row r="595">
          <cell r="A595">
            <v>271.24299999999999</v>
          </cell>
        </row>
        <row r="596">
          <cell r="A596">
            <v>271.24299999999999</v>
          </cell>
        </row>
        <row r="597">
          <cell r="A597">
            <v>271.255</v>
          </cell>
        </row>
        <row r="598">
          <cell r="A598">
            <v>271.18799999999999</v>
          </cell>
        </row>
        <row r="599">
          <cell r="A599">
            <v>271.31700000000001</v>
          </cell>
        </row>
        <row r="600">
          <cell r="A600">
            <v>271.173</v>
          </cell>
        </row>
        <row r="601">
          <cell r="A601">
            <v>271.18099999999998</v>
          </cell>
        </row>
        <row r="602">
          <cell r="A602">
            <v>271.33300000000003</v>
          </cell>
        </row>
        <row r="603">
          <cell r="A603">
            <v>271.23399999999998</v>
          </cell>
        </row>
        <row r="604">
          <cell r="A604">
            <v>271.28500000000003</v>
          </cell>
        </row>
        <row r="605">
          <cell r="A605">
            <v>271.29700000000003</v>
          </cell>
        </row>
        <row r="606">
          <cell r="A606">
            <v>271.33999999999997</v>
          </cell>
        </row>
        <row r="607">
          <cell r="A607">
            <v>271.28899999999999</v>
          </cell>
        </row>
        <row r="608">
          <cell r="A608">
            <v>271.24200000000002</v>
          </cell>
        </row>
        <row r="609">
          <cell r="A609">
            <v>271.23899999999998</v>
          </cell>
        </row>
        <row r="610">
          <cell r="A610">
            <v>271.30599999999998</v>
          </cell>
        </row>
        <row r="611">
          <cell r="A611">
            <v>271.34500000000003</v>
          </cell>
        </row>
        <row r="612">
          <cell r="A612">
            <v>271.23500000000001</v>
          </cell>
        </row>
        <row r="613">
          <cell r="A613">
            <v>271.34100000000001</v>
          </cell>
        </row>
        <row r="614">
          <cell r="A614">
            <v>271.23500000000001</v>
          </cell>
        </row>
        <row r="615">
          <cell r="A615">
            <v>271.28199999999998</v>
          </cell>
        </row>
        <row r="616">
          <cell r="A616">
            <v>271.35599999999999</v>
          </cell>
        </row>
        <row r="617">
          <cell r="A617">
            <v>271.238</v>
          </cell>
        </row>
        <row r="618">
          <cell r="A618">
            <v>271.22699999999998</v>
          </cell>
        </row>
        <row r="619">
          <cell r="A619">
            <v>271.18799999999999</v>
          </cell>
        </row>
        <row r="620">
          <cell r="A620">
            <v>271.30500000000001</v>
          </cell>
        </row>
        <row r="621">
          <cell r="A621">
            <v>271.22300000000001</v>
          </cell>
        </row>
        <row r="622">
          <cell r="A622">
            <v>271.29000000000002</v>
          </cell>
        </row>
        <row r="623">
          <cell r="A623">
            <v>271.22800000000001</v>
          </cell>
        </row>
        <row r="624">
          <cell r="A624">
            <v>271.34100000000001</v>
          </cell>
        </row>
        <row r="625">
          <cell r="A625">
            <v>271.32100000000003</v>
          </cell>
        </row>
        <row r="626">
          <cell r="A626">
            <v>271.24700000000001</v>
          </cell>
        </row>
        <row r="627">
          <cell r="A627">
            <v>271.27100000000002</v>
          </cell>
        </row>
        <row r="628">
          <cell r="A628">
            <v>271.22800000000001</v>
          </cell>
        </row>
        <row r="629">
          <cell r="A629">
            <v>271.24299999999999</v>
          </cell>
        </row>
        <row r="630">
          <cell r="A630">
            <v>271.35199999999998</v>
          </cell>
        </row>
        <row r="631">
          <cell r="A631">
            <v>271.27300000000002</v>
          </cell>
        </row>
        <row r="632">
          <cell r="A632">
            <v>271.20699999999999</v>
          </cell>
        </row>
        <row r="633">
          <cell r="A633">
            <v>271.363</v>
          </cell>
        </row>
        <row r="634">
          <cell r="A634">
            <v>271.22300000000001</v>
          </cell>
        </row>
        <row r="635">
          <cell r="A635">
            <v>271.21199999999999</v>
          </cell>
        </row>
        <row r="636">
          <cell r="A636">
            <v>271.255</v>
          </cell>
        </row>
        <row r="637">
          <cell r="A637">
            <v>271.54000000000002</v>
          </cell>
        </row>
        <row r="638">
          <cell r="A638">
            <v>271.96199999999999</v>
          </cell>
        </row>
        <row r="639">
          <cell r="A639">
            <v>272.02499999999998</v>
          </cell>
        </row>
        <row r="640">
          <cell r="A640">
            <v>271.20499999999998</v>
          </cell>
        </row>
        <row r="641">
          <cell r="A641">
            <v>271.12700000000001</v>
          </cell>
        </row>
        <row r="642">
          <cell r="A642">
            <v>271.33800000000002</v>
          </cell>
        </row>
        <row r="643">
          <cell r="A643">
            <v>271.13799999999998</v>
          </cell>
        </row>
        <row r="644">
          <cell r="A644">
            <v>271.13</v>
          </cell>
        </row>
        <row r="645">
          <cell r="A645">
            <v>271.08699999999999</v>
          </cell>
        </row>
        <row r="646">
          <cell r="A646">
            <v>271.17700000000002</v>
          </cell>
        </row>
        <row r="647">
          <cell r="A647">
            <v>271.11799999999999</v>
          </cell>
        </row>
        <row r="648">
          <cell r="A648">
            <v>271.23099999999999</v>
          </cell>
        </row>
        <row r="649">
          <cell r="A649">
            <v>271.28300000000002</v>
          </cell>
        </row>
        <row r="650">
          <cell r="A650">
            <v>271.18400000000003</v>
          </cell>
        </row>
        <row r="651">
          <cell r="A651">
            <v>271.52699999999999</v>
          </cell>
        </row>
        <row r="652">
          <cell r="A652">
            <v>271.27699999999999</v>
          </cell>
        </row>
        <row r="653">
          <cell r="A653">
            <v>271.09800000000001</v>
          </cell>
        </row>
        <row r="654">
          <cell r="A654">
            <v>271.22899999999998</v>
          </cell>
        </row>
        <row r="655">
          <cell r="A655">
            <v>271.08800000000002</v>
          </cell>
        </row>
        <row r="656">
          <cell r="A656">
            <v>271.11500000000001</v>
          </cell>
        </row>
        <row r="657">
          <cell r="A657">
            <v>270.91199999999998</v>
          </cell>
        </row>
        <row r="658">
          <cell r="A658">
            <v>270.90800000000002</v>
          </cell>
        </row>
        <row r="659">
          <cell r="A659">
            <v>270.97500000000002</v>
          </cell>
        </row>
        <row r="660">
          <cell r="A660">
            <v>270.87299999999999</v>
          </cell>
        </row>
        <row r="661">
          <cell r="A661">
            <v>270.928</v>
          </cell>
        </row>
        <row r="662">
          <cell r="A662">
            <v>270.93599999999998</v>
          </cell>
        </row>
        <row r="663">
          <cell r="A663">
            <v>270.90800000000002</v>
          </cell>
        </row>
        <row r="664">
          <cell r="A664">
            <v>270.89299999999997</v>
          </cell>
        </row>
        <row r="665">
          <cell r="A665">
            <v>270.96699999999998</v>
          </cell>
        </row>
        <row r="666">
          <cell r="A666">
            <v>271.25599999999997</v>
          </cell>
        </row>
        <row r="667">
          <cell r="A667">
            <v>270.99</v>
          </cell>
        </row>
        <row r="668">
          <cell r="A668">
            <v>270.89999999999998</v>
          </cell>
        </row>
        <row r="669">
          <cell r="A669">
            <v>277.12299999999999</v>
          </cell>
        </row>
        <row r="670">
          <cell r="A670">
            <v>276.02499999999998</v>
          </cell>
        </row>
        <row r="671">
          <cell r="A671">
            <v>271.59199999999998</v>
          </cell>
        </row>
        <row r="672">
          <cell r="A672">
            <v>271.61099999999999</v>
          </cell>
        </row>
        <row r="673">
          <cell r="A673">
            <v>271.78699999999998</v>
          </cell>
        </row>
        <row r="674">
          <cell r="A674">
            <v>271.50099999999998</v>
          </cell>
        </row>
        <row r="675">
          <cell r="A675">
            <v>272.20699999999999</v>
          </cell>
        </row>
        <row r="676">
          <cell r="A676">
            <v>270.85199999999998</v>
          </cell>
        </row>
        <row r="677">
          <cell r="A677">
            <v>271.57400000000001</v>
          </cell>
        </row>
        <row r="678">
          <cell r="A678">
            <v>271.07</v>
          </cell>
        </row>
        <row r="679">
          <cell r="A679">
            <v>271.12099999999998</v>
          </cell>
        </row>
        <row r="680">
          <cell r="A680">
            <v>271.30900000000003</v>
          </cell>
        </row>
        <row r="681">
          <cell r="A681">
            <v>271.28899999999999</v>
          </cell>
        </row>
        <row r="682">
          <cell r="A682">
            <v>271.30799999999999</v>
          </cell>
        </row>
        <row r="683">
          <cell r="A683">
            <v>275.851</v>
          </cell>
        </row>
        <row r="684">
          <cell r="A684">
            <v>273.15100000000001</v>
          </cell>
        </row>
        <row r="685">
          <cell r="A685">
            <v>272.57299999999998</v>
          </cell>
        </row>
        <row r="686">
          <cell r="A686">
            <v>271.80700000000002</v>
          </cell>
        </row>
        <row r="687">
          <cell r="A687">
            <v>278.78300000000002</v>
          </cell>
        </row>
        <row r="688">
          <cell r="A688">
            <v>277.93200000000002</v>
          </cell>
        </row>
        <row r="689">
          <cell r="A689">
            <v>271.71300000000002</v>
          </cell>
        </row>
        <row r="690">
          <cell r="A690">
            <v>271.791</v>
          </cell>
        </row>
        <row r="691">
          <cell r="A691">
            <v>271.70499999999998</v>
          </cell>
        </row>
        <row r="692">
          <cell r="A692">
            <v>271.72500000000002</v>
          </cell>
        </row>
        <row r="693">
          <cell r="A693">
            <v>271.71300000000002</v>
          </cell>
        </row>
        <row r="694">
          <cell r="A694">
            <v>271.65800000000002</v>
          </cell>
        </row>
        <row r="695">
          <cell r="A695">
            <v>272.09199999999998</v>
          </cell>
        </row>
        <row r="696">
          <cell r="A696">
            <v>271.63099999999997</v>
          </cell>
        </row>
        <row r="697">
          <cell r="A697">
            <v>271.346</v>
          </cell>
        </row>
        <row r="698">
          <cell r="A698">
            <v>271.29899999999998</v>
          </cell>
        </row>
        <row r="699">
          <cell r="A699">
            <v>271.18900000000002</v>
          </cell>
        </row>
        <row r="700">
          <cell r="A700">
            <v>271.12700000000001</v>
          </cell>
        </row>
        <row r="701">
          <cell r="A701">
            <v>271.21300000000002</v>
          </cell>
        </row>
        <row r="702">
          <cell r="A702">
            <v>271.12</v>
          </cell>
        </row>
        <row r="703">
          <cell r="A703">
            <v>271.18599999999998</v>
          </cell>
        </row>
        <row r="704">
          <cell r="A704">
            <v>271.18200000000002</v>
          </cell>
        </row>
        <row r="705">
          <cell r="A705">
            <v>271.18599999999998</v>
          </cell>
        </row>
        <row r="706">
          <cell r="A706">
            <v>271.13099999999997</v>
          </cell>
        </row>
        <row r="707">
          <cell r="A707">
            <v>271.24400000000003</v>
          </cell>
        </row>
        <row r="708">
          <cell r="A708">
            <v>271.11900000000003</v>
          </cell>
        </row>
        <row r="709">
          <cell r="A709">
            <v>271.30700000000002</v>
          </cell>
        </row>
        <row r="710">
          <cell r="A710">
            <v>271.07600000000002</v>
          </cell>
        </row>
        <row r="711">
          <cell r="A711">
            <v>271.07100000000003</v>
          </cell>
        </row>
        <row r="712">
          <cell r="A712">
            <v>271.09500000000003</v>
          </cell>
        </row>
        <row r="713">
          <cell r="A713">
            <v>271.04399999999998</v>
          </cell>
        </row>
        <row r="714">
          <cell r="A714">
            <v>271.05099999999999</v>
          </cell>
        </row>
        <row r="715">
          <cell r="A715">
            <v>271.57400000000001</v>
          </cell>
        </row>
        <row r="716">
          <cell r="A716">
            <v>271.625</v>
          </cell>
        </row>
        <row r="717">
          <cell r="A717">
            <v>271.22699999999998</v>
          </cell>
        </row>
        <row r="718">
          <cell r="A718">
            <v>271.10199999999998</v>
          </cell>
        </row>
        <row r="719">
          <cell r="A719">
            <v>271.15199999999999</v>
          </cell>
        </row>
        <row r="720">
          <cell r="A720">
            <v>271.363</v>
          </cell>
        </row>
        <row r="721">
          <cell r="A721">
            <v>271.20299999999997</v>
          </cell>
        </row>
        <row r="722">
          <cell r="A722">
            <v>271.18799999999999</v>
          </cell>
        </row>
        <row r="723">
          <cell r="A723">
            <v>271.32</v>
          </cell>
        </row>
        <row r="724">
          <cell r="A724">
            <v>271.14499999999998</v>
          </cell>
        </row>
        <row r="725">
          <cell r="A725">
            <v>271.18</v>
          </cell>
        </row>
        <row r="726">
          <cell r="A726">
            <v>271.29300000000001</v>
          </cell>
        </row>
        <row r="727">
          <cell r="A727">
            <v>271.14499999999998</v>
          </cell>
        </row>
        <row r="728">
          <cell r="A728">
            <v>271.22699999999998</v>
          </cell>
        </row>
        <row r="729">
          <cell r="A729">
            <v>271.16399999999999</v>
          </cell>
        </row>
        <row r="730">
          <cell r="A730">
            <v>271.24200000000002</v>
          </cell>
        </row>
        <row r="731">
          <cell r="A731">
            <v>271.26600000000002</v>
          </cell>
        </row>
        <row r="732">
          <cell r="A732">
            <v>271.08199999999999</v>
          </cell>
        </row>
        <row r="733">
          <cell r="A733">
            <v>271.08600000000001</v>
          </cell>
        </row>
        <row r="734">
          <cell r="A734">
            <v>271.17700000000002</v>
          </cell>
        </row>
        <row r="735">
          <cell r="A735">
            <v>271.19600000000003</v>
          </cell>
        </row>
        <row r="736">
          <cell r="A736">
            <v>271.23099999999999</v>
          </cell>
        </row>
        <row r="737">
          <cell r="A737">
            <v>271.22800000000001</v>
          </cell>
        </row>
        <row r="738">
          <cell r="A738">
            <v>271.13</v>
          </cell>
        </row>
        <row r="739">
          <cell r="A739">
            <v>271.18099999999998</v>
          </cell>
        </row>
        <row r="740">
          <cell r="A740">
            <v>271.22000000000003</v>
          </cell>
        </row>
        <row r="741">
          <cell r="A741">
            <v>271.24299999999999</v>
          </cell>
        </row>
        <row r="742">
          <cell r="A742">
            <v>271.72399999999999</v>
          </cell>
        </row>
        <row r="743">
          <cell r="A743">
            <v>271.07299999999998</v>
          </cell>
        </row>
        <row r="744">
          <cell r="A744">
            <v>271.04599999999999</v>
          </cell>
        </row>
        <row r="745">
          <cell r="A745">
            <v>271.16699999999997</v>
          </cell>
        </row>
        <row r="746">
          <cell r="A746">
            <v>258.452</v>
          </cell>
        </row>
        <row r="747">
          <cell r="A747">
            <v>273.77999999999997</v>
          </cell>
        </row>
        <row r="748">
          <cell r="A748">
            <v>270.72899999999998</v>
          </cell>
        </row>
        <row r="749">
          <cell r="A749">
            <v>270.71600000000001</v>
          </cell>
        </row>
        <row r="750">
          <cell r="A750">
            <v>271.63200000000001</v>
          </cell>
        </row>
        <row r="751">
          <cell r="A751">
            <v>270.89699999999999</v>
          </cell>
        </row>
        <row r="752">
          <cell r="A752">
            <v>270.60399999999998</v>
          </cell>
        </row>
        <row r="753">
          <cell r="A753">
            <v>270.62400000000002</v>
          </cell>
        </row>
        <row r="754">
          <cell r="A754">
            <v>270.51499999999999</v>
          </cell>
        </row>
        <row r="755">
          <cell r="A755">
            <v>270.58800000000002</v>
          </cell>
        </row>
        <row r="756">
          <cell r="A756">
            <v>270.553</v>
          </cell>
        </row>
        <row r="757">
          <cell r="A757">
            <v>270.53300000000002</v>
          </cell>
        </row>
        <row r="758">
          <cell r="A758">
            <v>270.488</v>
          </cell>
        </row>
        <row r="759">
          <cell r="A759">
            <v>270.53500000000003</v>
          </cell>
        </row>
        <row r="760">
          <cell r="A760">
            <v>270.52300000000002</v>
          </cell>
        </row>
        <row r="761">
          <cell r="A761">
            <v>270.637</v>
          </cell>
        </row>
        <row r="762">
          <cell r="A762">
            <v>270.53500000000003</v>
          </cell>
        </row>
        <row r="763">
          <cell r="A763">
            <v>270.50400000000002</v>
          </cell>
        </row>
        <row r="764">
          <cell r="A764">
            <v>270.59699999999998</v>
          </cell>
        </row>
        <row r="765">
          <cell r="A765">
            <v>270.59300000000002</v>
          </cell>
        </row>
        <row r="766">
          <cell r="A766">
            <v>270.51900000000001</v>
          </cell>
        </row>
        <row r="767">
          <cell r="A767">
            <v>270.702</v>
          </cell>
        </row>
        <row r="768">
          <cell r="A768">
            <v>270.60399999999998</v>
          </cell>
        </row>
        <row r="769">
          <cell r="A769">
            <v>270.55799999999999</v>
          </cell>
        </row>
        <row r="770">
          <cell r="A770">
            <v>270.55399999999997</v>
          </cell>
        </row>
        <row r="771">
          <cell r="A771">
            <v>270.50299999999999</v>
          </cell>
        </row>
        <row r="772">
          <cell r="A772">
            <v>270.601</v>
          </cell>
        </row>
        <row r="773">
          <cell r="A773">
            <v>270.55399999999997</v>
          </cell>
        </row>
        <row r="774">
          <cell r="A774">
            <v>270.55799999999999</v>
          </cell>
        </row>
        <row r="775">
          <cell r="A775">
            <v>270.62</v>
          </cell>
        </row>
        <row r="776">
          <cell r="A776">
            <v>270.58499999999998</v>
          </cell>
        </row>
        <row r="777">
          <cell r="A777">
            <v>270.65899999999999</v>
          </cell>
        </row>
        <row r="778">
          <cell r="A778">
            <v>270.69400000000002</v>
          </cell>
        </row>
        <row r="779">
          <cell r="A779">
            <v>270.66699999999997</v>
          </cell>
        </row>
        <row r="780">
          <cell r="A780">
            <v>270.55</v>
          </cell>
        </row>
        <row r="781">
          <cell r="A781">
            <v>270.62400000000002</v>
          </cell>
        </row>
        <row r="782">
          <cell r="A782">
            <v>270.54199999999997</v>
          </cell>
        </row>
        <row r="783">
          <cell r="A783">
            <v>270.52999999999997</v>
          </cell>
        </row>
        <row r="784">
          <cell r="A784">
            <v>270.589</v>
          </cell>
        </row>
        <row r="785">
          <cell r="A785">
            <v>270.52199999999999</v>
          </cell>
        </row>
        <row r="786">
          <cell r="A786">
            <v>270.52600000000001</v>
          </cell>
        </row>
        <row r="787">
          <cell r="A787">
            <v>270.54199999999997</v>
          </cell>
        </row>
        <row r="788">
          <cell r="A788">
            <v>270.49900000000002</v>
          </cell>
        </row>
        <row r="789">
          <cell r="A789">
            <v>270.50700000000001</v>
          </cell>
        </row>
        <row r="790">
          <cell r="A790">
            <v>270.60399999999998</v>
          </cell>
        </row>
        <row r="791">
          <cell r="A791">
            <v>270.53300000000002</v>
          </cell>
        </row>
        <row r="792">
          <cell r="A792">
            <v>270.68599999999998</v>
          </cell>
        </row>
        <row r="793">
          <cell r="A793">
            <v>270.59199999999998</v>
          </cell>
        </row>
        <row r="794">
          <cell r="A794">
            <v>270.988</v>
          </cell>
        </row>
        <row r="795">
          <cell r="A795">
            <v>270.97399999999999</v>
          </cell>
        </row>
        <row r="796">
          <cell r="A796">
            <v>270.97000000000003</v>
          </cell>
        </row>
        <row r="797">
          <cell r="A797">
            <v>270.85599999999999</v>
          </cell>
        </row>
        <row r="798">
          <cell r="A798">
            <v>270.64800000000002</v>
          </cell>
        </row>
        <row r="799">
          <cell r="A799">
            <v>270.67200000000003</v>
          </cell>
        </row>
        <row r="800">
          <cell r="A800">
            <v>270.81200000000001</v>
          </cell>
        </row>
        <row r="801">
          <cell r="A801">
            <v>270.69900000000001</v>
          </cell>
        </row>
        <row r="802">
          <cell r="A802">
            <v>270.77600000000001</v>
          </cell>
        </row>
        <row r="803">
          <cell r="A803">
            <v>270.79599999999999</v>
          </cell>
        </row>
        <row r="804">
          <cell r="A804">
            <v>271.27699999999999</v>
          </cell>
        </row>
        <row r="805">
          <cell r="A805">
            <v>270.77</v>
          </cell>
        </row>
        <row r="806">
          <cell r="A806">
            <v>270.85599999999999</v>
          </cell>
        </row>
        <row r="807">
          <cell r="A807">
            <v>271.02100000000002</v>
          </cell>
        </row>
        <row r="808">
          <cell r="A808">
            <v>270.846</v>
          </cell>
        </row>
        <row r="809">
          <cell r="A809">
            <v>270.76</v>
          </cell>
        </row>
        <row r="810">
          <cell r="A810">
            <v>270.86500000000001</v>
          </cell>
        </row>
        <row r="811">
          <cell r="A811">
            <v>270.791</v>
          </cell>
        </row>
        <row r="812">
          <cell r="A812">
            <v>270.85000000000002</v>
          </cell>
        </row>
        <row r="813">
          <cell r="A813">
            <v>270.779</v>
          </cell>
        </row>
        <row r="814">
          <cell r="A814">
            <v>270.74</v>
          </cell>
        </row>
        <row r="815">
          <cell r="A815">
            <v>270.84899999999999</v>
          </cell>
        </row>
        <row r="816">
          <cell r="A816">
            <v>270.72000000000003</v>
          </cell>
        </row>
        <row r="817">
          <cell r="A817">
            <v>270.71199999999999</v>
          </cell>
        </row>
        <row r="818">
          <cell r="A818">
            <v>270.79399999999998</v>
          </cell>
        </row>
        <row r="819">
          <cell r="A819">
            <v>270.81</v>
          </cell>
        </row>
        <row r="820">
          <cell r="A820">
            <v>270.74</v>
          </cell>
        </row>
        <row r="821">
          <cell r="A821">
            <v>270.76799999999997</v>
          </cell>
        </row>
        <row r="822">
          <cell r="A822">
            <v>270.78300000000002</v>
          </cell>
        </row>
        <row r="823">
          <cell r="A823">
            <v>270.846</v>
          </cell>
        </row>
        <row r="824">
          <cell r="A824">
            <v>270.76</v>
          </cell>
        </row>
        <row r="825">
          <cell r="A825">
            <v>270.86500000000001</v>
          </cell>
        </row>
        <row r="826">
          <cell r="A826">
            <v>270.76799999999997</v>
          </cell>
        </row>
        <row r="827">
          <cell r="A827">
            <v>270.774</v>
          </cell>
        </row>
        <row r="828">
          <cell r="A828">
            <v>270.77800000000002</v>
          </cell>
        </row>
        <row r="829">
          <cell r="A829">
            <v>270.71199999999999</v>
          </cell>
        </row>
        <row r="830">
          <cell r="A830">
            <v>270.66500000000002</v>
          </cell>
        </row>
        <row r="831">
          <cell r="A831">
            <v>270.81299999999999</v>
          </cell>
        </row>
        <row r="832">
          <cell r="A832">
            <v>270.64299999999997</v>
          </cell>
        </row>
        <row r="833">
          <cell r="A833">
            <v>270.75200000000001</v>
          </cell>
        </row>
        <row r="834">
          <cell r="A834">
            <v>270.71300000000002</v>
          </cell>
        </row>
        <row r="835">
          <cell r="A835">
            <v>270.68900000000002</v>
          </cell>
        </row>
        <row r="836">
          <cell r="A836">
            <v>270.72500000000002</v>
          </cell>
        </row>
        <row r="837">
          <cell r="A837">
            <v>270.76</v>
          </cell>
        </row>
        <row r="838">
          <cell r="A838">
            <v>270.64999999999998</v>
          </cell>
        </row>
        <row r="839">
          <cell r="A839">
            <v>270.755</v>
          </cell>
        </row>
        <row r="840">
          <cell r="A840">
            <v>270.61799999999999</v>
          </cell>
        </row>
        <row r="841">
          <cell r="A841">
            <v>270.79000000000002</v>
          </cell>
        </row>
        <row r="842">
          <cell r="A842">
            <v>270.661</v>
          </cell>
        </row>
        <row r="843">
          <cell r="A843">
            <v>270.649</v>
          </cell>
        </row>
        <row r="844">
          <cell r="A844">
            <v>270.79399999999998</v>
          </cell>
        </row>
        <row r="845">
          <cell r="A845">
            <v>270.67399999999998</v>
          </cell>
        </row>
        <row r="846">
          <cell r="A846">
            <v>270.697</v>
          </cell>
        </row>
        <row r="847">
          <cell r="A847">
            <v>270.71699999999998</v>
          </cell>
        </row>
        <row r="848">
          <cell r="A848">
            <v>270.74400000000003</v>
          </cell>
        </row>
        <row r="849">
          <cell r="A849">
            <v>270.61900000000003</v>
          </cell>
        </row>
        <row r="850">
          <cell r="A850">
            <v>270.75</v>
          </cell>
        </row>
        <row r="851">
          <cell r="A851">
            <v>270.62900000000002</v>
          </cell>
        </row>
        <row r="852">
          <cell r="A852">
            <v>270.76600000000002</v>
          </cell>
        </row>
        <row r="853">
          <cell r="A853">
            <v>270.67899999999997</v>
          </cell>
        </row>
        <row r="854">
          <cell r="A854">
            <v>270.70600000000002</v>
          </cell>
        </row>
        <row r="855">
          <cell r="A855">
            <v>270.72899999999998</v>
          </cell>
        </row>
        <row r="856">
          <cell r="A856">
            <v>270.714</v>
          </cell>
        </row>
        <row r="857">
          <cell r="A857">
            <v>270.66300000000001</v>
          </cell>
        </row>
        <row r="858">
          <cell r="A858">
            <v>270.59800000000001</v>
          </cell>
        </row>
        <row r="859">
          <cell r="A859">
            <v>270.74599999999998</v>
          </cell>
        </row>
        <row r="860">
          <cell r="A860">
            <v>270.71100000000001</v>
          </cell>
        </row>
        <row r="861">
          <cell r="A861">
            <v>270.69900000000001</v>
          </cell>
        </row>
        <row r="862">
          <cell r="A862">
            <v>270.71499999999997</v>
          </cell>
        </row>
        <row r="863">
          <cell r="A863">
            <v>270.82</v>
          </cell>
        </row>
        <row r="864">
          <cell r="A864">
            <v>270.68700000000001</v>
          </cell>
        </row>
        <row r="865">
          <cell r="A865">
            <v>270.733</v>
          </cell>
        </row>
        <row r="866">
          <cell r="A866">
            <v>270.67899999999997</v>
          </cell>
        </row>
        <row r="867">
          <cell r="A867">
            <v>270.76900000000001</v>
          </cell>
        </row>
        <row r="868">
          <cell r="A868">
            <v>270.69</v>
          </cell>
        </row>
        <row r="869">
          <cell r="A869">
            <v>270.72899999999998</v>
          </cell>
        </row>
        <row r="870">
          <cell r="A870">
            <v>270.66800000000001</v>
          </cell>
        </row>
        <row r="871">
          <cell r="A871">
            <v>270.80500000000001</v>
          </cell>
        </row>
        <row r="872">
          <cell r="A872">
            <v>270.66800000000001</v>
          </cell>
        </row>
        <row r="873">
          <cell r="A873">
            <v>270.68</v>
          </cell>
        </row>
        <row r="874">
          <cell r="A874">
            <v>270.66399999999999</v>
          </cell>
        </row>
        <row r="875">
          <cell r="A875">
            <v>270.64800000000002</v>
          </cell>
        </row>
        <row r="876">
          <cell r="A876">
            <v>270.71499999999997</v>
          </cell>
        </row>
        <row r="877">
          <cell r="A877">
            <v>270.67599999999999</v>
          </cell>
        </row>
        <row r="878">
          <cell r="A878">
            <v>270.73</v>
          </cell>
        </row>
        <row r="879">
          <cell r="A879">
            <v>270.75</v>
          </cell>
        </row>
        <row r="880">
          <cell r="A880">
            <v>270.733</v>
          </cell>
        </row>
        <row r="881">
          <cell r="A881">
            <v>270.69400000000002</v>
          </cell>
        </row>
        <row r="882">
          <cell r="A882">
            <v>270.75700000000001</v>
          </cell>
        </row>
        <row r="883">
          <cell r="A883">
            <v>270.68700000000001</v>
          </cell>
        </row>
        <row r="884">
          <cell r="A884">
            <v>270.66300000000001</v>
          </cell>
        </row>
        <row r="885">
          <cell r="A885">
            <v>270.75700000000001</v>
          </cell>
        </row>
        <row r="886">
          <cell r="A886">
            <v>270.67200000000003</v>
          </cell>
        </row>
        <row r="887">
          <cell r="A887">
            <v>270.71100000000001</v>
          </cell>
        </row>
        <row r="888">
          <cell r="A888">
            <v>270.68</v>
          </cell>
        </row>
        <row r="889">
          <cell r="A889">
            <v>270.738</v>
          </cell>
        </row>
        <row r="890">
          <cell r="A890">
            <v>270.82799999999997</v>
          </cell>
        </row>
        <row r="891">
          <cell r="A891">
            <v>270.71499999999997</v>
          </cell>
        </row>
        <row r="892">
          <cell r="A892">
            <v>270.64100000000002</v>
          </cell>
        </row>
        <row r="893">
          <cell r="A893">
            <v>270.72699999999998</v>
          </cell>
        </row>
        <row r="894">
          <cell r="A894">
            <v>270.70299999999997</v>
          </cell>
        </row>
        <row r="895">
          <cell r="A895">
            <v>270.68799999999999</v>
          </cell>
        </row>
        <row r="896">
          <cell r="A896">
            <v>270.77199999999999</v>
          </cell>
        </row>
        <row r="897">
          <cell r="A897">
            <v>270.66300000000001</v>
          </cell>
        </row>
        <row r="898">
          <cell r="A898">
            <v>270.74099999999999</v>
          </cell>
        </row>
        <row r="899">
          <cell r="A899">
            <v>270.726</v>
          </cell>
        </row>
        <row r="900">
          <cell r="A900">
            <v>270.67899999999997</v>
          </cell>
        </row>
        <row r="901">
          <cell r="A901">
            <v>270.66699999999997</v>
          </cell>
        </row>
        <row r="902">
          <cell r="A902">
            <v>270.65899999999999</v>
          </cell>
        </row>
        <row r="903">
          <cell r="A903">
            <v>270.66399999999999</v>
          </cell>
        </row>
        <row r="904">
          <cell r="A904">
            <v>270.73</v>
          </cell>
        </row>
        <row r="905">
          <cell r="A905">
            <v>270.72899999999998</v>
          </cell>
        </row>
        <row r="906">
          <cell r="A906">
            <v>270.66699999999997</v>
          </cell>
        </row>
        <row r="907">
          <cell r="A907">
            <v>270.76900000000001</v>
          </cell>
        </row>
        <row r="908">
          <cell r="A908">
            <v>270.65899999999999</v>
          </cell>
        </row>
        <row r="909">
          <cell r="A909">
            <v>270.69</v>
          </cell>
        </row>
        <row r="910">
          <cell r="A910">
            <v>270.75700000000001</v>
          </cell>
        </row>
        <row r="911">
          <cell r="A911">
            <v>270.63600000000002</v>
          </cell>
        </row>
        <row r="912">
          <cell r="A912">
            <v>270.73899999999998</v>
          </cell>
        </row>
        <row r="913">
          <cell r="A913">
            <v>270.75799999999998</v>
          </cell>
        </row>
        <row r="914">
          <cell r="A914">
            <v>270.78899999999999</v>
          </cell>
        </row>
        <row r="915">
          <cell r="A915">
            <v>270.69900000000001</v>
          </cell>
        </row>
        <row r="916">
          <cell r="A916">
            <v>270.738</v>
          </cell>
        </row>
        <row r="917">
          <cell r="A917">
            <v>270.68799999999999</v>
          </cell>
        </row>
        <row r="918">
          <cell r="A918">
            <v>270.99599999999998</v>
          </cell>
        </row>
        <row r="919">
          <cell r="A919">
            <v>271.31200000000001</v>
          </cell>
        </row>
        <row r="920">
          <cell r="A920">
            <v>271.94799999999998</v>
          </cell>
        </row>
        <row r="921">
          <cell r="A921">
            <v>270.66699999999997</v>
          </cell>
        </row>
        <row r="922">
          <cell r="A922">
            <v>271.06400000000002</v>
          </cell>
        </row>
        <row r="923">
          <cell r="A923">
            <v>270.47899999999998</v>
          </cell>
        </row>
        <row r="924">
          <cell r="A924">
            <v>270.51400000000001</v>
          </cell>
        </row>
        <row r="925">
          <cell r="A925">
            <v>270.60000000000002</v>
          </cell>
        </row>
        <row r="926">
          <cell r="A926">
            <v>270.85700000000003</v>
          </cell>
        </row>
        <row r="927">
          <cell r="A927">
            <v>270.654</v>
          </cell>
        </row>
        <row r="928">
          <cell r="A928">
            <v>270.81799999999998</v>
          </cell>
        </row>
        <row r="929">
          <cell r="A929">
            <v>270.68200000000002</v>
          </cell>
        </row>
        <row r="930">
          <cell r="A930">
            <v>271.27100000000002</v>
          </cell>
        </row>
        <row r="931">
          <cell r="A931">
            <v>270.67700000000002</v>
          </cell>
        </row>
        <row r="932">
          <cell r="A932">
            <v>273.75200000000001</v>
          </cell>
        </row>
        <row r="933">
          <cell r="A933">
            <v>272.166</v>
          </cell>
        </row>
        <row r="934">
          <cell r="A934">
            <v>272.14999999999998</v>
          </cell>
        </row>
        <row r="935">
          <cell r="A935">
            <v>271.43200000000002</v>
          </cell>
        </row>
        <row r="936">
          <cell r="A936">
            <v>270.52499999999998</v>
          </cell>
        </row>
        <row r="937">
          <cell r="A937">
            <v>270.48200000000003</v>
          </cell>
        </row>
        <row r="938">
          <cell r="A938">
            <v>270.52499999999998</v>
          </cell>
        </row>
        <row r="939">
          <cell r="A939">
            <v>270.49799999999999</v>
          </cell>
        </row>
        <row r="940">
          <cell r="A940">
            <v>270.529</v>
          </cell>
        </row>
        <row r="941">
          <cell r="A941">
            <v>270.56400000000002</v>
          </cell>
        </row>
        <row r="942">
          <cell r="A942">
            <v>270.45499999999998</v>
          </cell>
        </row>
        <row r="943">
          <cell r="A943">
            <v>270.584</v>
          </cell>
        </row>
        <row r="944">
          <cell r="A944">
            <v>270.50599999999997</v>
          </cell>
        </row>
        <row r="945">
          <cell r="A945">
            <v>270.53699999999998</v>
          </cell>
        </row>
        <row r="946">
          <cell r="A946">
            <v>272.62900000000002</v>
          </cell>
        </row>
        <row r="947">
          <cell r="A947">
            <v>270.78100000000001</v>
          </cell>
        </row>
        <row r="948">
          <cell r="A948">
            <v>272.17599999999999</v>
          </cell>
        </row>
        <row r="949">
          <cell r="A949">
            <v>270.87099999999998</v>
          </cell>
        </row>
        <row r="950">
          <cell r="A950">
            <v>270.74200000000002</v>
          </cell>
        </row>
        <row r="951">
          <cell r="A951">
            <v>270.73</v>
          </cell>
        </row>
        <row r="952">
          <cell r="A952">
            <v>270.73</v>
          </cell>
        </row>
        <row r="953">
          <cell r="A953">
            <v>270.68</v>
          </cell>
        </row>
        <row r="954">
          <cell r="A954">
            <v>270.71499999999997</v>
          </cell>
        </row>
        <row r="955">
          <cell r="A955">
            <v>270.63299999999998</v>
          </cell>
        </row>
        <row r="956">
          <cell r="A956">
            <v>270.56599999999997</v>
          </cell>
        </row>
        <row r="957">
          <cell r="A957">
            <v>270.50799999999998</v>
          </cell>
        </row>
        <row r="958">
          <cell r="A958">
            <v>271.25799999999998</v>
          </cell>
        </row>
        <row r="959">
          <cell r="A959">
            <v>270.69499999999999</v>
          </cell>
        </row>
        <row r="960">
          <cell r="A960">
            <v>270.55900000000003</v>
          </cell>
        </row>
        <row r="961">
          <cell r="A961">
            <v>270.44499999999999</v>
          </cell>
        </row>
        <row r="962">
          <cell r="A962">
            <v>270.45299999999997</v>
          </cell>
        </row>
        <row r="963">
          <cell r="A963">
            <v>270.43</v>
          </cell>
        </row>
        <row r="964">
          <cell r="A964">
            <v>270.43400000000003</v>
          </cell>
        </row>
        <row r="965">
          <cell r="A965">
            <v>270.387</v>
          </cell>
        </row>
        <row r="966">
          <cell r="A966">
            <v>270.40600000000001</v>
          </cell>
        </row>
        <row r="967">
          <cell r="A967">
            <v>270.50400000000002</v>
          </cell>
        </row>
        <row r="968">
          <cell r="A968">
            <v>270.38299999999998</v>
          </cell>
        </row>
        <row r="969">
          <cell r="A969">
            <v>270.37900000000002</v>
          </cell>
        </row>
        <row r="970">
          <cell r="A970">
            <v>270.43799999999999</v>
          </cell>
        </row>
        <row r="971">
          <cell r="A971">
            <v>270.36700000000002</v>
          </cell>
        </row>
        <row r="972">
          <cell r="A972">
            <v>270.387</v>
          </cell>
        </row>
        <row r="973">
          <cell r="A973">
            <v>270.42599999999999</v>
          </cell>
        </row>
        <row r="974">
          <cell r="A974">
            <v>270.35500000000002</v>
          </cell>
        </row>
        <row r="975">
          <cell r="A975">
            <v>270.38299999999998</v>
          </cell>
        </row>
        <row r="976">
          <cell r="A976">
            <v>270.41800000000001</v>
          </cell>
        </row>
        <row r="977">
          <cell r="A977">
            <v>270.37099999999998</v>
          </cell>
        </row>
        <row r="978">
          <cell r="A978">
            <v>270.38600000000002</v>
          </cell>
        </row>
        <row r="979">
          <cell r="A979">
            <v>270.40499999999997</v>
          </cell>
        </row>
        <row r="980">
          <cell r="A980">
            <v>270.36099999999999</v>
          </cell>
        </row>
        <row r="981">
          <cell r="A981">
            <v>270.928</v>
          </cell>
        </row>
        <row r="982">
          <cell r="A982">
            <v>270.428</v>
          </cell>
        </row>
        <row r="983">
          <cell r="A983">
            <v>270.447</v>
          </cell>
        </row>
        <row r="984">
          <cell r="A984">
            <v>270.46300000000002</v>
          </cell>
        </row>
        <row r="985">
          <cell r="A985">
            <v>270.39999999999998</v>
          </cell>
        </row>
        <row r="986">
          <cell r="A986">
            <v>270.50599999999997</v>
          </cell>
        </row>
        <row r="987">
          <cell r="A987">
            <v>270.529</v>
          </cell>
        </row>
        <row r="988">
          <cell r="A988">
            <v>270.529</v>
          </cell>
        </row>
        <row r="989">
          <cell r="A989">
            <v>270.45499999999998</v>
          </cell>
        </row>
        <row r="990">
          <cell r="A990">
            <v>270.404</v>
          </cell>
        </row>
        <row r="991">
          <cell r="A991">
            <v>270.47899999999998</v>
          </cell>
        </row>
        <row r="992">
          <cell r="A992">
            <v>270.56099999999998</v>
          </cell>
        </row>
        <row r="993">
          <cell r="A993">
            <v>270.404</v>
          </cell>
        </row>
        <row r="994">
          <cell r="A994">
            <v>270.39999999999998</v>
          </cell>
        </row>
        <row r="995">
          <cell r="A995">
            <v>270.43200000000002</v>
          </cell>
        </row>
        <row r="996">
          <cell r="A996">
            <v>270.42</v>
          </cell>
        </row>
        <row r="997">
          <cell r="A997">
            <v>270.39600000000002</v>
          </cell>
        </row>
        <row r="998">
          <cell r="A998">
            <v>270.49400000000003</v>
          </cell>
        </row>
        <row r="999">
          <cell r="A999">
            <v>270.49799999999999</v>
          </cell>
        </row>
        <row r="1000">
          <cell r="A1000">
            <v>270.541</v>
          </cell>
        </row>
        <row r="1001">
          <cell r="A1001">
            <v>270.43200000000002</v>
          </cell>
        </row>
        <row r="1002">
          <cell r="A1002">
            <v>270.529</v>
          </cell>
        </row>
        <row r="1003">
          <cell r="A1003">
            <v>270.43900000000002</v>
          </cell>
        </row>
        <row r="1004">
          <cell r="A1004">
            <v>270.40800000000002</v>
          </cell>
        </row>
        <row r="1005">
          <cell r="A1005">
            <v>270.95699999999999</v>
          </cell>
        </row>
        <row r="1006">
          <cell r="A1006">
            <v>270.39499999999998</v>
          </cell>
        </row>
        <row r="1007">
          <cell r="A1007">
            <v>270.24599999999998</v>
          </cell>
        </row>
        <row r="1008">
          <cell r="A1008">
            <v>270.54700000000003</v>
          </cell>
        </row>
        <row r="1009">
          <cell r="A1009">
            <v>270.32</v>
          </cell>
        </row>
        <row r="1010">
          <cell r="A1010">
            <v>270.28100000000001</v>
          </cell>
        </row>
        <row r="1011">
          <cell r="A1011">
            <v>270.25</v>
          </cell>
        </row>
        <row r="1012">
          <cell r="A1012">
            <v>270.637</v>
          </cell>
        </row>
        <row r="1013">
          <cell r="A1013">
            <v>270.28899999999999</v>
          </cell>
        </row>
        <row r="1014">
          <cell r="A1014">
            <v>270.25400000000002</v>
          </cell>
        </row>
        <row r="1015">
          <cell r="A1015">
            <v>259.596</v>
          </cell>
        </row>
        <row r="1016">
          <cell r="A1016">
            <v>272.072</v>
          </cell>
        </row>
        <row r="1017">
          <cell r="A1017">
            <v>270.887</v>
          </cell>
        </row>
        <row r="1018">
          <cell r="A1018">
            <v>270.86099999999999</v>
          </cell>
        </row>
        <row r="1019">
          <cell r="A1019">
            <v>270.89600000000002</v>
          </cell>
        </row>
        <row r="1020">
          <cell r="A1020">
            <v>270.76400000000001</v>
          </cell>
        </row>
        <row r="1021">
          <cell r="A1021">
            <v>270.73599999999999</v>
          </cell>
        </row>
        <row r="1022">
          <cell r="A1022">
            <v>270.72500000000002</v>
          </cell>
        </row>
        <row r="1023">
          <cell r="A1023">
            <v>270.81099999999998</v>
          </cell>
        </row>
        <row r="1024">
          <cell r="A1024">
            <v>270.74799999999999</v>
          </cell>
        </row>
        <row r="1025">
          <cell r="A1025">
            <v>270.77100000000002</v>
          </cell>
        </row>
        <row r="1026">
          <cell r="A1026">
            <v>270.76</v>
          </cell>
        </row>
        <row r="1027">
          <cell r="A1027">
            <v>270.76799999999997</v>
          </cell>
        </row>
        <row r="1028">
          <cell r="A1028">
            <v>270.846</v>
          </cell>
        </row>
        <row r="1029">
          <cell r="A1029">
            <v>270.76</v>
          </cell>
        </row>
        <row r="1030">
          <cell r="A1030">
            <v>270.77100000000002</v>
          </cell>
        </row>
        <row r="1031">
          <cell r="A1031">
            <v>270.83</v>
          </cell>
        </row>
        <row r="1032">
          <cell r="A1032">
            <v>270.75200000000001</v>
          </cell>
        </row>
        <row r="1033">
          <cell r="A1033">
            <v>270.76</v>
          </cell>
        </row>
        <row r="1034">
          <cell r="A1034">
            <v>270.846</v>
          </cell>
        </row>
        <row r="1035">
          <cell r="A1035">
            <v>270.74</v>
          </cell>
        </row>
        <row r="1036">
          <cell r="A1036">
            <v>270.76</v>
          </cell>
        </row>
        <row r="1037">
          <cell r="A1037">
            <v>272.17</v>
          </cell>
        </row>
        <row r="1038">
          <cell r="A1038">
            <v>309.26900000000001</v>
          </cell>
        </row>
        <row r="1039">
          <cell r="A1039">
            <v>308.339</v>
          </cell>
        </row>
        <row r="1040">
          <cell r="A1040">
            <v>308.17899999999997</v>
          </cell>
        </row>
        <row r="1041">
          <cell r="A1041">
            <v>308.20999999999998</v>
          </cell>
        </row>
        <row r="1042">
          <cell r="A1042">
            <v>319.49900000000002</v>
          </cell>
        </row>
        <row r="1043">
          <cell r="A1043">
            <v>313.13600000000002</v>
          </cell>
        </row>
        <row r="1044">
          <cell r="A1044">
            <v>315.483</v>
          </cell>
        </row>
        <row r="1045">
          <cell r="A1045">
            <v>278.24099999999999</v>
          </cell>
        </row>
        <row r="1046">
          <cell r="A1046">
            <v>277.94799999999998</v>
          </cell>
        </row>
        <row r="1047">
          <cell r="A1047">
            <v>274.02199999999999</v>
          </cell>
        </row>
        <row r="1048">
          <cell r="A1048">
            <v>274.01499999999999</v>
          </cell>
        </row>
        <row r="1049">
          <cell r="A1049">
            <v>274.065</v>
          </cell>
        </row>
        <row r="1050">
          <cell r="A1050">
            <v>274.108</v>
          </cell>
        </row>
        <row r="1051">
          <cell r="A1051">
            <v>273.726</v>
          </cell>
        </row>
        <row r="1052">
          <cell r="A1052">
            <v>273.72199999999998</v>
          </cell>
        </row>
        <row r="1053">
          <cell r="A1053">
            <v>273.77600000000001</v>
          </cell>
        </row>
        <row r="1054">
          <cell r="A1054">
            <v>273.79599999999999</v>
          </cell>
        </row>
        <row r="1055">
          <cell r="A1055">
            <v>273.66699999999997</v>
          </cell>
        </row>
        <row r="1056">
          <cell r="A1056">
            <v>273.71800000000002</v>
          </cell>
        </row>
        <row r="1057">
          <cell r="A1057">
            <v>273.65100000000001</v>
          </cell>
        </row>
        <row r="1058">
          <cell r="A1058">
            <v>273.61200000000002</v>
          </cell>
        </row>
        <row r="1059">
          <cell r="A1059">
            <v>273.66699999999997</v>
          </cell>
        </row>
        <row r="1060">
          <cell r="A1060">
            <v>273.73700000000002</v>
          </cell>
        </row>
        <row r="1061">
          <cell r="A1061">
            <v>274.25299999999999</v>
          </cell>
        </row>
        <row r="1062">
          <cell r="A1062">
            <v>273.68299999999999</v>
          </cell>
        </row>
        <row r="1063">
          <cell r="A1063">
            <v>273.67899999999997</v>
          </cell>
        </row>
        <row r="1064">
          <cell r="A1064">
            <v>273.726</v>
          </cell>
        </row>
        <row r="1065">
          <cell r="A1065">
            <v>274.24099999999999</v>
          </cell>
        </row>
        <row r="1066">
          <cell r="A1066">
            <v>273.68299999999999</v>
          </cell>
        </row>
        <row r="1067">
          <cell r="A1067">
            <v>273.83100000000002</v>
          </cell>
        </row>
        <row r="1068">
          <cell r="A1068">
            <v>273.69400000000002</v>
          </cell>
        </row>
        <row r="1069">
          <cell r="A1069">
            <v>273.75700000000001</v>
          </cell>
        </row>
        <row r="1070">
          <cell r="A1070">
            <v>273.68299999999999</v>
          </cell>
        </row>
        <row r="1071">
          <cell r="A1071">
            <v>273.68700000000001</v>
          </cell>
        </row>
        <row r="1072">
          <cell r="A1072">
            <v>273.78800000000001</v>
          </cell>
        </row>
        <row r="1073">
          <cell r="A1073">
            <v>273.68700000000001</v>
          </cell>
        </row>
        <row r="1074">
          <cell r="A1074">
            <v>273.68700000000001</v>
          </cell>
        </row>
        <row r="1075">
          <cell r="A1075">
            <v>273.75700000000001</v>
          </cell>
        </row>
        <row r="1076">
          <cell r="A1076">
            <v>273.68700000000001</v>
          </cell>
        </row>
        <row r="1077">
          <cell r="A1077">
            <v>273.67899999999997</v>
          </cell>
        </row>
        <row r="1078">
          <cell r="A1078">
            <v>273.76100000000002</v>
          </cell>
        </row>
        <row r="1079">
          <cell r="A1079">
            <v>273.69400000000002</v>
          </cell>
        </row>
        <row r="1080">
          <cell r="A1080">
            <v>273.68700000000001</v>
          </cell>
        </row>
        <row r="1081">
          <cell r="A1081">
            <v>273.69400000000002</v>
          </cell>
        </row>
        <row r="1082">
          <cell r="A1082">
            <v>273.66300000000001</v>
          </cell>
        </row>
        <row r="1083">
          <cell r="A1083">
            <v>273.71800000000002</v>
          </cell>
        </row>
        <row r="1084">
          <cell r="A1084">
            <v>273.68299999999999</v>
          </cell>
        </row>
        <row r="1085">
          <cell r="A1085">
            <v>273.66699999999997</v>
          </cell>
        </row>
        <row r="1086">
          <cell r="A1086">
            <v>273.73200000000003</v>
          </cell>
        </row>
        <row r="1087">
          <cell r="A1087">
            <v>274.178</v>
          </cell>
        </row>
        <row r="1088">
          <cell r="A1088">
            <v>274.06400000000002</v>
          </cell>
        </row>
        <row r="1089">
          <cell r="A1089">
            <v>274.07499999999999</v>
          </cell>
        </row>
        <row r="1090">
          <cell r="A1090">
            <v>274.14699999999999</v>
          </cell>
        </row>
        <row r="1091">
          <cell r="A1091">
            <v>274.137</v>
          </cell>
        </row>
        <row r="1092">
          <cell r="A1092">
            <v>274.137</v>
          </cell>
        </row>
        <row r="1093">
          <cell r="A1093">
            <v>273.87900000000002</v>
          </cell>
        </row>
        <row r="1094">
          <cell r="A1094">
            <v>273.87799999999999</v>
          </cell>
        </row>
        <row r="1095">
          <cell r="A1095">
            <v>273.827</v>
          </cell>
        </row>
        <row r="1096">
          <cell r="A1096">
            <v>273.86599999999999</v>
          </cell>
        </row>
        <row r="1097">
          <cell r="A1097">
            <v>274.15100000000001</v>
          </cell>
        </row>
        <row r="1098">
          <cell r="A1098">
            <v>274.15600000000001</v>
          </cell>
        </row>
        <row r="1099">
          <cell r="A1099">
            <v>273.96899999999999</v>
          </cell>
        </row>
        <row r="1100">
          <cell r="A1100">
            <v>274.05900000000003</v>
          </cell>
        </row>
        <row r="1101">
          <cell r="A1101">
            <v>274.41000000000003</v>
          </cell>
        </row>
        <row r="1102">
          <cell r="A1102">
            <v>274.09800000000001</v>
          </cell>
        </row>
        <row r="1103">
          <cell r="A1103">
            <v>274.06700000000001</v>
          </cell>
        </row>
        <row r="1104">
          <cell r="A1104">
            <v>274.09500000000003</v>
          </cell>
        </row>
        <row r="1105">
          <cell r="A1105">
            <v>274.03199999999998</v>
          </cell>
        </row>
        <row r="1106">
          <cell r="A1106">
            <v>274.05599999999998</v>
          </cell>
        </row>
        <row r="1107">
          <cell r="A1107">
            <v>274.06</v>
          </cell>
        </row>
        <row r="1108">
          <cell r="A1108">
            <v>273.98500000000001</v>
          </cell>
        </row>
        <row r="1109">
          <cell r="A1109">
            <v>274.05599999999998</v>
          </cell>
        </row>
        <row r="1110">
          <cell r="A1110">
            <v>274.00099999999998</v>
          </cell>
        </row>
        <row r="1111">
          <cell r="A1111">
            <v>274.04399999999998</v>
          </cell>
        </row>
        <row r="1112">
          <cell r="A1112">
            <v>274.04399999999998</v>
          </cell>
        </row>
        <row r="1113">
          <cell r="A1113">
            <v>273.99200000000002</v>
          </cell>
        </row>
        <row r="1114">
          <cell r="A1114">
            <v>273.93400000000003</v>
          </cell>
        </row>
        <row r="1115">
          <cell r="A1115">
            <v>273.98</v>
          </cell>
        </row>
        <row r="1116">
          <cell r="A1116">
            <v>273.94900000000001</v>
          </cell>
        </row>
        <row r="1117">
          <cell r="A1117">
            <v>273.95299999999997</v>
          </cell>
        </row>
        <row r="1118">
          <cell r="A1118">
            <v>273.93099999999998</v>
          </cell>
        </row>
        <row r="1119">
          <cell r="A1119">
            <v>273.892</v>
          </cell>
        </row>
        <row r="1120">
          <cell r="A1120">
            <v>273.95</v>
          </cell>
        </row>
        <row r="1121">
          <cell r="A1121">
            <v>273.91500000000002</v>
          </cell>
        </row>
        <row r="1122">
          <cell r="A1122">
            <v>273.82499999999999</v>
          </cell>
        </row>
        <row r="1123">
          <cell r="A1123">
            <v>274.15300000000002</v>
          </cell>
        </row>
        <row r="1124">
          <cell r="A1124">
            <v>273.83699999999999</v>
          </cell>
        </row>
        <row r="1125">
          <cell r="A1125">
            <v>273.85300000000001</v>
          </cell>
        </row>
        <row r="1126">
          <cell r="A1126">
            <v>273.82900000000001</v>
          </cell>
        </row>
        <row r="1127">
          <cell r="A1127">
            <v>273.84500000000003</v>
          </cell>
        </row>
        <row r="1128">
          <cell r="A1128">
            <v>273.89800000000002</v>
          </cell>
        </row>
        <row r="1129">
          <cell r="A1129">
            <v>273.84699999999998</v>
          </cell>
        </row>
        <row r="1130">
          <cell r="A1130">
            <v>273.87799999999999</v>
          </cell>
        </row>
        <row r="1131">
          <cell r="A1131">
            <v>273.89699999999999</v>
          </cell>
        </row>
        <row r="1132">
          <cell r="A1132">
            <v>273.88200000000001</v>
          </cell>
        </row>
        <row r="1133">
          <cell r="A1133">
            <v>273.83100000000002</v>
          </cell>
        </row>
        <row r="1134">
          <cell r="A1134">
            <v>273.92200000000003</v>
          </cell>
        </row>
        <row r="1135">
          <cell r="A1135">
            <v>273.82799999999997</v>
          </cell>
        </row>
        <row r="1136">
          <cell r="A1136">
            <v>273.80500000000001</v>
          </cell>
        </row>
        <row r="1137">
          <cell r="A1137">
            <v>273.85899999999998</v>
          </cell>
        </row>
        <row r="1138">
          <cell r="A1138">
            <v>273.82799999999997</v>
          </cell>
        </row>
        <row r="1139">
          <cell r="A1139">
            <v>273.94499999999999</v>
          </cell>
        </row>
        <row r="1140">
          <cell r="A1140">
            <v>273.82</v>
          </cell>
        </row>
        <row r="1141">
          <cell r="A1141">
            <v>273.887</v>
          </cell>
        </row>
        <row r="1142">
          <cell r="A1142">
            <v>273.89499999999998</v>
          </cell>
        </row>
        <row r="1143">
          <cell r="A1143">
            <v>273.863</v>
          </cell>
        </row>
        <row r="1144">
          <cell r="A1144">
            <v>273.815</v>
          </cell>
        </row>
        <row r="1145">
          <cell r="A1145">
            <v>273.92899999999997</v>
          </cell>
        </row>
        <row r="1146">
          <cell r="A1146">
            <v>273.851</v>
          </cell>
        </row>
        <row r="1147">
          <cell r="A1147">
            <v>273.827</v>
          </cell>
        </row>
        <row r="1148">
          <cell r="A1148">
            <v>273.92099999999999</v>
          </cell>
        </row>
        <row r="1149">
          <cell r="A1149">
            <v>273.83600000000001</v>
          </cell>
        </row>
        <row r="1150">
          <cell r="A1150">
            <v>273.91399999999999</v>
          </cell>
        </row>
        <row r="1151">
          <cell r="A1151">
            <v>273.84399999999999</v>
          </cell>
        </row>
        <row r="1152">
          <cell r="A1152">
            <v>273.88299999999998</v>
          </cell>
        </row>
        <row r="1153">
          <cell r="A1153">
            <v>273.91399999999999</v>
          </cell>
        </row>
        <row r="1154">
          <cell r="A1154">
            <v>273.86700000000002</v>
          </cell>
        </row>
        <row r="1155">
          <cell r="A1155">
            <v>273.83600000000001</v>
          </cell>
        </row>
        <row r="1156">
          <cell r="A1156">
            <v>273.90199999999999</v>
          </cell>
        </row>
        <row r="1157">
          <cell r="A1157">
            <v>273.85500000000002</v>
          </cell>
        </row>
        <row r="1158">
          <cell r="A1158">
            <v>273.83600000000001</v>
          </cell>
        </row>
        <row r="1159">
          <cell r="A1159">
            <v>273.964</v>
          </cell>
        </row>
        <row r="1160">
          <cell r="A1160">
            <v>273.79599999999999</v>
          </cell>
        </row>
        <row r="1161">
          <cell r="A1161">
            <v>273.91699999999997</v>
          </cell>
        </row>
        <row r="1162">
          <cell r="A1162">
            <v>273.83100000000002</v>
          </cell>
        </row>
        <row r="1163">
          <cell r="A1163">
            <v>273.91699999999997</v>
          </cell>
        </row>
        <row r="1164">
          <cell r="A1164">
            <v>274.11700000000002</v>
          </cell>
        </row>
        <row r="1165">
          <cell r="A1165">
            <v>273.863</v>
          </cell>
        </row>
        <row r="1166">
          <cell r="A1166">
            <v>273.83999999999997</v>
          </cell>
        </row>
        <row r="1167">
          <cell r="A1167">
            <v>273.89499999999998</v>
          </cell>
        </row>
        <row r="1168">
          <cell r="A1168">
            <v>273.83999999999997</v>
          </cell>
        </row>
        <row r="1169">
          <cell r="A1169">
            <v>273.85500000000002</v>
          </cell>
        </row>
        <row r="1170">
          <cell r="A1170">
            <v>273.95699999999999</v>
          </cell>
        </row>
        <row r="1171">
          <cell r="A1171">
            <v>273.83999999999997</v>
          </cell>
        </row>
        <row r="1172">
          <cell r="A1172">
            <v>273.89499999999998</v>
          </cell>
        </row>
        <row r="1173">
          <cell r="A1173">
            <v>273.89100000000002</v>
          </cell>
        </row>
        <row r="1174">
          <cell r="A1174">
            <v>273.87</v>
          </cell>
        </row>
        <row r="1175">
          <cell r="A1175">
            <v>273.839</v>
          </cell>
        </row>
        <row r="1176">
          <cell r="A1176">
            <v>273.8</v>
          </cell>
        </row>
        <row r="1177">
          <cell r="A1177">
            <v>273.87400000000002</v>
          </cell>
        </row>
        <row r="1178">
          <cell r="A1178">
            <v>273.89699999999999</v>
          </cell>
        </row>
        <row r="1179">
          <cell r="A1179">
            <v>273.84699999999998</v>
          </cell>
        </row>
        <row r="1180">
          <cell r="A1180">
            <v>273.85700000000003</v>
          </cell>
        </row>
        <row r="1181">
          <cell r="A1181">
            <v>273.947</v>
          </cell>
        </row>
        <row r="1182">
          <cell r="A1182">
            <v>273.846</v>
          </cell>
        </row>
        <row r="1183">
          <cell r="A1183">
            <v>273.89999999999998</v>
          </cell>
        </row>
        <row r="1184">
          <cell r="A1184">
            <v>273.88099999999997</v>
          </cell>
        </row>
        <row r="1185">
          <cell r="A1185">
            <v>273.86900000000003</v>
          </cell>
        </row>
        <row r="1186">
          <cell r="A1186">
            <v>273.84199999999998</v>
          </cell>
        </row>
        <row r="1187">
          <cell r="A1187">
            <v>273.85700000000003</v>
          </cell>
        </row>
        <row r="1188">
          <cell r="A1188">
            <v>273.88099999999997</v>
          </cell>
        </row>
        <row r="1189">
          <cell r="A1189">
            <v>273.89600000000002</v>
          </cell>
        </row>
        <row r="1190">
          <cell r="A1190">
            <v>273.86</v>
          </cell>
        </row>
        <row r="1191">
          <cell r="A1191">
            <v>273.83300000000003</v>
          </cell>
        </row>
        <row r="1192">
          <cell r="A1192">
            <v>273.96600000000001</v>
          </cell>
        </row>
        <row r="1193">
          <cell r="A1193">
            <v>273.82900000000001</v>
          </cell>
        </row>
        <row r="1194">
          <cell r="A1194">
            <v>273.892</v>
          </cell>
        </row>
        <row r="1195">
          <cell r="A1195">
            <v>273.89999999999998</v>
          </cell>
        </row>
        <row r="1196">
          <cell r="A1196">
            <v>273.85700000000003</v>
          </cell>
        </row>
        <row r="1197">
          <cell r="A1197">
            <v>273.80700000000002</v>
          </cell>
        </row>
        <row r="1198">
          <cell r="A1198">
            <v>273.87299999999999</v>
          </cell>
        </row>
        <row r="1199">
          <cell r="A1199">
            <v>273.834</v>
          </cell>
        </row>
        <row r="1200">
          <cell r="A1200">
            <v>273.90800000000002</v>
          </cell>
        </row>
        <row r="1201">
          <cell r="A1201">
            <v>273.86500000000001</v>
          </cell>
        </row>
        <row r="1202">
          <cell r="A1202">
            <v>273.822</v>
          </cell>
        </row>
        <row r="1203">
          <cell r="A1203">
            <v>273.95100000000002</v>
          </cell>
        </row>
        <row r="1204">
          <cell r="A1204">
            <v>273.74299999999999</v>
          </cell>
        </row>
        <row r="1205">
          <cell r="A1205">
            <v>273.71199999999999</v>
          </cell>
        </row>
        <row r="1206">
          <cell r="A1206">
            <v>273.61799999999999</v>
          </cell>
        </row>
        <row r="1207">
          <cell r="A1207">
            <v>273.68099999999998</v>
          </cell>
        </row>
        <row r="1208">
          <cell r="A1208">
            <v>273.69200000000001</v>
          </cell>
        </row>
        <row r="1209">
          <cell r="A1209">
            <v>273.65699999999998</v>
          </cell>
        </row>
        <row r="1210">
          <cell r="A1210">
            <v>273.61099999999999</v>
          </cell>
        </row>
        <row r="1211">
          <cell r="A1211">
            <v>273.70499999999998</v>
          </cell>
        </row>
        <row r="1212">
          <cell r="A1212">
            <v>273.65800000000002</v>
          </cell>
        </row>
        <row r="1213">
          <cell r="A1213">
            <v>273.63900000000001</v>
          </cell>
        </row>
        <row r="1214">
          <cell r="A1214">
            <v>273.76400000000001</v>
          </cell>
        </row>
        <row r="1215">
          <cell r="A1215">
            <v>273.62299999999999</v>
          </cell>
        </row>
        <row r="1216">
          <cell r="A1216">
            <v>273.70100000000002</v>
          </cell>
        </row>
        <row r="1217">
          <cell r="A1217">
            <v>273.68900000000002</v>
          </cell>
        </row>
        <row r="1218">
          <cell r="A1218">
            <v>273.64600000000002</v>
          </cell>
        </row>
        <row r="1219">
          <cell r="A1219">
            <v>273.63099999999997</v>
          </cell>
        </row>
        <row r="1220">
          <cell r="A1220">
            <v>273.61</v>
          </cell>
        </row>
        <row r="1221">
          <cell r="A1221">
            <v>273.65300000000002</v>
          </cell>
        </row>
        <row r="1222">
          <cell r="A1222">
            <v>273.7</v>
          </cell>
        </row>
        <row r="1223">
          <cell r="A1223">
            <v>273.67700000000002</v>
          </cell>
        </row>
        <row r="1224">
          <cell r="A1224">
            <v>273.63400000000001</v>
          </cell>
        </row>
        <row r="1225">
          <cell r="A1225">
            <v>274.036</v>
          </cell>
        </row>
        <row r="1226">
          <cell r="A1226">
            <v>274.41000000000003</v>
          </cell>
        </row>
        <row r="1227">
          <cell r="A1227">
            <v>274.37299999999999</v>
          </cell>
        </row>
        <row r="1228">
          <cell r="A1228">
            <v>273.81400000000002</v>
          </cell>
        </row>
        <row r="1229">
          <cell r="A1229">
            <v>273.31400000000002</v>
          </cell>
        </row>
        <row r="1230">
          <cell r="A1230">
            <v>273.36399999999998</v>
          </cell>
        </row>
        <row r="1231">
          <cell r="A1231">
            <v>273.39499999999998</v>
          </cell>
        </row>
        <row r="1232">
          <cell r="A1232">
            <v>273.49599999999998</v>
          </cell>
        </row>
        <row r="1233">
          <cell r="A1233">
            <v>273.39100000000002</v>
          </cell>
        </row>
        <row r="1234">
          <cell r="A1234">
            <v>273.42599999999999</v>
          </cell>
        </row>
        <row r="1235">
          <cell r="A1235">
            <v>273.45699999999999</v>
          </cell>
        </row>
        <row r="1236">
          <cell r="A1236">
            <v>273.44900000000001</v>
          </cell>
        </row>
        <row r="1237">
          <cell r="A1237">
            <v>273.815</v>
          </cell>
        </row>
        <row r="1238">
          <cell r="A1238">
            <v>273.57600000000002</v>
          </cell>
        </row>
        <row r="1239">
          <cell r="A1239">
            <v>273.76</v>
          </cell>
        </row>
        <row r="1240">
          <cell r="A1240">
            <v>273.89299999999997</v>
          </cell>
        </row>
        <row r="1241">
          <cell r="A1241">
            <v>273.63900000000001</v>
          </cell>
        </row>
        <row r="1242">
          <cell r="A1242">
            <v>277.34100000000001</v>
          </cell>
        </row>
        <row r="1243">
          <cell r="A1243">
            <v>275.90699999999998</v>
          </cell>
        </row>
        <row r="1244">
          <cell r="A1244">
            <v>275.34500000000003</v>
          </cell>
        </row>
        <row r="1245">
          <cell r="A1245">
            <v>275.649</v>
          </cell>
        </row>
        <row r="1246">
          <cell r="A1246">
            <v>273.95499999999998</v>
          </cell>
        </row>
        <row r="1247">
          <cell r="A1247">
            <v>273.959</v>
          </cell>
        </row>
        <row r="1248">
          <cell r="A1248">
            <v>273.803</v>
          </cell>
        </row>
        <row r="1249">
          <cell r="A1249">
            <v>273.85000000000002</v>
          </cell>
        </row>
        <row r="1250">
          <cell r="A1250">
            <v>273.81400000000002</v>
          </cell>
        </row>
        <row r="1251">
          <cell r="A1251">
            <v>273.76</v>
          </cell>
        </row>
        <row r="1252">
          <cell r="A1252">
            <v>273.81400000000002</v>
          </cell>
        </row>
        <row r="1253">
          <cell r="A1253">
            <v>273.959</v>
          </cell>
        </row>
        <row r="1254">
          <cell r="A1254">
            <v>273.64999999999998</v>
          </cell>
        </row>
        <row r="1255">
          <cell r="A1255">
            <v>275.322</v>
          </cell>
        </row>
        <row r="1256">
          <cell r="A1256">
            <v>274.89600000000002</v>
          </cell>
        </row>
        <row r="1257">
          <cell r="A1257">
            <v>273.90800000000002</v>
          </cell>
        </row>
        <row r="1258">
          <cell r="A1258">
            <v>274.33800000000002</v>
          </cell>
        </row>
        <row r="1259">
          <cell r="A1259">
            <v>273.88499999999999</v>
          </cell>
        </row>
        <row r="1260">
          <cell r="A1260">
            <v>273.92</v>
          </cell>
        </row>
        <row r="1261">
          <cell r="A1261">
            <v>274.00599999999997</v>
          </cell>
        </row>
        <row r="1262">
          <cell r="A1262">
            <v>274.06099999999998</v>
          </cell>
        </row>
        <row r="1263">
          <cell r="A1263">
            <v>277.00200000000001</v>
          </cell>
        </row>
        <row r="1264">
          <cell r="A1264">
            <v>275.221</v>
          </cell>
        </row>
        <row r="1265">
          <cell r="A1265">
            <v>274.95499999999998</v>
          </cell>
        </row>
        <row r="1266">
          <cell r="A1266">
            <v>275.22500000000002</v>
          </cell>
        </row>
        <row r="1267">
          <cell r="A1267">
            <v>274.02800000000002</v>
          </cell>
        </row>
        <row r="1268">
          <cell r="A1268">
            <v>274.774</v>
          </cell>
        </row>
        <row r="1269">
          <cell r="A1269">
            <v>273.923</v>
          </cell>
        </row>
        <row r="1270">
          <cell r="A1270">
            <v>273.88799999999998</v>
          </cell>
        </row>
        <row r="1271">
          <cell r="A1271">
            <v>273.75900000000001</v>
          </cell>
        </row>
        <row r="1272">
          <cell r="A1272">
            <v>273.74700000000001</v>
          </cell>
        </row>
        <row r="1273">
          <cell r="A1273">
            <v>273.661</v>
          </cell>
        </row>
        <row r="1274">
          <cell r="A1274">
            <v>273.72399999999999</v>
          </cell>
        </row>
        <row r="1275">
          <cell r="A1275">
            <v>273.65300000000002</v>
          </cell>
        </row>
        <row r="1276">
          <cell r="A1276">
            <v>273.66500000000002</v>
          </cell>
        </row>
        <row r="1277">
          <cell r="A1277">
            <v>273.63799999999998</v>
          </cell>
        </row>
        <row r="1278">
          <cell r="A1278">
            <v>273.57100000000003</v>
          </cell>
        </row>
        <row r="1279">
          <cell r="A1279">
            <v>273.59100000000001</v>
          </cell>
        </row>
        <row r="1280">
          <cell r="A1280">
            <v>273.56</v>
          </cell>
        </row>
        <row r="1281">
          <cell r="A1281">
            <v>273.61399999999998</v>
          </cell>
        </row>
        <row r="1282">
          <cell r="A1282">
            <v>273.60300000000001</v>
          </cell>
        </row>
        <row r="1283">
          <cell r="A1283">
            <v>273.48899999999998</v>
          </cell>
        </row>
        <row r="1284">
          <cell r="A1284">
            <v>273.50099999999998</v>
          </cell>
        </row>
        <row r="1285">
          <cell r="A1285">
            <v>273.548</v>
          </cell>
        </row>
        <row r="1286">
          <cell r="A1286">
            <v>273.71899999999999</v>
          </cell>
        </row>
        <row r="1287">
          <cell r="A1287">
            <v>274.24599999999998</v>
          </cell>
        </row>
        <row r="1288">
          <cell r="A1288">
            <v>273.40600000000001</v>
          </cell>
        </row>
        <row r="1289">
          <cell r="A1289">
            <v>273.36599999999999</v>
          </cell>
        </row>
        <row r="1290">
          <cell r="A1290">
            <v>273.34899999999999</v>
          </cell>
        </row>
        <row r="1291">
          <cell r="A1291">
            <v>273.41500000000002</v>
          </cell>
        </row>
        <row r="1292">
          <cell r="A1292">
            <v>273.48500000000001</v>
          </cell>
        </row>
        <row r="1293">
          <cell r="A1293">
            <v>274.286</v>
          </cell>
        </row>
        <row r="1294">
          <cell r="A1294">
            <v>273.399</v>
          </cell>
        </row>
        <row r="1295">
          <cell r="A1295">
            <v>273.423</v>
          </cell>
        </row>
        <row r="1296">
          <cell r="A1296">
            <v>273.34500000000003</v>
          </cell>
        </row>
        <row r="1297">
          <cell r="A1297">
            <v>273.45</v>
          </cell>
        </row>
        <row r="1298">
          <cell r="A1298">
            <v>273.48899999999998</v>
          </cell>
        </row>
        <row r="1299">
          <cell r="A1299">
            <v>273.50099999999998</v>
          </cell>
        </row>
        <row r="1300">
          <cell r="A1300">
            <v>273.392</v>
          </cell>
        </row>
        <row r="1301">
          <cell r="A1301">
            <v>273.36799999999999</v>
          </cell>
        </row>
        <row r="1302">
          <cell r="A1302">
            <v>273.44200000000001</v>
          </cell>
        </row>
        <row r="1303">
          <cell r="A1303">
            <v>273.50900000000001</v>
          </cell>
        </row>
        <row r="1304">
          <cell r="A1304">
            <v>273.33300000000003</v>
          </cell>
        </row>
        <row r="1305">
          <cell r="A1305">
            <v>273.34899999999999</v>
          </cell>
        </row>
        <row r="1306">
          <cell r="A1306">
            <v>273.39600000000002</v>
          </cell>
        </row>
        <row r="1307">
          <cell r="A1307">
            <v>273.44200000000001</v>
          </cell>
        </row>
        <row r="1308">
          <cell r="A1308">
            <v>273.37200000000001</v>
          </cell>
        </row>
        <row r="1309">
          <cell r="A1309">
            <v>273.435</v>
          </cell>
        </row>
        <row r="1310">
          <cell r="A1310">
            <v>273.48099999999999</v>
          </cell>
        </row>
        <row r="1311">
          <cell r="A1311">
            <v>273.51299999999998</v>
          </cell>
        </row>
        <row r="1312">
          <cell r="A1312">
            <v>273.93099999999998</v>
          </cell>
        </row>
        <row r="1313">
          <cell r="A1313">
            <v>273.3</v>
          </cell>
        </row>
        <row r="1314">
          <cell r="A1314">
            <v>273.54599999999999</v>
          </cell>
        </row>
        <row r="1315">
          <cell r="A1315">
            <v>273.25700000000001</v>
          </cell>
        </row>
        <row r="1316">
          <cell r="A1316">
            <v>273.32299999999998</v>
          </cell>
        </row>
        <row r="1317">
          <cell r="A1317">
            <v>273.25299999999999</v>
          </cell>
        </row>
        <row r="1318">
          <cell r="A1318">
            <v>273.25299999999999</v>
          </cell>
        </row>
        <row r="1319">
          <cell r="A1319">
            <v>264.952</v>
          </cell>
        </row>
        <row r="1320">
          <cell r="A1320">
            <v>264.87799999999999</v>
          </cell>
        </row>
        <row r="1321">
          <cell r="A1321">
            <v>264.88200000000001</v>
          </cell>
        </row>
        <row r="1322">
          <cell r="A1322">
            <v>265.24099999999999</v>
          </cell>
        </row>
        <row r="1323">
          <cell r="A1323">
            <v>264.88200000000001</v>
          </cell>
        </row>
        <row r="1324">
          <cell r="A1324">
            <v>264.88200000000001</v>
          </cell>
        </row>
        <row r="1325">
          <cell r="A1325">
            <v>264.88200000000001</v>
          </cell>
        </row>
        <row r="1326">
          <cell r="A1326">
            <v>264.90100000000001</v>
          </cell>
        </row>
        <row r="1327">
          <cell r="A1327">
            <v>274.98500000000001</v>
          </cell>
        </row>
        <row r="1328">
          <cell r="A1328">
            <v>274.35599999999999</v>
          </cell>
        </row>
        <row r="1329">
          <cell r="A1329">
            <v>272.673</v>
          </cell>
        </row>
        <row r="1330">
          <cell r="A1330">
            <v>272.79399999999998</v>
          </cell>
        </row>
        <row r="1331">
          <cell r="A1331">
            <v>272.82100000000003</v>
          </cell>
        </row>
        <row r="1332">
          <cell r="A1332">
            <v>272.66899999999998</v>
          </cell>
        </row>
        <row r="1333">
          <cell r="A1333">
            <v>272.70800000000003</v>
          </cell>
        </row>
        <row r="1334">
          <cell r="A1334">
            <v>272.673</v>
          </cell>
        </row>
        <row r="1335">
          <cell r="A1335">
            <v>272.65300000000002</v>
          </cell>
        </row>
        <row r="1336">
          <cell r="A1336">
            <v>272.661</v>
          </cell>
        </row>
        <row r="1337">
          <cell r="A1337">
            <v>272.67700000000002</v>
          </cell>
        </row>
        <row r="1338">
          <cell r="A1338">
            <v>272.64600000000002</v>
          </cell>
        </row>
        <row r="1339">
          <cell r="A1339">
            <v>272.63</v>
          </cell>
        </row>
        <row r="1340">
          <cell r="A1340">
            <v>272.70400000000001</v>
          </cell>
        </row>
        <row r="1341">
          <cell r="A1341">
            <v>272.72000000000003</v>
          </cell>
        </row>
        <row r="1342">
          <cell r="A1342">
            <v>272.92700000000002</v>
          </cell>
        </row>
        <row r="1343">
          <cell r="A1343">
            <v>272.66500000000002</v>
          </cell>
        </row>
        <row r="1344">
          <cell r="A1344">
            <v>272.65699999999998</v>
          </cell>
        </row>
        <row r="1345">
          <cell r="A1345">
            <v>272.64600000000002</v>
          </cell>
        </row>
        <row r="1346">
          <cell r="A1346">
            <v>272.69200000000001</v>
          </cell>
        </row>
        <row r="1347">
          <cell r="A1347">
            <v>272.68799999999999</v>
          </cell>
        </row>
        <row r="1348">
          <cell r="A1348">
            <v>272.65699999999998</v>
          </cell>
        </row>
        <row r="1349">
          <cell r="A1349">
            <v>272.72000000000003</v>
          </cell>
        </row>
        <row r="1350">
          <cell r="A1350">
            <v>272.65300000000002</v>
          </cell>
        </row>
        <row r="1351">
          <cell r="A1351">
            <v>273.18799999999999</v>
          </cell>
        </row>
        <row r="1352">
          <cell r="A1352">
            <v>272.767</v>
          </cell>
        </row>
        <row r="1353">
          <cell r="A1353">
            <v>272.69600000000003</v>
          </cell>
        </row>
        <row r="1354">
          <cell r="A1354">
            <v>272.65699999999998</v>
          </cell>
        </row>
        <row r="1355">
          <cell r="A1355">
            <v>272.72399999999999</v>
          </cell>
        </row>
        <row r="1356">
          <cell r="A1356">
            <v>272.73500000000001</v>
          </cell>
        </row>
        <row r="1357">
          <cell r="A1357">
            <v>272.68799999999999</v>
          </cell>
        </row>
        <row r="1358">
          <cell r="A1358">
            <v>273.2</v>
          </cell>
        </row>
        <row r="1359">
          <cell r="A1359">
            <v>272.68099999999998</v>
          </cell>
        </row>
        <row r="1360">
          <cell r="A1360">
            <v>272.73899999999998</v>
          </cell>
        </row>
        <row r="1361">
          <cell r="A1361">
            <v>272.65699999999998</v>
          </cell>
        </row>
        <row r="1362">
          <cell r="A1362">
            <v>272.642</v>
          </cell>
        </row>
        <row r="1363">
          <cell r="A1363">
            <v>272.72000000000003</v>
          </cell>
        </row>
        <row r="1364">
          <cell r="A1364">
            <v>272.649</v>
          </cell>
        </row>
        <row r="1365">
          <cell r="A1365">
            <v>272.642</v>
          </cell>
        </row>
        <row r="1366">
          <cell r="A1366">
            <v>272.70800000000003</v>
          </cell>
        </row>
        <row r="1367">
          <cell r="A1367">
            <v>272.63799999999998</v>
          </cell>
        </row>
        <row r="1368">
          <cell r="A1368">
            <v>272.70400000000001</v>
          </cell>
        </row>
        <row r="1369">
          <cell r="A1369">
            <v>272.63</v>
          </cell>
        </row>
        <row r="1370">
          <cell r="A1370">
            <v>272.649</v>
          </cell>
        </row>
        <row r="1371">
          <cell r="A1371">
            <v>272.77800000000002</v>
          </cell>
        </row>
        <row r="1372">
          <cell r="A1372">
            <v>272.60599999999999</v>
          </cell>
        </row>
        <row r="1373">
          <cell r="A1373">
            <v>272.65300000000002</v>
          </cell>
        </row>
        <row r="1374">
          <cell r="A1374">
            <v>272.72399999999999</v>
          </cell>
        </row>
        <row r="1375">
          <cell r="A1375">
            <v>272.66500000000002</v>
          </cell>
        </row>
        <row r="1376">
          <cell r="A1376">
            <v>272.649</v>
          </cell>
        </row>
        <row r="1377">
          <cell r="A1377">
            <v>272.64600000000002</v>
          </cell>
        </row>
        <row r="1378">
          <cell r="A1378">
            <v>272.95</v>
          </cell>
        </row>
        <row r="1379">
          <cell r="A1379">
            <v>272.892</v>
          </cell>
        </row>
        <row r="1380">
          <cell r="A1380">
            <v>272.69200000000001</v>
          </cell>
        </row>
        <row r="1381">
          <cell r="A1381">
            <v>272.73500000000001</v>
          </cell>
        </row>
        <row r="1382">
          <cell r="A1382">
            <v>272.98500000000001</v>
          </cell>
        </row>
        <row r="1383">
          <cell r="A1383">
            <v>272.72800000000001</v>
          </cell>
        </row>
        <row r="1384">
          <cell r="A1384">
            <v>272.79399999999998</v>
          </cell>
        </row>
        <row r="1385">
          <cell r="A1385">
            <v>272.69600000000003</v>
          </cell>
        </row>
        <row r="1386">
          <cell r="A1386">
            <v>272.64600000000002</v>
          </cell>
        </row>
        <row r="1387">
          <cell r="A1387">
            <v>272.755</v>
          </cell>
        </row>
        <row r="1388">
          <cell r="A1388">
            <v>272.642</v>
          </cell>
        </row>
        <row r="1389">
          <cell r="A1389">
            <v>272.65699999999998</v>
          </cell>
        </row>
        <row r="1390">
          <cell r="A1390">
            <v>272.66899999999998</v>
          </cell>
        </row>
        <row r="1391">
          <cell r="A1391">
            <v>272.65300000000002</v>
          </cell>
        </row>
        <row r="1392">
          <cell r="A1392">
            <v>272.786</v>
          </cell>
        </row>
        <row r="1393">
          <cell r="A1393">
            <v>272.63799999999998</v>
          </cell>
        </row>
        <row r="1394">
          <cell r="A1394">
            <v>272.73099999999999</v>
          </cell>
        </row>
        <row r="1395">
          <cell r="A1395">
            <v>272.7</v>
          </cell>
        </row>
        <row r="1396">
          <cell r="A1396">
            <v>272.685</v>
          </cell>
        </row>
        <row r="1397">
          <cell r="A1397">
            <v>272.649</v>
          </cell>
        </row>
        <row r="1398">
          <cell r="A1398">
            <v>272.66500000000002</v>
          </cell>
        </row>
        <row r="1399">
          <cell r="A1399">
            <v>272.69200000000001</v>
          </cell>
        </row>
        <row r="1400">
          <cell r="A1400">
            <v>272.649</v>
          </cell>
        </row>
        <row r="1401">
          <cell r="A1401">
            <v>272.73500000000001</v>
          </cell>
        </row>
        <row r="1402">
          <cell r="A1402">
            <v>272.64600000000002</v>
          </cell>
        </row>
        <row r="1403">
          <cell r="A1403">
            <v>272.70800000000003</v>
          </cell>
        </row>
        <row r="1404">
          <cell r="A1404">
            <v>272.661</v>
          </cell>
        </row>
        <row r="1405">
          <cell r="A1405">
            <v>272.73099999999999</v>
          </cell>
        </row>
        <row r="1406">
          <cell r="A1406">
            <v>272.74700000000001</v>
          </cell>
        </row>
        <row r="1407">
          <cell r="A1407">
            <v>272.69600000000003</v>
          </cell>
        </row>
        <row r="1408">
          <cell r="A1408">
            <v>272.649</v>
          </cell>
        </row>
        <row r="1409">
          <cell r="A1409">
            <v>272.72800000000001</v>
          </cell>
        </row>
        <row r="1410">
          <cell r="A1410">
            <v>272.685</v>
          </cell>
        </row>
        <row r="1411">
          <cell r="A1411">
            <v>272.65300000000002</v>
          </cell>
        </row>
        <row r="1412">
          <cell r="A1412">
            <v>272.78199999999998</v>
          </cell>
        </row>
        <row r="1413">
          <cell r="A1413">
            <v>272.65699999999998</v>
          </cell>
        </row>
        <row r="1414">
          <cell r="A1414">
            <v>272.72800000000001</v>
          </cell>
        </row>
        <row r="1415">
          <cell r="A1415">
            <v>272.65699999999998</v>
          </cell>
        </row>
        <row r="1416">
          <cell r="A1416">
            <v>272.71600000000001</v>
          </cell>
        </row>
        <row r="1417">
          <cell r="A1417">
            <v>272.69600000000003</v>
          </cell>
        </row>
        <row r="1418">
          <cell r="A1418">
            <v>272.65699999999998</v>
          </cell>
        </row>
        <row r="1419">
          <cell r="A1419">
            <v>272.63</v>
          </cell>
        </row>
        <row r="1420">
          <cell r="A1420">
            <v>272.56299999999999</v>
          </cell>
        </row>
        <row r="1421">
          <cell r="A1421">
            <v>272.48500000000001</v>
          </cell>
        </row>
        <row r="1422">
          <cell r="A1422">
            <v>272.44200000000001</v>
          </cell>
        </row>
        <row r="1423">
          <cell r="A1423">
            <v>272.57100000000003</v>
          </cell>
        </row>
        <row r="1424">
          <cell r="A1424">
            <v>272.43799999999999</v>
          </cell>
        </row>
        <row r="1425">
          <cell r="A1425">
            <v>272.51299999999998</v>
          </cell>
        </row>
        <row r="1426">
          <cell r="A1426">
            <v>272.45400000000001</v>
          </cell>
        </row>
        <row r="1427">
          <cell r="A1427">
            <v>272.46600000000001</v>
          </cell>
        </row>
        <row r="1428">
          <cell r="A1428">
            <v>272.50900000000001</v>
          </cell>
        </row>
        <row r="1429">
          <cell r="A1429">
            <v>272.45</v>
          </cell>
        </row>
        <row r="1430">
          <cell r="A1430">
            <v>272.46199999999999</v>
          </cell>
        </row>
        <row r="1431">
          <cell r="A1431">
            <v>272.524</v>
          </cell>
        </row>
        <row r="1432">
          <cell r="A1432">
            <v>272.505</v>
          </cell>
        </row>
        <row r="1433">
          <cell r="A1433">
            <v>272.45800000000003</v>
          </cell>
        </row>
        <row r="1434">
          <cell r="A1434">
            <v>272.536</v>
          </cell>
        </row>
        <row r="1435">
          <cell r="A1435">
            <v>272.42700000000002</v>
          </cell>
        </row>
        <row r="1436">
          <cell r="A1436">
            <v>272.411</v>
          </cell>
        </row>
        <row r="1437">
          <cell r="A1437">
            <v>272.44200000000001</v>
          </cell>
        </row>
        <row r="1438">
          <cell r="A1438">
            <v>272.36799999999999</v>
          </cell>
        </row>
        <row r="1439">
          <cell r="A1439">
            <v>272.41500000000002</v>
          </cell>
        </row>
        <row r="1440">
          <cell r="A1440">
            <v>272.35300000000001</v>
          </cell>
        </row>
        <row r="1441">
          <cell r="A1441">
            <v>272.435</v>
          </cell>
        </row>
        <row r="1442">
          <cell r="A1442">
            <v>272.44200000000001</v>
          </cell>
        </row>
        <row r="1443">
          <cell r="A1443">
            <v>272.435</v>
          </cell>
        </row>
        <row r="1444">
          <cell r="A1444">
            <v>272.36</v>
          </cell>
        </row>
        <row r="1445">
          <cell r="A1445">
            <v>272.50900000000001</v>
          </cell>
        </row>
        <row r="1446">
          <cell r="A1446">
            <v>272.37200000000001</v>
          </cell>
        </row>
        <row r="1447">
          <cell r="A1447">
            <v>272.40300000000002</v>
          </cell>
        </row>
        <row r="1448">
          <cell r="A1448">
            <v>272.47000000000003</v>
          </cell>
        </row>
        <row r="1449">
          <cell r="A1449">
            <v>272.36799999999999</v>
          </cell>
        </row>
        <row r="1450">
          <cell r="A1450">
            <v>272.411</v>
          </cell>
        </row>
        <row r="1451">
          <cell r="A1451">
            <v>272.35599999999999</v>
          </cell>
        </row>
        <row r="1452">
          <cell r="A1452">
            <v>272.44600000000003</v>
          </cell>
        </row>
        <row r="1453">
          <cell r="A1453">
            <v>272.42700000000002</v>
          </cell>
        </row>
        <row r="1454">
          <cell r="A1454">
            <v>272.44600000000003</v>
          </cell>
        </row>
        <row r="1455">
          <cell r="A1455">
            <v>272.35300000000001</v>
          </cell>
        </row>
        <row r="1456">
          <cell r="A1456">
            <v>272.45800000000003</v>
          </cell>
        </row>
        <row r="1457">
          <cell r="A1457">
            <v>272.34899999999999</v>
          </cell>
        </row>
        <row r="1458">
          <cell r="A1458">
            <v>272.38</v>
          </cell>
        </row>
        <row r="1459">
          <cell r="A1459">
            <v>272.411</v>
          </cell>
        </row>
        <row r="1460">
          <cell r="A1460">
            <v>272.36799999999999</v>
          </cell>
        </row>
        <row r="1461">
          <cell r="A1461">
            <v>272.392</v>
          </cell>
        </row>
        <row r="1462">
          <cell r="A1462">
            <v>272.36</v>
          </cell>
        </row>
        <row r="1463">
          <cell r="A1463">
            <v>272.411</v>
          </cell>
        </row>
        <row r="1464">
          <cell r="A1464">
            <v>272.40300000000002</v>
          </cell>
        </row>
        <row r="1465">
          <cell r="A1465">
            <v>272.41899999999998</v>
          </cell>
        </row>
        <row r="1466">
          <cell r="A1466">
            <v>272.34500000000003</v>
          </cell>
        </row>
        <row r="1467">
          <cell r="A1467">
            <v>272.435</v>
          </cell>
        </row>
        <row r="1468">
          <cell r="A1468">
            <v>272.38400000000001</v>
          </cell>
        </row>
        <row r="1469">
          <cell r="A1469">
            <v>272.37200000000001</v>
          </cell>
        </row>
        <row r="1470">
          <cell r="A1470">
            <v>272.45400000000001</v>
          </cell>
        </row>
        <row r="1471">
          <cell r="A1471">
            <v>272.36</v>
          </cell>
        </row>
        <row r="1472">
          <cell r="A1472">
            <v>272.42700000000002</v>
          </cell>
        </row>
        <row r="1473">
          <cell r="A1473">
            <v>272.43099999999998</v>
          </cell>
        </row>
        <row r="1474">
          <cell r="A1474">
            <v>272.435</v>
          </cell>
        </row>
        <row r="1475">
          <cell r="A1475">
            <v>272.34100000000001</v>
          </cell>
        </row>
        <row r="1476">
          <cell r="A1476">
            <v>272.46199999999999</v>
          </cell>
        </row>
        <row r="1477">
          <cell r="A1477">
            <v>272.35599999999999</v>
          </cell>
        </row>
        <row r="1478">
          <cell r="A1478">
            <v>272.45400000000001</v>
          </cell>
        </row>
        <row r="1479">
          <cell r="A1479">
            <v>272.34500000000003</v>
          </cell>
        </row>
        <row r="1480">
          <cell r="A1480">
            <v>272.33699999999999</v>
          </cell>
        </row>
        <row r="1481">
          <cell r="A1481">
            <v>272.46199999999999</v>
          </cell>
        </row>
        <row r="1482">
          <cell r="A1482">
            <v>272.35300000000001</v>
          </cell>
        </row>
        <row r="1483">
          <cell r="A1483">
            <v>272.39600000000002</v>
          </cell>
        </row>
        <row r="1484">
          <cell r="A1484">
            <v>272.423</v>
          </cell>
        </row>
        <row r="1485">
          <cell r="A1485">
            <v>272.41899999999998</v>
          </cell>
        </row>
        <row r="1486">
          <cell r="A1486">
            <v>272.34100000000001</v>
          </cell>
        </row>
        <row r="1487">
          <cell r="A1487">
            <v>272.43799999999999</v>
          </cell>
        </row>
        <row r="1488">
          <cell r="A1488">
            <v>272.34899999999999</v>
          </cell>
        </row>
        <row r="1489">
          <cell r="A1489">
            <v>272.423</v>
          </cell>
        </row>
        <row r="1490">
          <cell r="A1490">
            <v>272.38799999999998</v>
          </cell>
        </row>
        <row r="1491">
          <cell r="A1491">
            <v>272.34899999999999</v>
          </cell>
        </row>
        <row r="1492">
          <cell r="A1492">
            <v>272.48500000000001</v>
          </cell>
        </row>
        <row r="1493">
          <cell r="A1493">
            <v>272.35599999999999</v>
          </cell>
        </row>
        <row r="1494">
          <cell r="A1494">
            <v>272.41899999999998</v>
          </cell>
        </row>
        <row r="1495">
          <cell r="A1495">
            <v>272.423</v>
          </cell>
        </row>
        <row r="1496">
          <cell r="A1496">
            <v>272.38799999999998</v>
          </cell>
        </row>
        <row r="1497">
          <cell r="A1497">
            <v>272.36799999999999</v>
          </cell>
        </row>
        <row r="1498">
          <cell r="A1498">
            <v>272.43099999999998</v>
          </cell>
        </row>
        <row r="1499">
          <cell r="A1499">
            <v>272.37599999999998</v>
          </cell>
        </row>
        <row r="1500">
          <cell r="A1500">
            <v>272.36799999999999</v>
          </cell>
        </row>
        <row r="1501">
          <cell r="A1501">
            <v>272.435</v>
          </cell>
        </row>
        <row r="1502">
          <cell r="A1502">
            <v>272.34899999999999</v>
          </cell>
        </row>
        <row r="1503">
          <cell r="A1503">
            <v>272.49299999999999</v>
          </cell>
        </row>
        <row r="1504">
          <cell r="A1504">
            <v>272.35300000000001</v>
          </cell>
        </row>
        <row r="1505">
          <cell r="A1505">
            <v>272.399</v>
          </cell>
        </row>
        <row r="1506">
          <cell r="A1506">
            <v>272.411</v>
          </cell>
        </row>
        <row r="1507">
          <cell r="A1507">
            <v>273.32900000000001</v>
          </cell>
        </row>
        <row r="1508">
          <cell r="A1508">
            <v>273.72899999999998</v>
          </cell>
        </row>
        <row r="1509">
          <cell r="A1509">
            <v>274.40199999999999</v>
          </cell>
        </row>
        <row r="1510">
          <cell r="A1510">
            <v>272.59800000000001</v>
          </cell>
        </row>
        <row r="1511">
          <cell r="A1511">
            <v>272.80500000000001</v>
          </cell>
        </row>
        <row r="1512">
          <cell r="A1512">
            <v>272.70699999999999</v>
          </cell>
        </row>
        <row r="1513">
          <cell r="A1513">
            <v>272.79300000000001</v>
          </cell>
        </row>
        <row r="1514">
          <cell r="A1514">
            <v>272.69900000000001</v>
          </cell>
        </row>
        <row r="1515">
          <cell r="A1515">
            <v>272.77300000000002</v>
          </cell>
        </row>
        <row r="1516">
          <cell r="A1516">
            <v>272.83600000000001</v>
          </cell>
        </row>
        <row r="1517">
          <cell r="A1517">
            <v>272.81200000000001</v>
          </cell>
        </row>
        <row r="1518">
          <cell r="A1518">
            <v>272.77</v>
          </cell>
        </row>
        <row r="1519">
          <cell r="A1519">
            <v>272.78899999999999</v>
          </cell>
        </row>
        <row r="1520">
          <cell r="A1520">
            <v>272.64800000000002</v>
          </cell>
        </row>
        <row r="1521">
          <cell r="A1521">
            <v>272.72300000000001</v>
          </cell>
        </row>
        <row r="1522">
          <cell r="A1522">
            <v>272.70299999999997</v>
          </cell>
        </row>
        <row r="1523">
          <cell r="A1523">
            <v>272.50799999999998</v>
          </cell>
        </row>
        <row r="1524">
          <cell r="A1524">
            <v>272.625</v>
          </cell>
        </row>
        <row r="1525">
          <cell r="A1525">
            <v>272.48399999999998</v>
          </cell>
        </row>
        <row r="1526">
          <cell r="A1526">
            <v>273.11099999999999</v>
          </cell>
        </row>
        <row r="1527">
          <cell r="A1527">
            <v>274.10899999999998</v>
          </cell>
        </row>
        <row r="1528">
          <cell r="A1528">
            <v>272.65199999999999</v>
          </cell>
        </row>
        <row r="1529">
          <cell r="A1529">
            <v>272.79300000000001</v>
          </cell>
        </row>
        <row r="1530">
          <cell r="A1530">
            <v>273.16800000000001</v>
          </cell>
        </row>
        <row r="1531">
          <cell r="A1531">
            <v>272.82400000000001</v>
          </cell>
        </row>
        <row r="1532">
          <cell r="A1532">
            <v>273.17599999999999</v>
          </cell>
        </row>
        <row r="1533">
          <cell r="A1533">
            <v>273.35899999999998</v>
          </cell>
        </row>
        <row r="1534">
          <cell r="A1534">
            <v>273.32</v>
          </cell>
        </row>
        <row r="1535">
          <cell r="A1535">
            <v>273.09800000000001</v>
          </cell>
        </row>
        <row r="1536">
          <cell r="A1536">
            <v>273.07400000000001</v>
          </cell>
        </row>
        <row r="1537">
          <cell r="A1537">
            <v>277.48399999999998</v>
          </cell>
        </row>
        <row r="1538">
          <cell r="A1538">
            <v>274.96899999999999</v>
          </cell>
        </row>
        <row r="1539">
          <cell r="A1539">
            <v>274.55</v>
          </cell>
        </row>
        <row r="1540">
          <cell r="A1540">
            <v>274.03399999999999</v>
          </cell>
        </row>
        <row r="1541">
          <cell r="A1541">
            <v>281.84699999999998</v>
          </cell>
        </row>
        <row r="1542">
          <cell r="A1542">
            <v>276.726</v>
          </cell>
        </row>
        <row r="1543">
          <cell r="A1543">
            <v>273.51100000000002</v>
          </cell>
        </row>
        <row r="1544">
          <cell r="A1544">
            <v>273.65100000000001</v>
          </cell>
        </row>
        <row r="1545">
          <cell r="A1545">
            <v>273.48700000000002</v>
          </cell>
        </row>
        <row r="1546">
          <cell r="A1546">
            <v>273.55799999999999</v>
          </cell>
        </row>
        <row r="1547">
          <cell r="A1547">
            <v>273.733</v>
          </cell>
        </row>
        <row r="1548">
          <cell r="A1548">
            <v>275.52</v>
          </cell>
        </row>
        <row r="1549">
          <cell r="A1549">
            <v>272.92599999999999</v>
          </cell>
        </row>
        <row r="1550">
          <cell r="A1550">
            <v>273.60199999999998</v>
          </cell>
        </row>
        <row r="1551">
          <cell r="A1551">
            <v>273.31200000000001</v>
          </cell>
        </row>
        <row r="1552">
          <cell r="A1552">
            <v>273</v>
          </cell>
        </row>
        <row r="1553">
          <cell r="A1553">
            <v>272.94099999999997</v>
          </cell>
        </row>
        <row r="1554">
          <cell r="A1554">
            <v>273.33199999999999</v>
          </cell>
        </row>
        <row r="1555">
          <cell r="A1555">
            <v>273.18</v>
          </cell>
        </row>
        <row r="1556">
          <cell r="A1556">
            <v>272.94499999999999</v>
          </cell>
        </row>
        <row r="1557">
          <cell r="A1557">
            <v>278.11700000000002</v>
          </cell>
        </row>
        <row r="1558">
          <cell r="A1558">
            <v>274.74700000000001</v>
          </cell>
        </row>
        <row r="1559">
          <cell r="A1559">
            <v>274.39100000000002</v>
          </cell>
        </row>
        <row r="1560">
          <cell r="A1560">
            <v>274.39499999999998</v>
          </cell>
        </row>
        <row r="1561">
          <cell r="A1561">
            <v>282.03500000000003</v>
          </cell>
        </row>
        <row r="1562">
          <cell r="A1562">
            <v>280.08999999999997</v>
          </cell>
        </row>
        <row r="1563">
          <cell r="A1563">
            <v>273.387</v>
          </cell>
        </row>
        <row r="1564">
          <cell r="A1564">
            <v>273.47699999999998</v>
          </cell>
        </row>
        <row r="1565">
          <cell r="A1565">
            <v>273.36700000000002</v>
          </cell>
        </row>
        <row r="1566">
          <cell r="A1566">
            <v>273.44499999999999</v>
          </cell>
        </row>
        <row r="1567">
          <cell r="A1567">
            <v>273.666</v>
          </cell>
        </row>
        <row r="1568">
          <cell r="A1568">
            <v>273.51</v>
          </cell>
        </row>
        <row r="1569">
          <cell r="A1569">
            <v>273.43900000000002</v>
          </cell>
        </row>
        <row r="1570">
          <cell r="A1570">
            <v>273.596</v>
          </cell>
        </row>
        <row r="1571">
          <cell r="A1571">
            <v>273.74400000000003</v>
          </cell>
        </row>
        <row r="1572">
          <cell r="A1572">
            <v>272.81200000000001</v>
          </cell>
        </row>
        <row r="1573">
          <cell r="A1573">
            <v>272.74200000000002</v>
          </cell>
        </row>
        <row r="1574">
          <cell r="A1574">
            <v>272.94499999999999</v>
          </cell>
        </row>
        <row r="1575">
          <cell r="A1575">
            <v>272.64100000000002</v>
          </cell>
        </row>
        <row r="1576">
          <cell r="A1576">
            <v>272.66399999999999</v>
          </cell>
        </row>
        <row r="1577">
          <cell r="A1577">
            <v>272.71899999999999</v>
          </cell>
        </row>
        <row r="1578">
          <cell r="A1578">
            <v>272.64999999999998</v>
          </cell>
        </row>
        <row r="1579">
          <cell r="A1579">
            <v>272.709</v>
          </cell>
        </row>
        <row r="1580">
          <cell r="A1580">
            <v>272.666</v>
          </cell>
        </row>
        <row r="1581">
          <cell r="A1581">
            <v>273.04300000000001</v>
          </cell>
        </row>
        <row r="1582">
          <cell r="A1582">
            <v>272.59800000000001</v>
          </cell>
        </row>
        <row r="1583">
          <cell r="A1583">
            <v>272.49200000000002</v>
          </cell>
        </row>
        <row r="1584">
          <cell r="A1584">
            <v>272.78100000000001</v>
          </cell>
        </row>
        <row r="1585">
          <cell r="A1585">
            <v>272.55900000000003</v>
          </cell>
        </row>
        <row r="1586">
          <cell r="A1586">
            <v>272.5</v>
          </cell>
        </row>
        <row r="1587">
          <cell r="A1587">
            <v>272.46899999999999</v>
          </cell>
        </row>
        <row r="1588">
          <cell r="A1588">
            <v>264.23399999999998</v>
          </cell>
        </row>
        <row r="1589">
          <cell r="A1589">
            <v>264.16000000000003</v>
          </cell>
        </row>
        <row r="1590">
          <cell r="A1590">
            <v>264.16000000000003</v>
          </cell>
        </row>
        <row r="1591">
          <cell r="A1591">
            <v>264.512</v>
          </cell>
        </row>
        <row r="1592">
          <cell r="A1592">
            <v>264.19499999999999</v>
          </cell>
        </row>
        <row r="1593">
          <cell r="A1593">
            <v>264.16000000000003</v>
          </cell>
        </row>
        <row r="1594">
          <cell r="A1594">
            <v>264.238</v>
          </cell>
        </row>
        <row r="1595">
          <cell r="A1595">
            <v>260.61700000000002</v>
          </cell>
        </row>
        <row r="1596">
          <cell r="A1596">
            <v>275.572</v>
          </cell>
        </row>
        <row r="1597">
          <cell r="A1597">
            <v>274.76799999999997</v>
          </cell>
        </row>
        <row r="1598">
          <cell r="A1598">
            <v>272.25200000000001</v>
          </cell>
        </row>
        <row r="1599">
          <cell r="A1599">
            <v>272.42399999999998</v>
          </cell>
        </row>
        <row r="1600">
          <cell r="A1600">
            <v>272.291</v>
          </cell>
        </row>
        <row r="1601">
          <cell r="A1601">
            <v>272.209</v>
          </cell>
        </row>
        <row r="1602">
          <cell r="A1602">
            <v>272.25200000000001</v>
          </cell>
        </row>
        <row r="1603">
          <cell r="A1603">
            <v>272.54500000000002</v>
          </cell>
        </row>
        <row r="1604">
          <cell r="A1604">
            <v>272.29899999999998</v>
          </cell>
        </row>
        <row r="1605">
          <cell r="A1605">
            <v>272.26400000000001</v>
          </cell>
        </row>
        <row r="1606">
          <cell r="A1606">
            <v>272.24400000000003</v>
          </cell>
        </row>
        <row r="1607">
          <cell r="A1607">
            <v>272.56099999999998</v>
          </cell>
        </row>
        <row r="1608">
          <cell r="A1608">
            <v>272.24</v>
          </cell>
        </row>
        <row r="1609">
          <cell r="A1609">
            <v>272.23599999999999</v>
          </cell>
        </row>
        <row r="1610">
          <cell r="A1610">
            <v>272.303</v>
          </cell>
        </row>
        <row r="1611">
          <cell r="A1611">
            <v>272.25599999999997</v>
          </cell>
        </row>
        <row r="1612">
          <cell r="A1612">
            <v>272.32600000000002</v>
          </cell>
        </row>
        <row r="1613">
          <cell r="A1613">
            <v>272.404</v>
          </cell>
        </row>
        <row r="1614">
          <cell r="A1614">
            <v>272.24400000000003</v>
          </cell>
        </row>
        <row r="1615">
          <cell r="A1615">
            <v>272.26400000000001</v>
          </cell>
        </row>
        <row r="1616">
          <cell r="A1616">
            <v>272.36500000000001</v>
          </cell>
        </row>
        <row r="1617">
          <cell r="A1617">
            <v>272.25200000000001</v>
          </cell>
        </row>
        <row r="1618">
          <cell r="A1618">
            <v>272.35000000000002</v>
          </cell>
        </row>
        <row r="1619">
          <cell r="A1619">
            <v>272.25599999999997</v>
          </cell>
        </row>
        <row r="1620">
          <cell r="A1620">
            <v>272.27100000000002</v>
          </cell>
        </row>
        <row r="1621">
          <cell r="A1621">
            <v>272.29899999999998</v>
          </cell>
        </row>
        <row r="1622">
          <cell r="A1622">
            <v>272.96300000000002</v>
          </cell>
        </row>
        <row r="1623">
          <cell r="A1623">
            <v>272.197</v>
          </cell>
        </row>
        <row r="1624">
          <cell r="A1624">
            <v>272.36099999999999</v>
          </cell>
        </row>
        <row r="1625">
          <cell r="A1625">
            <v>272.28300000000002</v>
          </cell>
        </row>
        <row r="1626">
          <cell r="A1626">
            <v>272.24400000000003</v>
          </cell>
        </row>
        <row r="1627">
          <cell r="A1627">
            <v>272.29500000000002</v>
          </cell>
        </row>
        <row r="1628">
          <cell r="A1628">
            <v>272.24400000000003</v>
          </cell>
        </row>
        <row r="1629">
          <cell r="A1629">
            <v>272.25200000000001</v>
          </cell>
        </row>
        <row r="1630">
          <cell r="A1630">
            <v>272.26799999999997</v>
          </cell>
        </row>
        <row r="1631">
          <cell r="A1631">
            <v>272.29899999999998</v>
          </cell>
        </row>
        <row r="1632">
          <cell r="A1632">
            <v>272.30700000000002</v>
          </cell>
        </row>
        <row r="1633">
          <cell r="A1633">
            <v>272.24</v>
          </cell>
        </row>
        <row r="1634">
          <cell r="A1634">
            <v>272.26</v>
          </cell>
        </row>
        <row r="1635">
          <cell r="A1635">
            <v>272.28300000000002</v>
          </cell>
        </row>
        <row r="1636">
          <cell r="A1636">
            <v>272.73700000000002</v>
          </cell>
        </row>
        <row r="1637">
          <cell r="A1637">
            <v>272.64699999999999</v>
          </cell>
        </row>
        <row r="1638">
          <cell r="A1638">
            <v>272.66300000000001</v>
          </cell>
        </row>
        <row r="1639">
          <cell r="A1639">
            <v>272.81099999999998</v>
          </cell>
        </row>
        <row r="1640">
          <cell r="A1640">
            <v>272.77699999999999</v>
          </cell>
        </row>
        <row r="1641">
          <cell r="A1641">
            <v>272.72300000000001</v>
          </cell>
        </row>
        <row r="1642">
          <cell r="A1642">
            <v>272.71899999999999</v>
          </cell>
        </row>
        <row r="1643">
          <cell r="A1643">
            <v>272.56200000000001</v>
          </cell>
        </row>
        <row r="1644">
          <cell r="A1644">
            <v>272.57499999999999</v>
          </cell>
        </row>
        <row r="1645">
          <cell r="A1645">
            <v>272.54000000000002</v>
          </cell>
        </row>
        <row r="1646">
          <cell r="A1646">
            <v>272.56299999999999</v>
          </cell>
        </row>
        <row r="1647">
          <cell r="A1647">
            <v>272.86799999999999</v>
          </cell>
        </row>
        <row r="1648">
          <cell r="A1648">
            <v>272.60599999999999</v>
          </cell>
        </row>
        <row r="1649">
          <cell r="A1649">
            <v>272.82</v>
          </cell>
        </row>
        <row r="1650">
          <cell r="A1650">
            <v>273</v>
          </cell>
        </row>
        <row r="1651">
          <cell r="A1651">
            <v>272.74200000000002</v>
          </cell>
        </row>
        <row r="1652">
          <cell r="A1652">
            <v>272.81200000000001</v>
          </cell>
        </row>
        <row r="1653">
          <cell r="A1653">
            <v>272.83100000000002</v>
          </cell>
        </row>
        <row r="1654">
          <cell r="A1654">
            <v>272.78399999999999</v>
          </cell>
        </row>
        <row r="1655">
          <cell r="A1655">
            <v>272.76499999999999</v>
          </cell>
        </row>
        <row r="1656">
          <cell r="A1656">
            <v>272.87</v>
          </cell>
        </row>
        <row r="1657">
          <cell r="A1657">
            <v>272.79599999999999</v>
          </cell>
        </row>
        <row r="1658">
          <cell r="A1658">
            <v>272.86700000000002</v>
          </cell>
        </row>
        <row r="1659">
          <cell r="A1659">
            <v>272.83600000000001</v>
          </cell>
        </row>
        <row r="1660">
          <cell r="A1660">
            <v>272.82799999999997</v>
          </cell>
        </row>
        <row r="1661">
          <cell r="A1661">
            <v>272.82799999999997</v>
          </cell>
        </row>
        <row r="1662">
          <cell r="A1662">
            <v>272.81200000000001</v>
          </cell>
        </row>
        <row r="1663">
          <cell r="A1663">
            <v>272.77699999999999</v>
          </cell>
        </row>
        <row r="1664">
          <cell r="A1664">
            <v>272.75799999999998</v>
          </cell>
        </row>
        <row r="1665">
          <cell r="A1665">
            <v>272.78899999999999</v>
          </cell>
        </row>
        <row r="1666">
          <cell r="A1666">
            <v>272.81200000000001</v>
          </cell>
        </row>
        <row r="1667">
          <cell r="A1667">
            <v>272.78399999999999</v>
          </cell>
        </row>
        <row r="1668">
          <cell r="A1668">
            <v>272.714</v>
          </cell>
        </row>
        <row r="1669">
          <cell r="A1669">
            <v>272.851</v>
          </cell>
        </row>
        <row r="1670">
          <cell r="A1670">
            <v>272.76100000000002</v>
          </cell>
        </row>
        <row r="1671">
          <cell r="A1671">
            <v>272.78800000000001</v>
          </cell>
        </row>
        <row r="1672">
          <cell r="A1672">
            <v>272.81200000000001</v>
          </cell>
        </row>
        <row r="1673">
          <cell r="A1673">
            <v>272.78899999999999</v>
          </cell>
        </row>
        <row r="1674">
          <cell r="A1674">
            <v>272.77699999999999</v>
          </cell>
        </row>
        <row r="1675">
          <cell r="A1675">
            <v>272.67599999999999</v>
          </cell>
        </row>
        <row r="1676">
          <cell r="A1676">
            <v>272.66800000000001</v>
          </cell>
        </row>
        <row r="1677">
          <cell r="A1677">
            <v>272.75400000000002</v>
          </cell>
        </row>
        <row r="1678">
          <cell r="A1678">
            <v>272.71899999999999</v>
          </cell>
        </row>
        <row r="1679">
          <cell r="A1679">
            <v>272.66800000000001</v>
          </cell>
        </row>
        <row r="1680">
          <cell r="A1680">
            <v>272.68799999999999</v>
          </cell>
        </row>
        <row r="1681">
          <cell r="A1681">
            <v>272.702</v>
          </cell>
        </row>
        <row r="1682">
          <cell r="A1682">
            <v>272.74900000000002</v>
          </cell>
        </row>
        <row r="1683">
          <cell r="A1683">
            <v>272.75700000000001</v>
          </cell>
        </row>
        <row r="1684">
          <cell r="A1684">
            <v>272.64400000000001</v>
          </cell>
        </row>
        <row r="1685">
          <cell r="A1685">
            <v>272.81900000000002</v>
          </cell>
        </row>
        <row r="1686">
          <cell r="A1686">
            <v>272.67899999999997</v>
          </cell>
        </row>
        <row r="1687">
          <cell r="A1687">
            <v>272.76600000000002</v>
          </cell>
        </row>
        <row r="1688">
          <cell r="A1688">
            <v>272.75799999999998</v>
          </cell>
        </row>
        <row r="1689">
          <cell r="A1689">
            <v>272.68799999999999</v>
          </cell>
        </row>
        <row r="1690">
          <cell r="A1690">
            <v>272.762</v>
          </cell>
        </row>
        <row r="1691">
          <cell r="A1691">
            <v>272.71100000000001</v>
          </cell>
        </row>
        <row r="1692">
          <cell r="A1692">
            <v>272.66000000000003</v>
          </cell>
        </row>
        <row r="1693">
          <cell r="A1693">
            <v>272.78899999999999</v>
          </cell>
        </row>
        <row r="1694">
          <cell r="A1694">
            <v>272.69499999999999</v>
          </cell>
        </row>
        <row r="1695">
          <cell r="A1695">
            <v>272.69099999999997</v>
          </cell>
        </row>
        <row r="1696">
          <cell r="A1696">
            <v>272.82400000000001</v>
          </cell>
        </row>
        <row r="1697">
          <cell r="A1697">
            <v>272.68700000000001</v>
          </cell>
        </row>
        <row r="1698">
          <cell r="A1698">
            <v>272.76100000000002</v>
          </cell>
        </row>
        <row r="1699">
          <cell r="A1699">
            <v>272.67899999999997</v>
          </cell>
        </row>
        <row r="1700">
          <cell r="A1700">
            <v>272.76100000000002</v>
          </cell>
        </row>
        <row r="1701">
          <cell r="A1701">
            <v>272.76499999999999</v>
          </cell>
        </row>
        <row r="1702">
          <cell r="A1702">
            <v>272.71499999999997</v>
          </cell>
        </row>
        <row r="1703">
          <cell r="A1703">
            <v>272.72300000000001</v>
          </cell>
        </row>
        <row r="1704">
          <cell r="A1704">
            <v>272.81599999999997</v>
          </cell>
        </row>
        <row r="1705">
          <cell r="A1705">
            <v>272.72699999999998</v>
          </cell>
        </row>
        <row r="1706">
          <cell r="A1706">
            <v>272.69099999999997</v>
          </cell>
        </row>
        <row r="1707">
          <cell r="A1707">
            <v>272.78100000000001</v>
          </cell>
        </row>
        <row r="1708">
          <cell r="A1708">
            <v>272.69099999999997</v>
          </cell>
        </row>
        <row r="1709">
          <cell r="A1709">
            <v>272.762</v>
          </cell>
        </row>
        <row r="1710">
          <cell r="A1710">
            <v>272.64499999999998</v>
          </cell>
        </row>
        <row r="1711">
          <cell r="A1711">
            <v>272.77699999999999</v>
          </cell>
        </row>
        <row r="1712">
          <cell r="A1712">
            <v>272.76499999999999</v>
          </cell>
        </row>
        <row r="1713">
          <cell r="A1713">
            <v>272.702</v>
          </cell>
        </row>
        <row r="1714">
          <cell r="A1714">
            <v>272.70600000000002</v>
          </cell>
        </row>
        <row r="1715">
          <cell r="A1715">
            <v>272.745</v>
          </cell>
        </row>
        <row r="1716">
          <cell r="A1716">
            <v>272.733</v>
          </cell>
        </row>
        <row r="1717">
          <cell r="A1717">
            <v>272.70699999999999</v>
          </cell>
        </row>
        <row r="1718">
          <cell r="A1718">
            <v>272.72300000000001</v>
          </cell>
        </row>
        <row r="1719">
          <cell r="A1719">
            <v>272.68</v>
          </cell>
        </row>
        <row r="1720">
          <cell r="A1720">
            <v>272.75</v>
          </cell>
        </row>
        <row r="1721">
          <cell r="A1721">
            <v>272.67200000000003</v>
          </cell>
        </row>
        <row r="1722">
          <cell r="A1722">
            <v>272.68799999999999</v>
          </cell>
        </row>
        <row r="1723">
          <cell r="A1723">
            <v>272.69099999999997</v>
          </cell>
        </row>
        <row r="1724">
          <cell r="A1724">
            <v>272.72699999999998</v>
          </cell>
        </row>
        <row r="1725">
          <cell r="A1725">
            <v>272.64499999999998</v>
          </cell>
        </row>
        <row r="1726">
          <cell r="A1726">
            <v>272.78100000000001</v>
          </cell>
        </row>
        <row r="1727">
          <cell r="A1727">
            <v>272.67399999999998</v>
          </cell>
        </row>
        <row r="1728">
          <cell r="A1728">
            <v>272.721</v>
          </cell>
        </row>
        <row r="1729">
          <cell r="A1729">
            <v>272.68599999999998</v>
          </cell>
        </row>
        <row r="1730">
          <cell r="A1730">
            <v>272.68900000000002</v>
          </cell>
        </row>
        <row r="1731">
          <cell r="A1731">
            <v>272.66199999999998</v>
          </cell>
        </row>
        <row r="1732">
          <cell r="A1732">
            <v>272.65499999999997</v>
          </cell>
        </row>
        <row r="1733">
          <cell r="A1733">
            <v>272.65899999999999</v>
          </cell>
        </row>
        <row r="1734">
          <cell r="A1734">
            <v>272.71800000000002</v>
          </cell>
        </row>
        <row r="1735">
          <cell r="A1735">
            <v>272.714</v>
          </cell>
        </row>
        <row r="1736">
          <cell r="A1736">
            <v>272.67899999999997</v>
          </cell>
        </row>
        <row r="1737">
          <cell r="A1737">
            <v>272.72199999999998</v>
          </cell>
        </row>
        <row r="1738">
          <cell r="A1738">
            <v>272.64699999999999</v>
          </cell>
        </row>
        <row r="1739">
          <cell r="A1739">
            <v>272.76</v>
          </cell>
        </row>
        <row r="1740">
          <cell r="A1740">
            <v>272.654</v>
          </cell>
        </row>
        <row r="1741">
          <cell r="A1741">
            <v>272.65800000000002</v>
          </cell>
        </row>
        <row r="1742">
          <cell r="A1742">
            <v>272.74799999999999</v>
          </cell>
        </row>
        <row r="1743">
          <cell r="A1743">
            <v>272.709</v>
          </cell>
        </row>
        <row r="1744">
          <cell r="A1744">
            <v>272.66199999999998</v>
          </cell>
        </row>
        <row r="1745">
          <cell r="A1745">
            <v>272.70600000000002</v>
          </cell>
        </row>
        <row r="1746">
          <cell r="A1746">
            <v>272.714</v>
          </cell>
        </row>
        <row r="1747">
          <cell r="A1747">
            <v>272.67899999999997</v>
          </cell>
        </row>
        <row r="1748">
          <cell r="A1748">
            <v>272.71800000000002</v>
          </cell>
        </row>
        <row r="1749">
          <cell r="A1749">
            <v>272.63600000000002</v>
          </cell>
        </row>
        <row r="1750">
          <cell r="A1750">
            <v>272.76499999999999</v>
          </cell>
        </row>
        <row r="1751">
          <cell r="A1751">
            <v>272.65899999999999</v>
          </cell>
        </row>
        <row r="1752">
          <cell r="A1752">
            <v>272.62700000000001</v>
          </cell>
        </row>
        <row r="1753">
          <cell r="A1753">
            <v>272.74</v>
          </cell>
        </row>
        <row r="1754">
          <cell r="A1754">
            <v>272.64299999999997</v>
          </cell>
        </row>
        <row r="1755">
          <cell r="A1755">
            <v>272.70100000000002</v>
          </cell>
        </row>
        <row r="1756">
          <cell r="A1756">
            <v>272.70100000000002</v>
          </cell>
        </row>
        <row r="1757">
          <cell r="A1757">
            <v>272.65499999999997</v>
          </cell>
        </row>
        <row r="1758">
          <cell r="A1758">
            <v>272.64</v>
          </cell>
        </row>
        <row r="1759">
          <cell r="A1759">
            <v>272.67500000000001</v>
          </cell>
        </row>
        <row r="1760">
          <cell r="A1760">
            <v>272.59699999999998</v>
          </cell>
        </row>
        <row r="1761">
          <cell r="A1761">
            <v>272.702</v>
          </cell>
        </row>
        <row r="1762">
          <cell r="A1762">
            <v>272.61599999999999</v>
          </cell>
        </row>
        <row r="1763">
          <cell r="A1763">
            <v>272.61200000000002</v>
          </cell>
        </row>
        <row r="1764">
          <cell r="A1764">
            <v>272.666</v>
          </cell>
        </row>
        <row r="1765">
          <cell r="A1765">
            <v>272.52499999999998</v>
          </cell>
        </row>
        <row r="1766">
          <cell r="A1766">
            <v>272.64299999999997</v>
          </cell>
        </row>
        <row r="1767">
          <cell r="A1767">
            <v>272.63099999999997</v>
          </cell>
        </row>
        <row r="1768">
          <cell r="A1768">
            <v>272.62299999999999</v>
          </cell>
        </row>
        <row r="1769">
          <cell r="A1769">
            <v>272.57600000000002</v>
          </cell>
        </row>
        <row r="1770">
          <cell r="A1770">
            <v>272.59699999999998</v>
          </cell>
        </row>
        <row r="1771">
          <cell r="A1771">
            <v>272.62400000000002</v>
          </cell>
        </row>
        <row r="1772">
          <cell r="A1772">
            <v>272.62799999999999</v>
          </cell>
        </row>
        <row r="1773">
          <cell r="A1773">
            <v>272.50700000000001</v>
          </cell>
        </row>
        <row r="1774">
          <cell r="A1774">
            <v>272.55</v>
          </cell>
        </row>
        <row r="1775">
          <cell r="A1775">
            <v>272.65499999999997</v>
          </cell>
        </row>
        <row r="1776">
          <cell r="A1776">
            <v>272.80399999999997</v>
          </cell>
        </row>
        <row r="1777">
          <cell r="A1777">
            <v>274.83499999999998</v>
          </cell>
        </row>
        <row r="1778">
          <cell r="A1778">
            <v>272.916</v>
          </cell>
        </row>
        <row r="1779">
          <cell r="A1779">
            <v>272.791</v>
          </cell>
        </row>
        <row r="1780">
          <cell r="A1780">
            <v>273.54899999999998</v>
          </cell>
        </row>
        <row r="1781">
          <cell r="A1781">
            <v>273.404</v>
          </cell>
        </row>
        <row r="1782">
          <cell r="A1782">
            <v>273.03199999999998</v>
          </cell>
        </row>
        <row r="1783">
          <cell r="A1783">
            <v>273.07100000000003</v>
          </cell>
        </row>
        <row r="1784">
          <cell r="A1784">
            <v>273.66899999999998</v>
          </cell>
        </row>
        <row r="1785">
          <cell r="A1785">
            <v>274.08600000000001</v>
          </cell>
        </row>
        <row r="1786">
          <cell r="A1786">
            <v>275.46100000000001</v>
          </cell>
        </row>
        <row r="1787">
          <cell r="A1787">
            <v>274.14499999999998</v>
          </cell>
        </row>
        <row r="1788">
          <cell r="A1788">
            <v>275.70299999999997</v>
          </cell>
        </row>
        <row r="1789">
          <cell r="A1789">
            <v>272.99200000000002</v>
          </cell>
        </row>
        <row r="1790">
          <cell r="A1790">
            <v>273.06299999999999</v>
          </cell>
        </row>
        <row r="1791">
          <cell r="A1791">
            <v>275.24700000000001</v>
          </cell>
        </row>
        <row r="1792">
          <cell r="A1792">
            <v>273.36399999999998</v>
          </cell>
        </row>
        <row r="1793">
          <cell r="A1793">
            <v>273.24299999999999</v>
          </cell>
        </row>
        <row r="1794">
          <cell r="A1794">
            <v>273.31700000000001</v>
          </cell>
        </row>
        <row r="1795">
          <cell r="A1795">
            <v>273.2</v>
          </cell>
        </row>
        <row r="1796">
          <cell r="A1796">
            <v>273.26299999999998</v>
          </cell>
        </row>
        <row r="1797">
          <cell r="A1797">
            <v>273.24299999999999</v>
          </cell>
        </row>
        <row r="1798">
          <cell r="A1798">
            <v>273.19600000000003</v>
          </cell>
        </row>
        <row r="1799">
          <cell r="A1799">
            <v>273.07499999999999</v>
          </cell>
        </row>
        <row r="1800">
          <cell r="A1800">
            <v>273.18</v>
          </cell>
        </row>
        <row r="1801">
          <cell r="A1801">
            <v>273.08600000000001</v>
          </cell>
        </row>
        <row r="1802">
          <cell r="A1802">
            <v>273.12099999999998</v>
          </cell>
        </row>
        <row r="1803">
          <cell r="A1803">
            <v>273.07799999999997</v>
          </cell>
        </row>
        <row r="1804">
          <cell r="A1804">
            <v>273.012</v>
          </cell>
        </row>
        <row r="1805">
          <cell r="A1805">
            <v>273.137</v>
          </cell>
        </row>
        <row r="1806">
          <cell r="A1806">
            <v>273.02699999999999</v>
          </cell>
        </row>
        <row r="1807">
          <cell r="A1807">
            <v>273.05099999999999</v>
          </cell>
        </row>
        <row r="1808">
          <cell r="A1808">
            <v>273.56200000000001</v>
          </cell>
        </row>
        <row r="1809">
          <cell r="A1809">
            <v>273.05</v>
          </cell>
        </row>
        <row r="1810">
          <cell r="A1810">
            <v>273.745</v>
          </cell>
        </row>
        <row r="1811">
          <cell r="A1811">
            <v>273.04599999999999</v>
          </cell>
        </row>
        <row r="1812">
          <cell r="A1812">
            <v>272.87400000000002</v>
          </cell>
        </row>
        <row r="1813">
          <cell r="A1813">
            <v>272.95600000000002</v>
          </cell>
        </row>
        <row r="1814">
          <cell r="A1814">
            <v>272.81900000000002</v>
          </cell>
        </row>
        <row r="1815">
          <cell r="A1815">
            <v>272.92899999999997</v>
          </cell>
        </row>
        <row r="1816">
          <cell r="A1816">
            <v>272.89400000000001</v>
          </cell>
        </row>
        <row r="1817">
          <cell r="A1817">
            <v>272.815</v>
          </cell>
        </row>
        <row r="1818">
          <cell r="A1818">
            <v>272.827</v>
          </cell>
        </row>
        <row r="1819">
          <cell r="A1819">
            <v>272.79599999999999</v>
          </cell>
        </row>
        <row r="1820">
          <cell r="A1820">
            <v>272.88600000000002</v>
          </cell>
        </row>
        <row r="1821">
          <cell r="A1821">
            <v>272.815</v>
          </cell>
        </row>
        <row r="1822">
          <cell r="A1822">
            <v>273.37</v>
          </cell>
        </row>
        <row r="1823">
          <cell r="A1823">
            <v>272.88200000000001</v>
          </cell>
        </row>
        <row r="1824">
          <cell r="A1824">
            <v>272.86599999999999</v>
          </cell>
        </row>
        <row r="1825">
          <cell r="A1825">
            <v>272.80399999999997</v>
          </cell>
        </row>
        <row r="1826">
          <cell r="A1826">
            <v>272.87400000000002</v>
          </cell>
        </row>
        <row r="1827">
          <cell r="A1827">
            <v>272.86599999999999</v>
          </cell>
        </row>
        <row r="1828">
          <cell r="A1828">
            <v>272.952</v>
          </cell>
        </row>
        <row r="1829">
          <cell r="A1829">
            <v>272.995</v>
          </cell>
        </row>
        <row r="1830">
          <cell r="A1830">
            <v>272.90499999999997</v>
          </cell>
        </row>
        <row r="1831">
          <cell r="A1831">
            <v>272.81200000000001</v>
          </cell>
        </row>
        <row r="1832">
          <cell r="A1832">
            <v>272.87</v>
          </cell>
        </row>
        <row r="1833">
          <cell r="A1833">
            <v>272.89699999999999</v>
          </cell>
        </row>
        <row r="1834">
          <cell r="A1834">
            <v>272.89699999999999</v>
          </cell>
        </row>
        <row r="1835">
          <cell r="A1835">
            <v>272.839</v>
          </cell>
        </row>
        <row r="1836">
          <cell r="A1836">
            <v>272.92899999999997</v>
          </cell>
        </row>
        <row r="1837">
          <cell r="A1837">
            <v>272.95999999999998</v>
          </cell>
        </row>
        <row r="1838">
          <cell r="A1838">
            <v>272.90499999999997</v>
          </cell>
        </row>
        <row r="1839">
          <cell r="A1839">
            <v>273.36200000000002</v>
          </cell>
        </row>
        <row r="1840">
          <cell r="A1840">
            <v>272.767</v>
          </cell>
        </row>
        <row r="1841">
          <cell r="A1841">
            <v>272.80599999999998</v>
          </cell>
        </row>
        <row r="1842">
          <cell r="A1842">
            <v>273.05599999999998</v>
          </cell>
        </row>
        <row r="1843">
          <cell r="A1843">
            <v>272.71199999999999</v>
          </cell>
        </row>
        <row r="1844">
          <cell r="A1844">
            <v>272.71199999999999</v>
          </cell>
        </row>
        <row r="1845">
          <cell r="A1845">
            <v>264.52100000000002</v>
          </cell>
        </row>
        <row r="1846">
          <cell r="A1846">
            <v>264.45800000000003</v>
          </cell>
        </row>
        <row r="1847">
          <cell r="A1847">
            <v>264.45</v>
          </cell>
        </row>
        <row r="1848">
          <cell r="A1848">
            <v>264.48500000000001</v>
          </cell>
        </row>
        <row r="1849">
          <cell r="A1849">
            <v>276.08100000000002</v>
          </cell>
        </row>
        <row r="1850">
          <cell r="A1850">
            <v>272.923</v>
          </cell>
        </row>
        <row r="1851">
          <cell r="A1851">
            <v>274.41300000000001</v>
          </cell>
        </row>
        <row r="1852">
          <cell r="A1852">
            <v>311.423</v>
          </cell>
        </row>
        <row r="1853">
          <cell r="A1853">
            <v>310.42700000000002</v>
          </cell>
        </row>
        <row r="1854">
          <cell r="A1854">
            <v>311.05200000000002</v>
          </cell>
        </row>
        <row r="1855">
          <cell r="A1855">
            <v>314.26299999999998</v>
          </cell>
        </row>
        <row r="1856">
          <cell r="A1856">
            <v>278.524</v>
          </cell>
        </row>
        <row r="1857">
          <cell r="A1857">
            <v>277.79000000000002</v>
          </cell>
        </row>
        <row r="1858">
          <cell r="A1858">
            <v>274.96199999999999</v>
          </cell>
        </row>
        <row r="1859">
          <cell r="A1859">
            <v>274.87599999999998</v>
          </cell>
        </row>
        <row r="1860">
          <cell r="A1860">
            <v>274.91500000000002</v>
          </cell>
        </row>
        <row r="1861">
          <cell r="A1861">
            <v>274.82100000000003</v>
          </cell>
        </row>
        <row r="1862">
          <cell r="A1862">
            <v>274.48500000000001</v>
          </cell>
        </row>
        <row r="1863">
          <cell r="A1863">
            <v>274.435</v>
          </cell>
        </row>
        <row r="1864">
          <cell r="A1864">
            <v>274.59500000000003</v>
          </cell>
        </row>
        <row r="1865">
          <cell r="A1865">
            <v>274.49299999999999</v>
          </cell>
        </row>
        <row r="1866">
          <cell r="A1866">
            <v>274.50900000000001</v>
          </cell>
        </row>
        <row r="1867">
          <cell r="A1867">
            <v>274.46199999999999</v>
          </cell>
        </row>
        <row r="1868">
          <cell r="A1868">
            <v>274.45400000000001</v>
          </cell>
        </row>
        <row r="1869">
          <cell r="A1869">
            <v>274.517</v>
          </cell>
        </row>
        <row r="1870">
          <cell r="A1870">
            <v>274.75900000000001</v>
          </cell>
        </row>
        <row r="1871">
          <cell r="A1871">
            <v>274.49299999999999</v>
          </cell>
        </row>
        <row r="1872">
          <cell r="A1872">
            <v>274.524</v>
          </cell>
        </row>
        <row r="1873">
          <cell r="A1873">
            <v>274.46199999999999</v>
          </cell>
        </row>
        <row r="1874">
          <cell r="A1874">
            <v>275.23099999999999</v>
          </cell>
        </row>
        <row r="1875">
          <cell r="A1875">
            <v>274.48899999999998</v>
          </cell>
        </row>
        <row r="1876">
          <cell r="A1876">
            <v>274.46199999999999</v>
          </cell>
        </row>
        <row r="1877">
          <cell r="A1877">
            <v>274.46600000000001</v>
          </cell>
        </row>
        <row r="1878">
          <cell r="A1878">
            <v>274.45800000000003</v>
          </cell>
        </row>
        <row r="1879">
          <cell r="A1879">
            <v>274.44600000000003</v>
          </cell>
        </row>
        <row r="1880">
          <cell r="A1880">
            <v>274.48099999999999</v>
          </cell>
        </row>
        <row r="1881">
          <cell r="A1881">
            <v>274.536</v>
          </cell>
        </row>
        <row r="1882">
          <cell r="A1882">
            <v>274.435</v>
          </cell>
        </row>
        <row r="1883">
          <cell r="A1883">
            <v>274.42700000000002</v>
          </cell>
        </row>
        <row r="1884">
          <cell r="A1884">
            <v>274.548</v>
          </cell>
        </row>
        <row r="1885">
          <cell r="A1885">
            <v>274.40699999999998</v>
          </cell>
        </row>
        <row r="1886">
          <cell r="A1886">
            <v>274.45800000000003</v>
          </cell>
        </row>
        <row r="1887">
          <cell r="A1887">
            <v>274.87400000000002</v>
          </cell>
        </row>
        <row r="1888">
          <cell r="A1888">
            <v>274.95100000000002</v>
          </cell>
        </row>
        <row r="1889">
          <cell r="A1889">
            <v>274.935</v>
          </cell>
        </row>
        <row r="1890">
          <cell r="A1890">
            <v>274.94600000000003</v>
          </cell>
        </row>
        <row r="1891">
          <cell r="A1891">
            <v>274.88799999999998</v>
          </cell>
        </row>
        <row r="1892">
          <cell r="A1892">
            <v>274.721</v>
          </cell>
        </row>
        <row r="1893">
          <cell r="A1893">
            <v>274.61399999999998</v>
          </cell>
        </row>
        <row r="1894">
          <cell r="A1894">
            <v>274.57900000000001</v>
          </cell>
        </row>
        <row r="1895">
          <cell r="A1895">
            <v>274.67099999999999</v>
          </cell>
        </row>
        <row r="1896">
          <cell r="A1896">
            <v>274.78300000000002</v>
          </cell>
        </row>
        <row r="1897">
          <cell r="A1897">
            <v>275.447</v>
          </cell>
        </row>
        <row r="1898">
          <cell r="A1898">
            <v>274.74299999999999</v>
          </cell>
        </row>
        <row r="1899">
          <cell r="A1899">
            <v>274.82499999999999</v>
          </cell>
        </row>
        <row r="1900">
          <cell r="A1900">
            <v>276.52800000000002</v>
          </cell>
        </row>
        <row r="1901">
          <cell r="A1901">
            <v>274.82499999999999</v>
          </cell>
        </row>
        <row r="1902">
          <cell r="A1902">
            <v>274.73099999999999</v>
          </cell>
        </row>
        <row r="1903">
          <cell r="A1903">
            <v>274.74400000000003</v>
          </cell>
        </row>
        <row r="1904">
          <cell r="A1904">
            <v>274.77499999999998</v>
          </cell>
        </row>
        <row r="1905">
          <cell r="A1905">
            <v>274.71699999999998</v>
          </cell>
        </row>
        <row r="1906">
          <cell r="A1906">
            <v>274.77499999999998</v>
          </cell>
        </row>
        <row r="1907">
          <cell r="A1907">
            <v>274.71300000000002</v>
          </cell>
        </row>
        <row r="1908">
          <cell r="A1908">
            <v>274.71300000000002</v>
          </cell>
        </row>
        <row r="1909">
          <cell r="A1909">
            <v>274.77800000000002</v>
          </cell>
        </row>
        <row r="1910">
          <cell r="A1910">
            <v>274.673</v>
          </cell>
        </row>
        <row r="1911">
          <cell r="A1911">
            <v>274.73899999999998</v>
          </cell>
        </row>
        <row r="1912">
          <cell r="A1912">
            <v>274.72399999999999</v>
          </cell>
        </row>
        <row r="1913">
          <cell r="A1913">
            <v>274.74700000000001</v>
          </cell>
        </row>
        <row r="1914">
          <cell r="A1914">
            <v>274.76299999999998</v>
          </cell>
        </row>
        <row r="1915">
          <cell r="A1915">
            <v>274.68900000000002</v>
          </cell>
        </row>
        <row r="1916">
          <cell r="A1916">
            <v>274.721</v>
          </cell>
        </row>
        <row r="1917">
          <cell r="A1917">
            <v>274.779</v>
          </cell>
        </row>
        <row r="1918">
          <cell r="A1918">
            <v>274.71300000000002</v>
          </cell>
        </row>
        <row r="1919">
          <cell r="A1919">
            <v>274.70499999999998</v>
          </cell>
        </row>
        <row r="1920">
          <cell r="A1920">
            <v>274.76799999999997</v>
          </cell>
        </row>
        <row r="1921">
          <cell r="A1921">
            <v>274.71699999999998</v>
          </cell>
        </row>
        <row r="1922">
          <cell r="A1922">
            <v>274.786</v>
          </cell>
        </row>
        <row r="1923">
          <cell r="A1923">
            <v>274.69600000000003</v>
          </cell>
        </row>
        <row r="1924">
          <cell r="A1924">
            <v>274.67899999999997</v>
          </cell>
        </row>
        <row r="1925">
          <cell r="A1925">
            <v>274.79599999999999</v>
          </cell>
        </row>
        <row r="1926">
          <cell r="A1926">
            <v>274.70600000000002</v>
          </cell>
        </row>
        <row r="1927">
          <cell r="A1927">
            <v>274.73399999999998</v>
          </cell>
        </row>
        <row r="1928">
          <cell r="A1928">
            <v>274.71899999999999</v>
          </cell>
        </row>
        <row r="1929">
          <cell r="A1929">
            <v>274.66800000000001</v>
          </cell>
        </row>
        <row r="1930">
          <cell r="A1930">
            <v>274.68799999999999</v>
          </cell>
        </row>
        <row r="1931">
          <cell r="A1931">
            <v>274.613</v>
          </cell>
        </row>
        <row r="1932">
          <cell r="A1932">
            <v>274.72699999999998</v>
          </cell>
        </row>
        <row r="1933">
          <cell r="A1933">
            <v>274.71899999999999</v>
          </cell>
        </row>
        <row r="1934">
          <cell r="A1934">
            <v>275.05900000000003</v>
          </cell>
        </row>
        <row r="1935">
          <cell r="A1935">
            <v>274.69799999999998</v>
          </cell>
        </row>
        <row r="1936">
          <cell r="A1936">
            <v>274.77999999999997</v>
          </cell>
        </row>
        <row r="1937">
          <cell r="A1937">
            <v>274.91699999999997</v>
          </cell>
        </row>
        <row r="1938">
          <cell r="A1938">
            <v>274.67099999999999</v>
          </cell>
        </row>
        <row r="1939">
          <cell r="A1939">
            <v>274.67500000000001</v>
          </cell>
        </row>
        <row r="1940">
          <cell r="A1940">
            <v>274.63200000000001</v>
          </cell>
        </row>
        <row r="1941">
          <cell r="A1941">
            <v>274.65600000000001</v>
          </cell>
        </row>
        <row r="1942">
          <cell r="A1942">
            <v>274.64100000000002</v>
          </cell>
        </row>
        <row r="1943">
          <cell r="A1943">
            <v>274.68799999999999</v>
          </cell>
        </row>
        <row r="1944">
          <cell r="A1944">
            <v>274.62099999999998</v>
          </cell>
        </row>
        <row r="1945">
          <cell r="A1945">
            <v>274.69499999999999</v>
          </cell>
        </row>
        <row r="1946">
          <cell r="A1946">
            <v>274.63299999999998</v>
          </cell>
        </row>
        <row r="1947">
          <cell r="A1947">
            <v>274.71100000000001</v>
          </cell>
        </row>
        <row r="1948">
          <cell r="A1948">
            <v>274.62799999999999</v>
          </cell>
        </row>
        <row r="1949">
          <cell r="A1949">
            <v>274.64699999999999</v>
          </cell>
        </row>
        <row r="1950">
          <cell r="A1950">
            <v>274.73700000000002</v>
          </cell>
        </row>
        <row r="1951">
          <cell r="A1951">
            <v>274.67500000000001</v>
          </cell>
        </row>
        <row r="1952">
          <cell r="A1952">
            <v>274.67500000000001</v>
          </cell>
        </row>
        <row r="1953">
          <cell r="A1953">
            <v>274.61700000000002</v>
          </cell>
        </row>
        <row r="1954">
          <cell r="A1954">
            <v>274.58199999999999</v>
          </cell>
        </row>
        <row r="1955">
          <cell r="A1955">
            <v>274.637</v>
          </cell>
        </row>
        <row r="1956">
          <cell r="A1956">
            <v>274.60199999999998</v>
          </cell>
        </row>
        <row r="1957">
          <cell r="A1957">
            <v>274.58600000000001</v>
          </cell>
        </row>
        <row r="1958">
          <cell r="A1958">
            <v>274.60500000000002</v>
          </cell>
        </row>
        <row r="1959">
          <cell r="A1959">
            <v>274.58999999999997</v>
          </cell>
        </row>
        <row r="1960">
          <cell r="A1960">
            <v>274.67500000000001</v>
          </cell>
        </row>
        <row r="1961">
          <cell r="A1961">
            <v>274.56900000000002</v>
          </cell>
        </row>
        <row r="1962">
          <cell r="A1962">
            <v>274.65899999999999</v>
          </cell>
        </row>
        <row r="1963">
          <cell r="A1963">
            <v>274.608</v>
          </cell>
        </row>
        <row r="1964">
          <cell r="A1964">
            <v>274.62</v>
          </cell>
        </row>
        <row r="1965">
          <cell r="A1965">
            <v>274.57299999999998</v>
          </cell>
        </row>
        <row r="1966">
          <cell r="A1966">
            <v>274.61700000000002</v>
          </cell>
        </row>
        <row r="1967">
          <cell r="A1967">
            <v>274.55500000000001</v>
          </cell>
        </row>
        <row r="1968">
          <cell r="A1968">
            <v>274.66399999999999</v>
          </cell>
        </row>
        <row r="1969">
          <cell r="A1969">
            <v>274.58199999999999</v>
          </cell>
        </row>
        <row r="1970">
          <cell r="A1970">
            <v>274.55500000000001</v>
          </cell>
        </row>
        <row r="1971">
          <cell r="A1971">
            <v>274.68</v>
          </cell>
        </row>
        <row r="1972">
          <cell r="A1972">
            <v>274.57</v>
          </cell>
        </row>
        <row r="1973">
          <cell r="A1973">
            <v>274.64</v>
          </cell>
        </row>
        <row r="1974">
          <cell r="A1974">
            <v>274.62799999999999</v>
          </cell>
        </row>
        <row r="1975">
          <cell r="A1975">
            <v>274.63200000000001</v>
          </cell>
        </row>
        <row r="1976">
          <cell r="A1976">
            <v>274.64400000000001</v>
          </cell>
        </row>
        <row r="1977">
          <cell r="A1977">
            <v>274.59300000000002</v>
          </cell>
        </row>
        <row r="1978">
          <cell r="A1978">
            <v>274.58999999999997</v>
          </cell>
        </row>
        <row r="1979">
          <cell r="A1979">
            <v>274.66800000000001</v>
          </cell>
        </row>
        <row r="1980">
          <cell r="A1980">
            <v>274.56599999999997</v>
          </cell>
        </row>
        <row r="1981">
          <cell r="A1981">
            <v>274.56599999999997</v>
          </cell>
        </row>
        <row r="1982">
          <cell r="A1982">
            <v>274.64800000000002</v>
          </cell>
        </row>
        <row r="1983">
          <cell r="A1983">
            <v>274.512</v>
          </cell>
        </row>
        <row r="1984">
          <cell r="A1984">
            <v>274.59399999999999</v>
          </cell>
        </row>
        <row r="1985">
          <cell r="A1985">
            <v>274.54700000000003</v>
          </cell>
        </row>
        <row r="1986">
          <cell r="A1986">
            <v>274.58499999999998</v>
          </cell>
        </row>
        <row r="1987">
          <cell r="A1987">
            <v>274.52199999999999</v>
          </cell>
        </row>
        <row r="1988">
          <cell r="A1988">
            <v>274.51100000000002</v>
          </cell>
        </row>
        <row r="1989">
          <cell r="A1989">
            <v>274.495</v>
          </cell>
        </row>
        <row r="1990">
          <cell r="A1990">
            <v>274.63600000000002</v>
          </cell>
        </row>
        <row r="1991">
          <cell r="A1991">
            <v>274.45299999999997</v>
          </cell>
        </row>
        <row r="1992">
          <cell r="A1992">
            <v>274.40199999999999</v>
          </cell>
        </row>
        <row r="1993">
          <cell r="A1993">
            <v>274.47300000000001</v>
          </cell>
        </row>
        <row r="1994">
          <cell r="A1994">
            <v>274.40600000000001</v>
          </cell>
        </row>
        <row r="1995">
          <cell r="A1995">
            <v>274.42200000000003</v>
          </cell>
        </row>
        <row r="1996">
          <cell r="A1996">
            <v>274.37900000000002</v>
          </cell>
        </row>
        <row r="1997">
          <cell r="A1997">
            <v>274.45299999999997</v>
          </cell>
        </row>
        <row r="1998">
          <cell r="A1998">
            <v>274.43400000000003</v>
          </cell>
        </row>
        <row r="1999">
          <cell r="A1999">
            <v>274.46100000000001</v>
          </cell>
        </row>
        <row r="2000">
          <cell r="A2000">
            <v>274.387</v>
          </cell>
        </row>
        <row r="2001">
          <cell r="A2001">
            <v>274.476</v>
          </cell>
        </row>
        <row r="2002">
          <cell r="A2002">
            <v>274.36599999999999</v>
          </cell>
        </row>
        <row r="2003">
          <cell r="A2003">
            <v>274.37400000000002</v>
          </cell>
        </row>
        <row r="2004">
          <cell r="A2004">
            <v>274.39400000000001</v>
          </cell>
        </row>
        <row r="2005">
          <cell r="A2005">
            <v>274.35399999999998</v>
          </cell>
        </row>
        <row r="2006">
          <cell r="A2006">
            <v>274.39400000000001</v>
          </cell>
        </row>
        <row r="2007">
          <cell r="A2007">
            <v>274.36700000000002</v>
          </cell>
        </row>
        <row r="2008">
          <cell r="A2008">
            <v>274.43</v>
          </cell>
        </row>
        <row r="2009">
          <cell r="A2009">
            <v>274.41000000000003</v>
          </cell>
        </row>
        <row r="2010">
          <cell r="A2010">
            <v>274.41800000000001</v>
          </cell>
        </row>
        <row r="2011">
          <cell r="A2011">
            <v>274.35500000000002</v>
          </cell>
        </row>
        <row r="2012">
          <cell r="A2012">
            <v>274.488</v>
          </cell>
        </row>
        <row r="2013">
          <cell r="A2013">
            <v>274.36700000000002</v>
          </cell>
        </row>
        <row r="2014">
          <cell r="A2014">
            <v>274.37099999999998</v>
          </cell>
        </row>
        <row r="2015">
          <cell r="A2015">
            <v>274.37900000000002</v>
          </cell>
        </row>
        <row r="2016">
          <cell r="A2016">
            <v>274.33999999999997</v>
          </cell>
        </row>
        <row r="2017">
          <cell r="A2017">
            <v>274.38200000000001</v>
          </cell>
        </row>
        <row r="2018">
          <cell r="A2018">
            <v>274.214</v>
          </cell>
        </row>
        <row r="2019">
          <cell r="A2019">
            <v>274.25700000000001</v>
          </cell>
        </row>
        <row r="2020">
          <cell r="A2020">
            <v>274.28399999999999</v>
          </cell>
        </row>
        <row r="2021">
          <cell r="A2021">
            <v>274.30799999999999</v>
          </cell>
        </row>
        <row r="2022">
          <cell r="A2022">
            <v>274.21499999999997</v>
          </cell>
        </row>
        <row r="2023">
          <cell r="A2023">
            <v>274.32</v>
          </cell>
        </row>
        <row r="2024">
          <cell r="A2024">
            <v>274.19900000000001</v>
          </cell>
        </row>
        <row r="2025">
          <cell r="A2025">
            <v>274.20299999999997</v>
          </cell>
        </row>
        <row r="2026">
          <cell r="A2026">
            <v>274.28500000000003</v>
          </cell>
        </row>
        <row r="2027">
          <cell r="A2027">
            <v>274.18400000000003</v>
          </cell>
        </row>
        <row r="2028">
          <cell r="A2028">
            <v>274.22699999999998</v>
          </cell>
        </row>
        <row r="2029">
          <cell r="A2029">
            <v>274.19900000000001</v>
          </cell>
        </row>
        <row r="2030">
          <cell r="A2030">
            <v>274.238</v>
          </cell>
        </row>
        <row r="2031">
          <cell r="A2031">
            <v>274.30500000000001</v>
          </cell>
        </row>
        <row r="2032">
          <cell r="A2032">
            <v>274.25299999999999</v>
          </cell>
        </row>
        <row r="2033">
          <cell r="A2033">
            <v>274.19400000000002</v>
          </cell>
        </row>
        <row r="2034">
          <cell r="A2034">
            <v>274.33100000000002</v>
          </cell>
        </row>
        <row r="2035">
          <cell r="A2035">
            <v>274.18299999999999</v>
          </cell>
        </row>
        <row r="2036">
          <cell r="A2036">
            <v>274.23700000000002</v>
          </cell>
        </row>
        <row r="2037">
          <cell r="A2037">
            <v>274.25700000000001</v>
          </cell>
        </row>
        <row r="2038">
          <cell r="A2038">
            <v>274.22699999999998</v>
          </cell>
        </row>
        <row r="2039">
          <cell r="A2039">
            <v>274.30099999999999</v>
          </cell>
        </row>
        <row r="2040">
          <cell r="A2040">
            <v>274.18</v>
          </cell>
        </row>
        <row r="2041">
          <cell r="A2041">
            <v>274.238</v>
          </cell>
        </row>
        <row r="2042">
          <cell r="A2042">
            <v>274.27</v>
          </cell>
        </row>
        <row r="2043">
          <cell r="A2043">
            <v>274.24599999999998</v>
          </cell>
        </row>
        <row r="2044">
          <cell r="A2044">
            <v>274.23399999999998</v>
          </cell>
        </row>
        <row r="2045">
          <cell r="A2045">
            <v>274.39</v>
          </cell>
        </row>
        <row r="2046">
          <cell r="A2046">
            <v>274.20600000000002</v>
          </cell>
        </row>
        <row r="2047">
          <cell r="A2047">
            <v>274.339</v>
          </cell>
        </row>
        <row r="2048">
          <cell r="A2048">
            <v>274.20600000000002</v>
          </cell>
        </row>
        <row r="2049">
          <cell r="A2049">
            <v>274.22899999999998</v>
          </cell>
        </row>
        <row r="2050">
          <cell r="A2050">
            <v>274.26600000000002</v>
          </cell>
        </row>
        <row r="2051">
          <cell r="A2051">
            <v>274.19900000000001</v>
          </cell>
        </row>
        <row r="2052">
          <cell r="A2052">
            <v>274.19900000000001</v>
          </cell>
        </row>
        <row r="2053">
          <cell r="A2053">
            <v>274.262</v>
          </cell>
        </row>
        <row r="2054">
          <cell r="A2054">
            <v>274.22300000000001</v>
          </cell>
        </row>
        <row r="2055">
          <cell r="A2055">
            <v>274.22300000000001</v>
          </cell>
        </row>
        <row r="2056">
          <cell r="A2056">
            <v>274.24200000000002</v>
          </cell>
        </row>
        <row r="2057">
          <cell r="A2057">
            <v>274.202</v>
          </cell>
        </row>
        <row r="2058">
          <cell r="A2058">
            <v>274.29199999999997</v>
          </cell>
        </row>
        <row r="2059">
          <cell r="A2059">
            <v>274.20999999999998</v>
          </cell>
        </row>
        <row r="2060">
          <cell r="A2060">
            <v>274.26900000000001</v>
          </cell>
        </row>
        <row r="2061">
          <cell r="A2061">
            <v>274.22199999999998</v>
          </cell>
        </row>
        <row r="2062">
          <cell r="A2062">
            <v>274.15600000000001</v>
          </cell>
        </row>
        <row r="2063">
          <cell r="A2063">
            <v>274.06200000000001</v>
          </cell>
        </row>
        <row r="2064">
          <cell r="A2064">
            <v>273.98</v>
          </cell>
        </row>
        <row r="2065">
          <cell r="A2065">
            <v>273.91300000000001</v>
          </cell>
        </row>
        <row r="2066">
          <cell r="A2066">
            <v>273.94400000000002</v>
          </cell>
        </row>
        <row r="2067">
          <cell r="A2067">
            <v>273.94</v>
          </cell>
        </row>
        <row r="2068">
          <cell r="A2068">
            <v>273.89400000000001</v>
          </cell>
        </row>
        <row r="2069">
          <cell r="A2069">
            <v>273.98599999999999</v>
          </cell>
        </row>
        <row r="2070">
          <cell r="A2070">
            <v>273.89600000000002</v>
          </cell>
        </row>
        <row r="2071">
          <cell r="A2071">
            <v>273.95499999999998</v>
          </cell>
        </row>
        <row r="2072">
          <cell r="A2072">
            <v>273.94299999999998</v>
          </cell>
        </row>
        <row r="2073">
          <cell r="A2073">
            <v>273.96699999999998</v>
          </cell>
        </row>
        <row r="2074">
          <cell r="A2074">
            <v>273.904</v>
          </cell>
        </row>
        <row r="2075">
          <cell r="A2075">
            <v>273.92500000000001</v>
          </cell>
        </row>
        <row r="2076">
          <cell r="A2076">
            <v>273.88200000000001</v>
          </cell>
        </row>
        <row r="2077">
          <cell r="A2077">
            <v>273.92500000000001</v>
          </cell>
        </row>
        <row r="2078">
          <cell r="A2078">
            <v>273.89699999999999</v>
          </cell>
        </row>
        <row r="2079">
          <cell r="A2079">
            <v>273.84699999999998</v>
          </cell>
        </row>
        <row r="2080">
          <cell r="A2080">
            <v>274.22899999999998</v>
          </cell>
        </row>
        <row r="2081">
          <cell r="A2081">
            <v>275.03100000000001</v>
          </cell>
        </row>
        <row r="2082">
          <cell r="A2082">
            <v>274.73</v>
          </cell>
        </row>
        <row r="2083">
          <cell r="A2083">
            <v>274.08199999999999</v>
          </cell>
        </row>
        <row r="2084">
          <cell r="A2084">
            <v>273.83100000000002</v>
          </cell>
        </row>
        <row r="2085">
          <cell r="A2085">
            <v>273.97199999999998</v>
          </cell>
        </row>
        <row r="2086">
          <cell r="A2086">
            <v>273.74</v>
          </cell>
        </row>
        <row r="2087">
          <cell r="A2087">
            <v>273.904</v>
          </cell>
        </row>
        <row r="2088">
          <cell r="A2088">
            <v>273.79500000000002</v>
          </cell>
        </row>
        <row r="2089">
          <cell r="A2089">
            <v>273.928</v>
          </cell>
        </row>
        <row r="2090">
          <cell r="A2090">
            <v>273.70499999999998</v>
          </cell>
        </row>
        <row r="2091">
          <cell r="A2091">
            <v>273.697</v>
          </cell>
        </row>
        <row r="2092">
          <cell r="A2092">
            <v>273.61</v>
          </cell>
        </row>
        <row r="2093">
          <cell r="A2093">
            <v>273.589</v>
          </cell>
        </row>
        <row r="2094">
          <cell r="A2094">
            <v>273.61599999999999</v>
          </cell>
        </row>
        <row r="2095">
          <cell r="A2095">
            <v>273.59300000000002</v>
          </cell>
        </row>
        <row r="2096">
          <cell r="A2096">
            <v>273.51100000000002</v>
          </cell>
        </row>
        <row r="2097">
          <cell r="A2097">
            <v>273.62</v>
          </cell>
        </row>
        <row r="2098">
          <cell r="A2098">
            <v>273.54599999999999</v>
          </cell>
        </row>
        <row r="2099">
          <cell r="A2099">
            <v>273.48700000000002</v>
          </cell>
        </row>
        <row r="2100">
          <cell r="A2100">
            <v>273.66699999999997</v>
          </cell>
        </row>
        <row r="2101">
          <cell r="A2101">
            <v>273.52999999999997</v>
          </cell>
        </row>
        <row r="2102">
          <cell r="A2102">
            <v>273.60399999999998</v>
          </cell>
        </row>
        <row r="2103">
          <cell r="A2103">
            <v>274.67899999999997</v>
          </cell>
        </row>
        <row r="2104">
          <cell r="A2104">
            <v>274.21600000000001</v>
          </cell>
        </row>
        <row r="2105">
          <cell r="A2105">
            <v>275.327</v>
          </cell>
        </row>
        <row r="2106">
          <cell r="A2106">
            <v>273.714</v>
          </cell>
        </row>
        <row r="2107">
          <cell r="A2107">
            <v>273.94799999999998</v>
          </cell>
        </row>
        <row r="2108">
          <cell r="A2108">
            <v>273.77199999999999</v>
          </cell>
        </row>
        <row r="2109">
          <cell r="A2109">
            <v>273.88200000000001</v>
          </cell>
        </row>
        <row r="2110">
          <cell r="A2110">
            <v>274.27199999999999</v>
          </cell>
        </row>
        <row r="2111">
          <cell r="A2111">
            <v>274.178</v>
          </cell>
        </row>
        <row r="2112">
          <cell r="A2112">
            <v>273.928</v>
          </cell>
        </row>
        <row r="2113">
          <cell r="A2113">
            <v>278.60000000000002</v>
          </cell>
        </row>
        <row r="2114">
          <cell r="A2114">
            <v>275.85399999999998</v>
          </cell>
        </row>
        <row r="2115">
          <cell r="A2115">
            <v>275.12299999999999</v>
          </cell>
        </row>
        <row r="2116">
          <cell r="A2116">
            <v>275.02600000000001</v>
          </cell>
        </row>
        <row r="2117">
          <cell r="A2117">
            <v>282.06900000000002</v>
          </cell>
        </row>
        <row r="2118">
          <cell r="A2118">
            <v>278.92899999999997</v>
          </cell>
        </row>
        <row r="2119">
          <cell r="A2119">
            <v>274.52999999999997</v>
          </cell>
        </row>
        <row r="2120">
          <cell r="A2120">
            <v>274.63200000000001</v>
          </cell>
        </row>
        <row r="2121">
          <cell r="A2121">
            <v>274.43299999999999</v>
          </cell>
        </row>
        <row r="2122">
          <cell r="A2122">
            <v>274.464</v>
          </cell>
        </row>
        <row r="2123">
          <cell r="A2123">
            <v>274.452</v>
          </cell>
        </row>
        <row r="2124">
          <cell r="A2124">
            <v>274.358</v>
          </cell>
        </row>
        <row r="2125">
          <cell r="A2125">
            <v>274.17899999999997</v>
          </cell>
        </row>
        <row r="2126">
          <cell r="A2126">
            <v>274.601</v>
          </cell>
        </row>
        <row r="2127">
          <cell r="A2127">
            <v>273.827</v>
          </cell>
        </row>
        <row r="2128">
          <cell r="A2128">
            <v>273.74900000000002</v>
          </cell>
        </row>
        <row r="2129">
          <cell r="A2129">
            <v>273.79599999999999</v>
          </cell>
        </row>
        <row r="2130">
          <cell r="A2130">
            <v>273.858</v>
          </cell>
        </row>
        <row r="2131">
          <cell r="A2131">
            <v>274.42</v>
          </cell>
        </row>
        <row r="2132">
          <cell r="A2132">
            <v>273.904</v>
          </cell>
        </row>
        <row r="2133">
          <cell r="A2133">
            <v>273.87299999999999</v>
          </cell>
        </row>
        <row r="2134">
          <cell r="A2134">
            <v>273.94299999999998</v>
          </cell>
        </row>
        <row r="2135">
          <cell r="A2135">
            <v>273.86099999999999</v>
          </cell>
        </row>
        <row r="2136">
          <cell r="A2136">
            <v>273.88499999999999</v>
          </cell>
        </row>
        <row r="2137">
          <cell r="A2137">
            <v>273.71300000000002</v>
          </cell>
        </row>
        <row r="2138">
          <cell r="A2138">
            <v>273.90800000000002</v>
          </cell>
        </row>
        <row r="2139">
          <cell r="A2139">
            <v>273.70499999999998</v>
          </cell>
        </row>
        <row r="2140">
          <cell r="A2140">
            <v>273.74900000000002</v>
          </cell>
        </row>
        <row r="2141">
          <cell r="A2141">
            <v>273.82600000000002</v>
          </cell>
        </row>
        <row r="2142">
          <cell r="A2142">
            <v>273.67399999999998</v>
          </cell>
        </row>
        <row r="2143">
          <cell r="A2143">
            <v>273.779</v>
          </cell>
        </row>
        <row r="2144">
          <cell r="A2144">
            <v>273.81099999999998</v>
          </cell>
        </row>
        <row r="2145">
          <cell r="A2145">
            <v>273.666</v>
          </cell>
        </row>
        <row r="2146">
          <cell r="A2146">
            <v>273.822</v>
          </cell>
        </row>
        <row r="2147">
          <cell r="A2147">
            <v>273.74</v>
          </cell>
        </row>
        <row r="2148">
          <cell r="A2148">
            <v>273.77100000000002</v>
          </cell>
        </row>
        <row r="2149">
          <cell r="A2149">
            <v>273.81400000000002</v>
          </cell>
        </row>
        <row r="2150">
          <cell r="A2150">
            <v>273.74799999999999</v>
          </cell>
        </row>
        <row r="2151">
          <cell r="A2151">
            <v>273.78100000000001</v>
          </cell>
        </row>
        <row r="2152">
          <cell r="A2152">
            <v>273.96899999999999</v>
          </cell>
        </row>
        <row r="2153">
          <cell r="A2153">
            <v>273.58199999999999</v>
          </cell>
        </row>
        <row r="2154">
          <cell r="A2154">
            <v>273.68400000000003</v>
          </cell>
        </row>
        <row r="2155">
          <cell r="A2155">
            <v>273.57799999999997</v>
          </cell>
        </row>
        <row r="2156">
          <cell r="A2156">
            <v>268.96899999999999</v>
          </cell>
        </row>
        <row r="2157">
          <cell r="A2157">
            <v>276.98599999999999</v>
          </cell>
        </row>
        <row r="2158">
          <cell r="A2158">
            <v>275.678</v>
          </cell>
        </row>
        <row r="2159">
          <cell r="A2159">
            <v>274.36500000000001</v>
          </cell>
        </row>
        <row r="2160">
          <cell r="A2160">
            <v>274.33800000000002</v>
          </cell>
        </row>
        <row r="2161">
          <cell r="A2161">
            <v>274.31400000000002</v>
          </cell>
        </row>
        <row r="2162">
          <cell r="A2162">
            <v>274.71300000000002</v>
          </cell>
        </row>
        <row r="2163">
          <cell r="A2163">
            <v>274.32600000000002</v>
          </cell>
        </row>
        <row r="2164">
          <cell r="A2164">
            <v>274.346</v>
          </cell>
        </row>
        <row r="2165">
          <cell r="A2165">
            <v>274.33</v>
          </cell>
        </row>
        <row r="2166">
          <cell r="A2166">
            <v>274.31099999999998</v>
          </cell>
        </row>
        <row r="2167">
          <cell r="A2167">
            <v>274.31099999999998</v>
          </cell>
        </row>
        <row r="2168">
          <cell r="A2168">
            <v>274.322</v>
          </cell>
        </row>
        <row r="2169">
          <cell r="A2169">
            <v>274.29899999999998</v>
          </cell>
        </row>
        <row r="2170">
          <cell r="A2170">
            <v>274.346</v>
          </cell>
        </row>
        <row r="2171">
          <cell r="A2171">
            <v>274.81099999999998</v>
          </cell>
        </row>
        <row r="2172">
          <cell r="A2172">
            <v>274.31799999999998</v>
          </cell>
        </row>
        <row r="2173">
          <cell r="A2173">
            <v>274.36099999999999</v>
          </cell>
        </row>
        <row r="2174">
          <cell r="A2174">
            <v>274.31400000000002</v>
          </cell>
        </row>
        <row r="2175">
          <cell r="A2175">
            <v>274.346</v>
          </cell>
        </row>
        <row r="2176">
          <cell r="A2176">
            <v>274.67</v>
          </cell>
        </row>
        <row r="2177">
          <cell r="A2177">
            <v>274.36099999999999</v>
          </cell>
        </row>
        <row r="2178">
          <cell r="A2178">
            <v>274.31799999999998</v>
          </cell>
        </row>
        <row r="2179">
          <cell r="A2179">
            <v>274.31400000000002</v>
          </cell>
        </row>
        <row r="2180">
          <cell r="A2180">
            <v>274.334</v>
          </cell>
        </row>
        <row r="2181">
          <cell r="A2181">
            <v>274.33800000000002</v>
          </cell>
        </row>
        <row r="2182">
          <cell r="A2182">
            <v>274.34199999999998</v>
          </cell>
        </row>
        <row r="2183">
          <cell r="A2183">
            <v>274.36900000000003</v>
          </cell>
        </row>
        <row r="2184">
          <cell r="A2184">
            <v>274.36099999999999</v>
          </cell>
        </row>
        <row r="2185">
          <cell r="A2185">
            <v>274.31099999999998</v>
          </cell>
        </row>
        <row r="2186">
          <cell r="A2186">
            <v>274.428</v>
          </cell>
        </row>
        <row r="2187">
          <cell r="A2187">
            <v>274.303</v>
          </cell>
        </row>
        <row r="2188">
          <cell r="A2188">
            <v>274.29899999999998</v>
          </cell>
        </row>
        <row r="2189">
          <cell r="A2189">
            <v>274.59399999999999</v>
          </cell>
        </row>
        <row r="2190">
          <cell r="A2190">
            <v>274.66399999999999</v>
          </cell>
        </row>
        <row r="2191">
          <cell r="A2191">
            <v>274.67399999999998</v>
          </cell>
        </row>
        <row r="2192">
          <cell r="A2192">
            <v>274.666</v>
          </cell>
        </row>
        <row r="2193">
          <cell r="A2193">
            <v>274.35000000000002</v>
          </cell>
        </row>
        <row r="2194">
          <cell r="A2194">
            <v>274.35000000000002</v>
          </cell>
        </row>
        <row r="2195">
          <cell r="A2195">
            <v>274.37700000000001</v>
          </cell>
        </row>
        <row r="2196">
          <cell r="A2196">
            <v>274.43700000000001</v>
          </cell>
        </row>
        <row r="2197">
          <cell r="A2197">
            <v>274.66300000000001</v>
          </cell>
        </row>
        <row r="2198">
          <cell r="A2198">
            <v>274.40100000000001</v>
          </cell>
        </row>
        <row r="2199">
          <cell r="A2199">
            <v>274.63600000000002</v>
          </cell>
        </row>
        <row r="2200">
          <cell r="A2200">
            <v>274.93700000000001</v>
          </cell>
        </row>
        <row r="2201">
          <cell r="A2201">
            <v>274.476</v>
          </cell>
        </row>
        <row r="2202">
          <cell r="A2202">
            <v>274.53300000000002</v>
          </cell>
        </row>
        <row r="2203">
          <cell r="A2203">
            <v>274.541</v>
          </cell>
        </row>
        <row r="2204">
          <cell r="A2204">
            <v>274.47500000000002</v>
          </cell>
        </row>
        <row r="2205">
          <cell r="A2205">
            <v>274.666</v>
          </cell>
        </row>
        <row r="2206">
          <cell r="A2206">
            <v>274.52499999999998</v>
          </cell>
        </row>
        <row r="2207">
          <cell r="A2207">
            <v>274.44400000000002</v>
          </cell>
        </row>
        <row r="2208">
          <cell r="A2208">
            <v>274.50700000000001</v>
          </cell>
        </row>
        <row r="2209">
          <cell r="A2209">
            <v>274.46800000000002</v>
          </cell>
        </row>
        <row r="2210">
          <cell r="A2210">
            <v>274.43299999999999</v>
          </cell>
        </row>
        <row r="2211">
          <cell r="A2211">
            <v>274.464</v>
          </cell>
        </row>
        <row r="2212">
          <cell r="A2212">
            <v>274.42899999999997</v>
          </cell>
        </row>
        <row r="2213">
          <cell r="A2213">
            <v>274.48700000000002</v>
          </cell>
        </row>
        <row r="2214">
          <cell r="A2214">
            <v>274.49799999999999</v>
          </cell>
        </row>
        <row r="2215">
          <cell r="A2215">
            <v>274.48599999999999</v>
          </cell>
        </row>
        <row r="2216">
          <cell r="A2216">
            <v>274.43900000000002</v>
          </cell>
        </row>
        <row r="2217">
          <cell r="A2217">
            <v>274.42399999999998</v>
          </cell>
        </row>
        <row r="2218">
          <cell r="A2218">
            <v>274.471</v>
          </cell>
        </row>
        <row r="2219">
          <cell r="A2219">
            <v>274.51799999999997</v>
          </cell>
        </row>
        <row r="2220">
          <cell r="A2220">
            <v>274.45999999999998</v>
          </cell>
        </row>
        <row r="2221">
          <cell r="A2221">
            <v>274.45600000000002</v>
          </cell>
        </row>
        <row r="2222">
          <cell r="A2222">
            <v>274.50700000000001</v>
          </cell>
        </row>
        <row r="2223">
          <cell r="A2223">
            <v>274.46800000000002</v>
          </cell>
        </row>
        <row r="2224">
          <cell r="A2224">
            <v>274.464</v>
          </cell>
        </row>
        <row r="2225">
          <cell r="A2225">
            <v>274.37400000000002</v>
          </cell>
        </row>
        <row r="2226">
          <cell r="A2226">
            <v>274.41699999999997</v>
          </cell>
        </row>
        <row r="2227">
          <cell r="A2227">
            <v>274.49400000000003</v>
          </cell>
        </row>
        <row r="2228">
          <cell r="A2228">
            <v>274.36500000000001</v>
          </cell>
        </row>
        <row r="2229">
          <cell r="A2229">
            <v>274.43200000000002</v>
          </cell>
        </row>
        <row r="2230">
          <cell r="A2230">
            <v>274.416</v>
          </cell>
        </row>
        <row r="2231">
          <cell r="A2231">
            <v>274.39299999999997</v>
          </cell>
        </row>
        <row r="2232">
          <cell r="A2232">
            <v>274.36200000000002</v>
          </cell>
        </row>
        <row r="2233">
          <cell r="A2233">
            <v>274.40899999999999</v>
          </cell>
        </row>
        <row r="2234">
          <cell r="A2234">
            <v>274.40100000000001</v>
          </cell>
        </row>
        <row r="2235">
          <cell r="A2235">
            <v>274.351</v>
          </cell>
        </row>
        <row r="2236">
          <cell r="A2236">
            <v>274.43700000000001</v>
          </cell>
        </row>
        <row r="2237">
          <cell r="A2237">
            <v>274.37400000000002</v>
          </cell>
        </row>
        <row r="2238">
          <cell r="A2238">
            <v>274.476</v>
          </cell>
        </row>
        <row r="2239">
          <cell r="A2239">
            <v>274.36500000000001</v>
          </cell>
        </row>
        <row r="2240">
          <cell r="A2240">
            <v>274.43200000000002</v>
          </cell>
        </row>
        <row r="2241">
          <cell r="A2241">
            <v>274.44299999999998</v>
          </cell>
        </row>
        <row r="2242">
          <cell r="A2242">
            <v>274.37700000000001</v>
          </cell>
        </row>
        <row r="2243">
          <cell r="A2243">
            <v>274.39600000000002</v>
          </cell>
        </row>
        <row r="2244">
          <cell r="A2244">
            <v>274.44299999999998</v>
          </cell>
        </row>
        <row r="2245">
          <cell r="A2245">
            <v>274.41300000000001</v>
          </cell>
        </row>
        <row r="2246">
          <cell r="A2246">
            <v>274.34699999999998</v>
          </cell>
        </row>
        <row r="2247">
          <cell r="A2247">
            <v>274.44400000000002</v>
          </cell>
        </row>
        <row r="2248">
          <cell r="A2248">
            <v>274.351</v>
          </cell>
        </row>
        <row r="2249">
          <cell r="A2249">
            <v>274.50700000000001</v>
          </cell>
        </row>
        <row r="2250">
          <cell r="A2250">
            <v>274.36599999999999</v>
          </cell>
        </row>
        <row r="2251">
          <cell r="A2251">
            <v>274.40100000000001</v>
          </cell>
        </row>
        <row r="2252">
          <cell r="A2252">
            <v>274.43900000000002</v>
          </cell>
        </row>
        <row r="2253">
          <cell r="A2253">
            <v>274.36900000000003</v>
          </cell>
        </row>
        <row r="2254">
          <cell r="A2254">
            <v>274.42</v>
          </cell>
        </row>
        <row r="2255">
          <cell r="A2255">
            <v>274.43200000000002</v>
          </cell>
        </row>
        <row r="2256">
          <cell r="A2256">
            <v>274.43900000000002</v>
          </cell>
        </row>
        <row r="2257">
          <cell r="A2257">
            <v>274.36599999999999</v>
          </cell>
        </row>
        <row r="2258">
          <cell r="A2258">
            <v>274.44400000000002</v>
          </cell>
        </row>
        <row r="2259">
          <cell r="A2259">
            <v>274.351</v>
          </cell>
        </row>
        <row r="2260">
          <cell r="A2260">
            <v>274.43700000000001</v>
          </cell>
        </row>
        <row r="2261">
          <cell r="A2261">
            <v>274.36200000000002</v>
          </cell>
        </row>
        <row r="2262">
          <cell r="A2262">
            <v>274.37</v>
          </cell>
        </row>
        <row r="2263">
          <cell r="A2263">
            <v>274.42500000000001</v>
          </cell>
        </row>
        <row r="2264">
          <cell r="A2264">
            <v>274.37299999999999</v>
          </cell>
        </row>
        <row r="2265">
          <cell r="A2265">
            <v>274.39600000000002</v>
          </cell>
        </row>
        <row r="2266">
          <cell r="A2266">
            <v>274.447</v>
          </cell>
        </row>
        <row r="2267">
          <cell r="A2267">
            <v>274.44299999999998</v>
          </cell>
        </row>
        <row r="2268">
          <cell r="A2268">
            <v>274.38499999999999</v>
          </cell>
        </row>
        <row r="2269">
          <cell r="A2269">
            <v>274.46300000000002</v>
          </cell>
        </row>
        <row r="2270">
          <cell r="A2270">
            <v>274.358</v>
          </cell>
        </row>
        <row r="2271">
          <cell r="A2271">
            <v>274.40899999999999</v>
          </cell>
        </row>
        <row r="2272">
          <cell r="A2272">
            <v>274.37</v>
          </cell>
        </row>
        <row r="2273">
          <cell r="A2273">
            <v>274.37</v>
          </cell>
        </row>
        <row r="2274">
          <cell r="A2274">
            <v>274.47899999999998</v>
          </cell>
        </row>
        <row r="2275">
          <cell r="A2275">
            <v>274.34300000000002</v>
          </cell>
        </row>
        <row r="2276">
          <cell r="A2276">
            <v>274.37799999999999</v>
          </cell>
        </row>
        <row r="2277">
          <cell r="A2277">
            <v>274.416</v>
          </cell>
        </row>
        <row r="2278">
          <cell r="A2278">
            <v>274.39999999999998</v>
          </cell>
        </row>
        <row r="2279">
          <cell r="A2279">
            <v>274.35000000000002</v>
          </cell>
        </row>
        <row r="2280">
          <cell r="A2280">
            <v>274.39299999999997</v>
          </cell>
        </row>
        <row r="2281">
          <cell r="A2281">
            <v>274.40800000000002</v>
          </cell>
        </row>
        <row r="2282">
          <cell r="A2282">
            <v>274.42899999999997</v>
          </cell>
        </row>
        <row r="2283">
          <cell r="A2283">
            <v>274.30399999999997</v>
          </cell>
        </row>
        <row r="2284">
          <cell r="A2284">
            <v>274.37400000000002</v>
          </cell>
        </row>
        <row r="2285">
          <cell r="A2285">
            <v>274.42899999999997</v>
          </cell>
        </row>
        <row r="2286">
          <cell r="A2286">
            <v>274.34300000000002</v>
          </cell>
        </row>
        <row r="2287">
          <cell r="A2287">
            <v>274.36599999999999</v>
          </cell>
        </row>
        <row r="2288">
          <cell r="A2288">
            <v>274.40100000000001</v>
          </cell>
        </row>
        <row r="2289">
          <cell r="A2289">
            <v>274.39999999999998</v>
          </cell>
        </row>
        <row r="2290">
          <cell r="A2290">
            <v>274.33</v>
          </cell>
        </row>
        <row r="2291">
          <cell r="A2291">
            <v>274.447</v>
          </cell>
        </row>
        <row r="2292">
          <cell r="A2292">
            <v>274.346</v>
          </cell>
        </row>
        <row r="2293">
          <cell r="A2293">
            <v>274.346</v>
          </cell>
        </row>
        <row r="2294">
          <cell r="A2294">
            <v>274.30700000000002</v>
          </cell>
        </row>
        <row r="2295">
          <cell r="A2295">
            <v>274.37</v>
          </cell>
        </row>
        <row r="2296">
          <cell r="A2296">
            <v>274.34300000000002</v>
          </cell>
        </row>
        <row r="2297">
          <cell r="A2297">
            <v>274.29599999999999</v>
          </cell>
        </row>
        <row r="2298">
          <cell r="A2298">
            <v>274.33100000000002</v>
          </cell>
        </row>
        <row r="2299">
          <cell r="A2299">
            <v>274.31900000000002</v>
          </cell>
        </row>
        <row r="2300">
          <cell r="A2300">
            <v>274.339</v>
          </cell>
        </row>
        <row r="2301">
          <cell r="A2301">
            <v>274.27199999999999</v>
          </cell>
        </row>
        <row r="2302">
          <cell r="A2302">
            <v>274.39600000000002</v>
          </cell>
        </row>
        <row r="2303">
          <cell r="A2303">
            <v>274.26400000000001</v>
          </cell>
        </row>
        <row r="2304">
          <cell r="A2304">
            <v>274.27499999999998</v>
          </cell>
        </row>
        <row r="2305">
          <cell r="A2305">
            <v>274.24400000000003</v>
          </cell>
        </row>
        <row r="2306">
          <cell r="A2306">
            <v>274.24</v>
          </cell>
        </row>
        <row r="2307">
          <cell r="A2307">
            <v>274.31099999999998</v>
          </cell>
        </row>
        <row r="2308">
          <cell r="A2308">
            <v>274.245</v>
          </cell>
        </row>
        <row r="2309">
          <cell r="A2309">
            <v>274.29599999999999</v>
          </cell>
        </row>
        <row r="2310">
          <cell r="A2310">
            <v>274.3</v>
          </cell>
        </row>
        <row r="2311">
          <cell r="A2311">
            <v>274.56900000000002</v>
          </cell>
        </row>
        <row r="2312">
          <cell r="A2312">
            <v>275.22899999999998</v>
          </cell>
        </row>
        <row r="2313">
          <cell r="A2313">
            <v>275.52100000000002</v>
          </cell>
        </row>
        <row r="2314">
          <cell r="A2314">
            <v>274.31599999999997</v>
          </cell>
        </row>
        <row r="2315">
          <cell r="A2315">
            <v>274.67200000000003</v>
          </cell>
        </row>
        <row r="2316">
          <cell r="A2316">
            <v>274.23399999999998</v>
          </cell>
        </row>
        <row r="2317">
          <cell r="A2317">
            <v>274.35199999999998</v>
          </cell>
        </row>
        <row r="2318">
          <cell r="A2318">
            <v>274.31599999999997</v>
          </cell>
        </row>
        <row r="2319">
          <cell r="A2319">
            <v>274.33999999999997</v>
          </cell>
        </row>
        <row r="2320">
          <cell r="A2320">
            <v>274.40199999999999</v>
          </cell>
        </row>
        <row r="2321">
          <cell r="A2321">
            <v>274.41800000000001</v>
          </cell>
        </row>
        <row r="2322">
          <cell r="A2322">
            <v>274.33600000000001</v>
          </cell>
        </row>
        <row r="2323">
          <cell r="A2323">
            <v>274.53899999999999</v>
          </cell>
        </row>
        <row r="2324">
          <cell r="A2324">
            <v>274.322</v>
          </cell>
        </row>
        <row r="2325">
          <cell r="A2325">
            <v>274.55700000000002</v>
          </cell>
        </row>
        <row r="2326">
          <cell r="A2326">
            <v>274.41500000000002</v>
          </cell>
        </row>
        <row r="2327">
          <cell r="A2327">
            <v>274.40699999999998</v>
          </cell>
        </row>
        <row r="2328">
          <cell r="A2328">
            <v>274.38799999999998</v>
          </cell>
        </row>
        <row r="2329">
          <cell r="A2329">
            <v>274.33300000000003</v>
          </cell>
        </row>
        <row r="2330">
          <cell r="A2330">
            <v>274.16500000000002</v>
          </cell>
        </row>
        <row r="2331">
          <cell r="A2331">
            <v>274.21199999999999</v>
          </cell>
        </row>
        <row r="2332">
          <cell r="A2332">
            <v>274.20800000000003</v>
          </cell>
        </row>
        <row r="2333">
          <cell r="A2333">
            <v>274.23099999999999</v>
          </cell>
        </row>
        <row r="2334">
          <cell r="A2334">
            <v>275.935</v>
          </cell>
        </row>
        <row r="2335">
          <cell r="A2335">
            <v>274.71300000000002</v>
          </cell>
        </row>
        <row r="2336">
          <cell r="A2336">
            <v>275.27999999999997</v>
          </cell>
        </row>
        <row r="2337">
          <cell r="A2337">
            <v>274.14</v>
          </cell>
        </row>
        <row r="2338">
          <cell r="A2338">
            <v>274.65100000000001</v>
          </cell>
        </row>
        <row r="2339">
          <cell r="A2339">
            <v>274.55</v>
          </cell>
        </row>
        <row r="2340">
          <cell r="A2340">
            <v>274.27999999999997</v>
          </cell>
        </row>
        <row r="2341">
          <cell r="A2341">
            <v>274.45600000000002</v>
          </cell>
        </row>
        <row r="2342">
          <cell r="A2342">
            <v>274.714</v>
          </cell>
        </row>
        <row r="2343">
          <cell r="A2343">
            <v>274.61200000000002</v>
          </cell>
        </row>
        <row r="2344">
          <cell r="A2344">
            <v>274.32299999999998</v>
          </cell>
        </row>
        <row r="2345">
          <cell r="A2345">
            <v>277.51</v>
          </cell>
        </row>
        <row r="2346">
          <cell r="A2346">
            <v>275.89299999999997</v>
          </cell>
        </row>
        <row r="2347">
          <cell r="A2347">
            <v>275.67399999999998</v>
          </cell>
        </row>
        <row r="2348">
          <cell r="A2348">
            <v>275.60399999999998</v>
          </cell>
        </row>
        <row r="2349">
          <cell r="A2349">
            <v>274.98599999999999</v>
          </cell>
        </row>
        <row r="2350">
          <cell r="A2350">
            <v>274.32600000000002</v>
          </cell>
        </row>
        <row r="2351">
          <cell r="A2351">
            <v>274.27100000000002</v>
          </cell>
        </row>
        <row r="2352">
          <cell r="A2352">
            <v>286.00900000000001</v>
          </cell>
        </row>
        <row r="2353">
          <cell r="A2353">
            <v>285.50900000000001</v>
          </cell>
        </row>
        <row r="2354">
          <cell r="A2354">
            <v>280.34500000000003</v>
          </cell>
        </row>
        <row r="2355">
          <cell r="A2355">
            <v>274.85300000000001</v>
          </cell>
        </row>
        <row r="2356">
          <cell r="A2356">
            <v>274.66500000000002</v>
          </cell>
        </row>
        <row r="2357">
          <cell r="A2357">
            <v>274.685</v>
          </cell>
        </row>
        <row r="2358">
          <cell r="A2358">
            <v>274.69600000000003</v>
          </cell>
        </row>
        <row r="2359">
          <cell r="A2359">
            <v>274.68099999999998</v>
          </cell>
        </row>
        <row r="2360">
          <cell r="A2360">
            <v>274.62200000000001</v>
          </cell>
        </row>
        <row r="2361">
          <cell r="A2361">
            <v>274.59100000000001</v>
          </cell>
        </row>
        <row r="2362">
          <cell r="A2362">
            <v>274.59100000000001</v>
          </cell>
        </row>
        <row r="2363">
          <cell r="A2363">
            <v>274.57900000000001</v>
          </cell>
        </row>
        <row r="2364">
          <cell r="A2364">
            <v>274.54700000000003</v>
          </cell>
        </row>
        <row r="2365">
          <cell r="A2365">
            <v>274.55099999999999</v>
          </cell>
        </row>
        <row r="2366">
          <cell r="A2366">
            <v>274.56200000000001</v>
          </cell>
        </row>
        <row r="2367">
          <cell r="A2367">
            <v>274.53500000000003</v>
          </cell>
        </row>
        <row r="2368">
          <cell r="A2368">
            <v>274.52699999999999</v>
          </cell>
        </row>
        <row r="2369">
          <cell r="A2369">
            <v>274.5</v>
          </cell>
        </row>
        <row r="2370">
          <cell r="A2370">
            <v>274.80099999999999</v>
          </cell>
        </row>
        <row r="2371">
          <cell r="A2371">
            <v>275.27</v>
          </cell>
        </row>
        <row r="2372">
          <cell r="A2372">
            <v>274.24599999999998</v>
          </cell>
        </row>
        <row r="2373">
          <cell r="A2373">
            <v>274.23599999999999</v>
          </cell>
        </row>
        <row r="2374">
          <cell r="A2374">
            <v>274.18900000000002</v>
          </cell>
        </row>
        <row r="2375">
          <cell r="A2375">
            <v>274.19299999999998</v>
          </cell>
        </row>
        <row r="2376">
          <cell r="A2376">
            <v>274.20499999999998</v>
          </cell>
        </row>
        <row r="2377">
          <cell r="A2377">
            <v>274.34199999999998</v>
          </cell>
        </row>
        <row r="2378">
          <cell r="A2378">
            <v>274.67399999999998</v>
          </cell>
        </row>
        <row r="2379">
          <cell r="A2379">
            <v>274.25599999999997</v>
          </cell>
        </row>
        <row r="2380">
          <cell r="A2380">
            <v>274.14999999999998</v>
          </cell>
        </row>
        <row r="2381">
          <cell r="A2381">
            <v>274.24400000000003</v>
          </cell>
        </row>
        <row r="2382">
          <cell r="A2382">
            <v>274.25599999999997</v>
          </cell>
        </row>
        <row r="2383">
          <cell r="A2383">
            <v>274.30700000000002</v>
          </cell>
        </row>
        <row r="2384">
          <cell r="A2384">
            <v>274.21699999999998</v>
          </cell>
        </row>
        <row r="2385">
          <cell r="A2385">
            <v>274.23200000000003</v>
          </cell>
        </row>
        <row r="2386">
          <cell r="A2386">
            <v>274.303</v>
          </cell>
        </row>
        <row r="2387">
          <cell r="A2387">
            <v>274.209</v>
          </cell>
        </row>
        <row r="2388">
          <cell r="A2388">
            <v>274.14999999999998</v>
          </cell>
        </row>
        <row r="2389">
          <cell r="A2389">
            <v>274.34199999999998</v>
          </cell>
        </row>
        <row r="2390">
          <cell r="A2390">
            <v>274.24400000000003</v>
          </cell>
        </row>
        <row r="2391">
          <cell r="A2391">
            <v>274.24</v>
          </cell>
        </row>
        <row r="2392">
          <cell r="A2392">
            <v>274.34199999999998</v>
          </cell>
        </row>
        <row r="2393">
          <cell r="A2393">
            <v>274.13900000000001</v>
          </cell>
        </row>
        <row r="2394">
          <cell r="A2394">
            <v>274.17399999999998</v>
          </cell>
        </row>
        <row r="2395">
          <cell r="A2395">
            <v>274.26</v>
          </cell>
        </row>
        <row r="2396">
          <cell r="A2396">
            <v>274.322</v>
          </cell>
        </row>
        <row r="2397">
          <cell r="A2397">
            <v>274.35399999999998</v>
          </cell>
        </row>
        <row r="2398">
          <cell r="A2398">
            <v>274.12700000000001</v>
          </cell>
        </row>
        <row r="2399">
          <cell r="A2399">
            <v>274.221</v>
          </cell>
        </row>
        <row r="2400">
          <cell r="A2400">
            <v>274.35700000000003</v>
          </cell>
        </row>
        <row r="2401">
          <cell r="A2401">
            <v>274.24799999999999</v>
          </cell>
        </row>
        <row r="2402">
          <cell r="A2402">
            <v>274.11900000000003</v>
          </cell>
        </row>
        <row r="2403">
          <cell r="A2403">
            <v>274.166</v>
          </cell>
        </row>
        <row r="2404">
          <cell r="A2404">
            <v>274.15800000000002</v>
          </cell>
        </row>
        <row r="2405">
          <cell r="A2405">
            <v>274.26799999999997</v>
          </cell>
        </row>
        <row r="2406">
          <cell r="A2406">
            <v>274.16199999999998</v>
          </cell>
        </row>
        <row r="2407">
          <cell r="A2407">
            <v>274.06799999999998</v>
          </cell>
        </row>
        <row r="2408">
          <cell r="A2408">
            <v>274.15800000000002</v>
          </cell>
        </row>
        <row r="2409">
          <cell r="A2409">
            <v>274.20499999999998</v>
          </cell>
        </row>
        <row r="2410">
          <cell r="A2410">
            <v>274.17</v>
          </cell>
        </row>
        <row r="2411">
          <cell r="A2411">
            <v>274.13499999999999</v>
          </cell>
        </row>
        <row r="2412">
          <cell r="A2412">
            <v>274.084</v>
          </cell>
        </row>
        <row r="2413">
          <cell r="A2413">
            <v>274.15800000000002</v>
          </cell>
        </row>
        <row r="2414">
          <cell r="A2414">
            <v>274.072</v>
          </cell>
        </row>
        <row r="2415">
          <cell r="A2415">
            <v>274.18599999999998</v>
          </cell>
        </row>
        <row r="2416">
          <cell r="A2416">
            <v>274.24400000000003</v>
          </cell>
        </row>
        <row r="2417">
          <cell r="A2417">
            <v>274.197</v>
          </cell>
        </row>
        <row r="2418">
          <cell r="A2418">
            <v>274.709</v>
          </cell>
        </row>
        <row r="2419">
          <cell r="A2419">
            <v>273.14800000000002</v>
          </cell>
        </row>
        <row r="2420">
          <cell r="A2420">
            <v>273.39499999999998</v>
          </cell>
        </row>
        <row r="2421">
          <cell r="A2421">
            <v>273.15199999999999</v>
          </cell>
        </row>
        <row r="2422">
          <cell r="A2422">
            <v>273.07799999999997</v>
          </cell>
        </row>
        <row r="2423">
          <cell r="A2423">
            <v>273.08199999999999</v>
          </cell>
        </row>
        <row r="2424">
          <cell r="A2424">
            <v>273.43799999999999</v>
          </cell>
        </row>
        <row r="2425">
          <cell r="A2425">
            <v>273.137</v>
          </cell>
        </row>
        <row r="2426">
          <cell r="A2426">
            <v>273.08999999999997</v>
          </cell>
        </row>
        <row r="2427">
          <cell r="A2427">
            <v>254.14500000000001</v>
          </cell>
        </row>
        <row r="2428">
          <cell r="A2428">
            <v>254.078</v>
          </cell>
        </row>
        <row r="2429">
          <cell r="A2429">
            <v>274</v>
          </cell>
        </row>
        <row r="2430">
          <cell r="A2430">
            <v>275.19900000000001</v>
          </cell>
        </row>
        <row r="2431">
          <cell r="A2431">
            <v>272.97899999999998</v>
          </cell>
        </row>
        <row r="2432">
          <cell r="A2432">
            <v>273.096</v>
          </cell>
        </row>
        <row r="2433">
          <cell r="A2433">
            <v>272.99799999999999</v>
          </cell>
        </row>
        <row r="2434">
          <cell r="A2434">
            <v>273.17</v>
          </cell>
        </row>
        <row r="2435">
          <cell r="A2435">
            <v>272.93200000000002</v>
          </cell>
        </row>
        <row r="2436">
          <cell r="A2436">
            <v>272.98200000000003</v>
          </cell>
        </row>
        <row r="2437">
          <cell r="A2437">
            <v>273.27100000000002</v>
          </cell>
        </row>
        <row r="2438">
          <cell r="A2438">
            <v>272.959</v>
          </cell>
        </row>
        <row r="2439">
          <cell r="A2439">
            <v>272.98200000000003</v>
          </cell>
        </row>
        <row r="2440">
          <cell r="A2440">
            <v>272.99799999999999</v>
          </cell>
        </row>
        <row r="2441">
          <cell r="A2441">
            <v>272.928</v>
          </cell>
        </row>
        <row r="2442">
          <cell r="A2442">
            <v>272.95499999999998</v>
          </cell>
        </row>
        <row r="2443">
          <cell r="A2443">
            <v>272.88499999999999</v>
          </cell>
        </row>
        <row r="2444">
          <cell r="A2444">
            <v>272.916</v>
          </cell>
        </row>
        <row r="2445">
          <cell r="A2445">
            <v>272.928</v>
          </cell>
        </row>
        <row r="2446">
          <cell r="A2446">
            <v>273.25200000000001</v>
          </cell>
        </row>
        <row r="2447">
          <cell r="A2447">
            <v>272.96699999999998</v>
          </cell>
        </row>
        <row r="2448">
          <cell r="A2448">
            <v>272.89600000000002</v>
          </cell>
        </row>
        <row r="2449">
          <cell r="A2449">
            <v>272.928</v>
          </cell>
        </row>
        <row r="2450">
          <cell r="A2450">
            <v>273.22899999999998</v>
          </cell>
        </row>
        <row r="2451">
          <cell r="A2451">
            <v>273.01799999999997</v>
          </cell>
        </row>
        <row r="2452">
          <cell r="A2452">
            <v>272.947</v>
          </cell>
        </row>
        <row r="2453">
          <cell r="A2453">
            <v>272.971</v>
          </cell>
        </row>
        <row r="2454">
          <cell r="A2454">
            <v>273.02100000000002</v>
          </cell>
        </row>
        <row r="2455">
          <cell r="A2455">
            <v>272.93200000000002</v>
          </cell>
        </row>
        <row r="2456">
          <cell r="A2456">
            <v>272.93599999999998</v>
          </cell>
        </row>
        <row r="2457">
          <cell r="A2457">
            <v>273.05700000000002</v>
          </cell>
        </row>
        <row r="2458">
          <cell r="A2458">
            <v>272.90800000000002</v>
          </cell>
        </row>
        <row r="2459">
          <cell r="A2459">
            <v>272.928</v>
          </cell>
        </row>
        <row r="2460">
          <cell r="A2460">
            <v>273.00200000000001</v>
          </cell>
        </row>
        <row r="2461">
          <cell r="A2461">
            <v>272.947</v>
          </cell>
        </row>
        <row r="2462">
          <cell r="A2462">
            <v>273.01</v>
          </cell>
        </row>
        <row r="2463">
          <cell r="A2463">
            <v>272.93599999999998</v>
          </cell>
        </row>
        <row r="2464">
          <cell r="A2464">
            <v>272.91199999999998</v>
          </cell>
        </row>
        <row r="2465">
          <cell r="A2465">
            <v>272.99799999999999</v>
          </cell>
        </row>
        <row r="2466">
          <cell r="A2466">
            <v>272.928</v>
          </cell>
        </row>
        <row r="2467">
          <cell r="A2467">
            <v>272.91199999999998</v>
          </cell>
        </row>
        <row r="2468">
          <cell r="A2468">
            <v>272.99799999999999</v>
          </cell>
        </row>
        <row r="2469">
          <cell r="A2469">
            <v>272.916</v>
          </cell>
        </row>
        <row r="2470">
          <cell r="A2470">
            <v>272.93900000000002</v>
          </cell>
        </row>
        <row r="2471">
          <cell r="A2471">
            <v>273.24799999999999</v>
          </cell>
        </row>
        <row r="2472">
          <cell r="A2472">
            <v>273.11099999999999</v>
          </cell>
        </row>
        <row r="2473">
          <cell r="A2473">
            <v>272.99799999999999</v>
          </cell>
        </row>
        <row r="2474">
          <cell r="A2474">
            <v>272.928</v>
          </cell>
        </row>
        <row r="2475">
          <cell r="A2475">
            <v>273.03300000000002</v>
          </cell>
        </row>
        <row r="2476">
          <cell r="A2476">
            <v>272.928</v>
          </cell>
        </row>
        <row r="2477">
          <cell r="A2477">
            <v>272.90800000000002</v>
          </cell>
        </row>
        <row r="2478">
          <cell r="A2478">
            <v>273.04500000000002</v>
          </cell>
        </row>
        <row r="2479">
          <cell r="A2479">
            <v>272.916</v>
          </cell>
        </row>
        <row r="2480">
          <cell r="A2480">
            <v>272.99799999999999</v>
          </cell>
        </row>
        <row r="2481">
          <cell r="A2481">
            <v>272.92</v>
          </cell>
        </row>
        <row r="2482">
          <cell r="A2482">
            <v>272.99</v>
          </cell>
        </row>
        <row r="2483">
          <cell r="A2483">
            <v>272.93200000000002</v>
          </cell>
        </row>
        <row r="2484">
          <cell r="A2484">
            <v>272.93900000000002</v>
          </cell>
        </row>
        <row r="2485">
          <cell r="A2485">
            <v>272.97899999999998</v>
          </cell>
        </row>
        <row r="2486">
          <cell r="A2486">
            <v>273.00200000000001</v>
          </cell>
        </row>
        <row r="2487">
          <cell r="A2487">
            <v>272.916</v>
          </cell>
        </row>
        <row r="2488">
          <cell r="A2488">
            <v>272.92399999999998</v>
          </cell>
        </row>
        <row r="2489">
          <cell r="A2489">
            <v>273.00599999999997</v>
          </cell>
        </row>
        <row r="2490">
          <cell r="A2490">
            <v>272.93200000000002</v>
          </cell>
        </row>
        <row r="2491">
          <cell r="A2491">
            <v>272.97500000000002</v>
          </cell>
        </row>
        <row r="2492">
          <cell r="A2492">
            <v>272.89299999999997</v>
          </cell>
        </row>
        <row r="2493">
          <cell r="A2493">
            <v>272.98200000000003</v>
          </cell>
        </row>
        <row r="2494">
          <cell r="A2494">
            <v>272.98200000000003</v>
          </cell>
        </row>
        <row r="2495">
          <cell r="A2495">
            <v>272.99799999999999</v>
          </cell>
        </row>
        <row r="2496">
          <cell r="A2496">
            <v>272.916</v>
          </cell>
        </row>
        <row r="2497">
          <cell r="A2497">
            <v>273.01</v>
          </cell>
        </row>
        <row r="2498">
          <cell r="A2498">
            <v>272.92399999999998</v>
          </cell>
        </row>
        <row r="2499">
          <cell r="A2499">
            <v>272.93200000000002</v>
          </cell>
        </row>
        <row r="2500">
          <cell r="A2500">
            <v>273.03300000000002</v>
          </cell>
        </row>
        <row r="2501">
          <cell r="A2501">
            <v>272.916</v>
          </cell>
        </row>
        <row r="2502">
          <cell r="A2502">
            <v>272.96699999999998</v>
          </cell>
        </row>
        <row r="2503">
          <cell r="A2503">
            <v>272.93200000000002</v>
          </cell>
        </row>
        <row r="2504">
          <cell r="A2504">
            <v>272.98200000000003</v>
          </cell>
        </row>
        <row r="2505">
          <cell r="A2505">
            <v>272.96300000000002</v>
          </cell>
        </row>
        <row r="2506">
          <cell r="A2506">
            <v>272.96300000000002</v>
          </cell>
        </row>
        <row r="2507">
          <cell r="A2507">
            <v>272.92</v>
          </cell>
        </row>
        <row r="2508">
          <cell r="A2508">
            <v>272.99400000000003</v>
          </cell>
        </row>
        <row r="2509">
          <cell r="A2509">
            <v>272.94299999999998</v>
          </cell>
        </row>
        <row r="2510">
          <cell r="A2510">
            <v>272.92399999999998</v>
          </cell>
        </row>
        <row r="2511">
          <cell r="A2511">
            <v>273.01</v>
          </cell>
        </row>
        <row r="2512">
          <cell r="A2512">
            <v>272.947</v>
          </cell>
        </row>
        <row r="2513">
          <cell r="A2513">
            <v>272.92399999999998</v>
          </cell>
        </row>
        <row r="2514">
          <cell r="A2514">
            <v>272.88900000000001</v>
          </cell>
        </row>
        <row r="2515">
          <cell r="A2515">
            <v>272.959</v>
          </cell>
        </row>
        <row r="2516">
          <cell r="A2516">
            <v>272.916</v>
          </cell>
        </row>
        <row r="2517">
          <cell r="A2517">
            <v>272.92</v>
          </cell>
        </row>
        <row r="2518">
          <cell r="A2518">
            <v>272.88099999999997</v>
          </cell>
        </row>
        <row r="2519">
          <cell r="A2519">
            <v>272.95499999999998</v>
          </cell>
        </row>
        <row r="2520">
          <cell r="A2520">
            <v>272.904</v>
          </cell>
        </row>
        <row r="2521">
          <cell r="A2521">
            <v>272.85700000000003</v>
          </cell>
        </row>
        <row r="2522">
          <cell r="A2522">
            <v>273.06099999999998</v>
          </cell>
        </row>
        <row r="2523">
          <cell r="A2523">
            <v>272.85399999999998</v>
          </cell>
        </row>
        <row r="2524">
          <cell r="A2524">
            <v>272.928</v>
          </cell>
        </row>
        <row r="2525">
          <cell r="A2525">
            <v>272.94299999999998</v>
          </cell>
        </row>
        <row r="2526">
          <cell r="A2526">
            <v>272.916</v>
          </cell>
        </row>
        <row r="2527">
          <cell r="A2527">
            <v>273.166</v>
          </cell>
        </row>
        <row r="2528">
          <cell r="A2528">
            <v>272.91199999999998</v>
          </cell>
        </row>
        <row r="2529">
          <cell r="A2529">
            <v>272.89600000000002</v>
          </cell>
        </row>
        <row r="2530">
          <cell r="A2530">
            <v>272.928</v>
          </cell>
        </row>
        <row r="2531">
          <cell r="A2531">
            <v>272.93200000000002</v>
          </cell>
        </row>
        <row r="2532">
          <cell r="A2532">
            <v>272.85000000000002</v>
          </cell>
        </row>
        <row r="2533">
          <cell r="A2533">
            <v>273.00599999999997</v>
          </cell>
        </row>
        <row r="2534">
          <cell r="A2534">
            <v>272.87299999999999</v>
          </cell>
        </row>
        <row r="2535">
          <cell r="A2535">
            <v>272.92399999999998</v>
          </cell>
        </row>
        <row r="2536">
          <cell r="A2536">
            <v>272.86099999999999</v>
          </cell>
        </row>
        <row r="2537">
          <cell r="A2537">
            <v>272.791</v>
          </cell>
        </row>
        <row r="2538">
          <cell r="A2538">
            <v>272.79899999999998</v>
          </cell>
        </row>
        <row r="2539">
          <cell r="A2539">
            <v>272.846</v>
          </cell>
        </row>
        <row r="2540">
          <cell r="A2540">
            <v>272.83800000000002</v>
          </cell>
        </row>
        <row r="2541">
          <cell r="A2541">
            <v>272.92399999999998</v>
          </cell>
        </row>
        <row r="2542">
          <cell r="A2542">
            <v>272.834</v>
          </cell>
        </row>
        <row r="2543">
          <cell r="A2543">
            <v>272.80700000000002</v>
          </cell>
        </row>
        <row r="2544">
          <cell r="A2544">
            <v>272.93900000000002</v>
          </cell>
        </row>
        <row r="2545">
          <cell r="A2545">
            <v>272.78300000000002</v>
          </cell>
        </row>
        <row r="2546">
          <cell r="A2546">
            <v>272.88499999999999</v>
          </cell>
        </row>
        <row r="2547">
          <cell r="A2547">
            <v>272.89299999999997</v>
          </cell>
        </row>
        <row r="2548">
          <cell r="A2548">
            <v>272.82600000000002</v>
          </cell>
        </row>
        <row r="2549">
          <cell r="A2549">
            <v>272.81799999999998</v>
          </cell>
        </row>
        <row r="2550">
          <cell r="A2550">
            <v>272.79899999999998</v>
          </cell>
        </row>
        <row r="2551">
          <cell r="A2551">
            <v>272.81799999999998</v>
          </cell>
        </row>
        <row r="2552">
          <cell r="A2552">
            <v>272.86500000000001</v>
          </cell>
        </row>
        <row r="2553">
          <cell r="A2553">
            <v>272.81400000000002</v>
          </cell>
        </row>
        <row r="2554">
          <cell r="A2554">
            <v>272.846</v>
          </cell>
        </row>
        <row r="2555">
          <cell r="A2555">
            <v>272.916</v>
          </cell>
        </row>
        <row r="2556">
          <cell r="A2556">
            <v>272.79500000000002</v>
          </cell>
        </row>
        <row r="2557">
          <cell r="A2557">
            <v>272.85700000000003</v>
          </cell>
        </row>
        <row r="2558">
          <cell r="A2558">
            <v>272.846</v>
          </cell>
        </row>
        <row r="2559">
          <cell r="A2559">
            <v>272.82600000000002</v>
          </cell>
        </row>
        <row r="2560">
          <cell r="A2560">
            <v>272.78300000000002</v>
          </cell>
        </row>
        <row r="2561">
          <cell r="A2561">
            <v>272.78300000000002</v>
          </cell>
        </row>
        <row r="2562">
          <cell r="A2562">
            <v>272.83</v>
          </cell>
        </row>
        <row r="2563">
          <cell r="A2563">
            <v>272.87299999999999</v>
          </cell>
        </row>
        <row r="2564">
          <cell r="A2564">
            <v>272.81400000000002</v>
          </cell>
        </row>
        <row r="2565">
          <cell r="A2565">
            <v>272.79500000000002</v>
          </cell>
        </row>
        <row r="2566">
          <cell r="A2566">
            <v>272.88900000000001</v>
          </cell>
        </row>
        <row r="2567">
          <cell r="A2567">
            <v>272.791</v>
          </cell>
        </row>
        <row r="2568">
          <cell r="A2568">
            <v>272.86500000000001</v>
          </cell>
        </row>
        <row r="2569">
          <cell r="A2569">
            <v>272.83800000000002</v>
          </cell>
        </row>
        <row r="2570">
          <cell r="A2570">
            <v>272.81799999999998</v>
          </cell>
        </row>
        <row r="2571">
          <cell r="A2571">
            <v>272.78699999999998</v>
          </cell>
        </row>
        <row r="2572">
          <cell r="A2572">
            <v>272.82600000000002</v>
          </cell>
        </row>
        <row r="2573">
          <cell r="A2573">
            <v>272.834</v>
          </cell>
        </row>
        <row r="2574">
          <cell r="A2574">
            <v>272.85700000000003</v>
          </cell>
        </row>
        <row r="2575">
          <cell r="A2575">
            <v>272.822</v>
          </cell>
        </row>
        <row r="2576">
          <cell r="A2576">
            <v>272.791</v>
          </cell>
        </row>
        <row r="2577">
          <cell r="A2577">
            <v>272.904</v>
          </cell>
        </row>
        <row r="2578">
          <cell r="A2578">
            <v>272.81099999999998</v>
          </cell>
        </row>
        <row r="2579">
          <cell r="A2579">
            <v>272.85700000000003</v>
          </cell>
        </row>
        <row r="2580">
          <cell r="A2580">
            <v>272.86099999999999</v>
          </cell>
        </row>
        <row r="2581">
          <cell r="A2581">
            <v>272.81099999999998</v>
          </cell>
        </row>
        <row r="2582">
          <cell r="A2582">
            <v>272.77499999999998</v>
          </cell>
        </row>
        <row r="2583">
          <cell r="A2583">
            <v>272.78699999999998</v>
          </cell>
        </row>
        <row r="2584">
          <cell r="A2584">
            <v>272.81799999999998</v>
          </cell>
        </row>
        <row r="2585">
          <cell r="A2585">
            <v>272.822</v>
          </cell>
        </row>
        <row r="2586">
          <cell r="A2586">
            <v>272.85399999999998</v>
          </cell>
        </row>
        <row r="2587">
          <cell r="A2587">
            <v>272.76799999999997</v>
          </cell>
        </row>
        <row r="2588">
          <cell r="A2588">
            <v>272.928</v>
          </cell>
        </row>
        <row r="2589">
          <cell r="A2589">
            <v>272.791</v>
          </cell>
        </row>
        <row r="2590">
          <cell r="A2590">
            <v>272.822</v>
          </cell>
        </row>
        <row r="2591">
          <cell r="A2591">
            <v>272.85700000000003</v>
          </cell>
        </row>
        <row r="2592">
          <cell r="A2592">
            <v>272.79500000000002</v>
          </cell>
        </row>
        <row r="2593">
          <cell r="A2593">
            <v>272.81099999999998</v>
          </cell>
        </row>
        <row r="2594">
          <cell r="A2594">
            <v>272.85700000000003</v>
          </cell>
        </row>
        <row r="2595">
          <cell r="A2595">
            <v>272.83</v>
          </cell>
        </row>
        <row r="2596">
          <cell r="A2596">
            <v>272.88099999999997</v>
          </cell>
        </row>
        <row r="2597">
          <cell r="A2597">
            <v>272.87700000000001</v>
          </cell>
        </row>
        <row r="2598">
          <cell r="A2598">
            <v>272.77499999999998</v>
          </cell>
        </row>
        <row r="2599">
          <cell r="A2599">
            <v>272.93200000000002</v>
          </cell>
        </row>
        <row r="2600">
          <cell r="A2600">
            <v>272.791</v>
          </cell>
        </row>
        <row r="2601">
          <cell r="A2601">
            <v>272.846</v>
          </cell>
        </row>
        <row r="2602">
          <cell r="A2602">
            <v>272.85700000000003</v>
          </cell>
        </row>
        <row r="2603">
          <cell r="A2603">
            <v>272.80700000000002</v>
          </cell>
        </row>
        <row r="2604">
          <cell r="A2604">
            <v>272.83</v>
          </cell>
        </row>
        <row r="2605">
          <cell r="A2605">
            <v>272.79500000000002</v>
          </cell>
        </row>
        <row r="2606">
          <cell r="A2606">
            <v>272.81400000000002</v>
          </cell>
        </row>
        <row r="2607">
          <cell r="A2607">
            <v>272.86099999999999</v>
          </cell>
        </row>
        <row r="2608">
          <cell r="A2608">
            <v>272.87299999999999</v>
          </cell>
        </row>
        <row r="2609">
          <cell r="A2609">
            <v>272.85700000000003</v>
          </cell>
        </row>
        <row r="2610">
          <cell r="A2610">
            <v>272.95100000000002</v>
          </cell>
        </row>
        <row r="2611">
          <cell r="A2611">
            <v>272.79899999999998</v>
          </cell>
        </row>
        <row r="2612">
          <cell r="A2612">
            <v>272.84199999999998</v>
          </cell>
        </row>
        <row r="2613">
          <cell r="A2613">
            <v>272.85700000000003</v>
          </cell>
        </row>
        <row r="2614">
          <cell r="A2614">
            <v>272.78300000000002</v>
          </cell>
        </row>
        <row r="2615">
          <cell r="A2615">
            <v>272.834</v>
          </cell>
        </row>
        <row r="2616">
          <cell r="A2616">
            <v>272.87299999999999</v>
          </cell>
        </row>
        <row r="2617">
          <cell r="A2617">
            <v>272.86500000000001</v>
          </cell>
        </row>
        <row r="2618">
          <cell r="A2618">
            <v>272.81099999999998</v>
          </cell>
        </row>
        <row r="2619">
          <cell r="A2619">
            <v>272.85399999999998</v>
          </cell>
        </row>
        <row r="2620">
          <cell r="A2620">
            <v>272.78699999999998</v>
          </cell>
        </row>
        <row r="2621">
          <cell r="A2621">
            <v>272.92</v>
          </cell>
        </row>
        <row r="2622">
          <cell r="A2622">
            <v>272.78699999999998</v>
          </cell>
        </row>
        <row r="2623">
          <cell r="A2623">
            <v>272.85700000000003</v>
          </cell>
        </row>
        <row r="2624">
          <cell r="A2624">
            <v>272.85700000000003</v>
          </cell>
        </row>
        <row r="2625">
          <cell r="A2625">
            <v>272.81099999999998</v>
          </cell>
        </row>
        <row r="2626">
          <cell r="A2626">
            <v>272.80700000000002</v>
          </cell>
        </row>
        <row r="2627">
          <cell r="A2627">
            <v>272.85700000000003</v>
          </cell>
        </row>
        <row r="2628">
          <cell r="A2628">
            <v>272.85700000000003</v>
          </cell>
        </row>
        <row r="2629">
          <cell r="A2629">
            <v>272.86500000000001</v>
          </cell>
        </row>
        <row r="2630">
          <cell r="A2630">
            <v>273.02499999999998</v>
          </cell>
        </row>
        <row r="2631">
          <cell r="A2631">
            <v>272.79500000000002</v>
          </cell>
        </row>
        <row r="2632">
          <cell r="A2632">
            <v>272.85000000000002</v>
          </cell>
        </row>
        <row r="2633">
          <cell r="A2633">
            <v>272.89600000000002</v>
          </cell>
        </row>
        <row r="2634">
          <cell r="A2634">
            <v>272.79899999999998</v>
          </cell>
        </row>
        <row r="2635">
          <cell r="A2635">
            <v>272.81400000000002</v>
          </cell>
        </row>
        <row r="2636">
          <cell r="A2636">
            <v>272.86500000000001</v>
          </cell>
        </row>
        <row r="2637">
          <cell r="A2637">
            <v>272.85399999999998</v>
          </cell>
        </row>
        <row r="2638">
          <cell r="A2638">
            <v>272.78300000000002</v>
          </cell>
        </row>
        <row r="2639">
          <cell r="A2639">
            <v>272.79500000000002</v>
          </cell>
        </row>
        <row r="2640">
          <cell r="A2640">
            <v>272.89600000000002</v>
          </cell>
        </row>
        <row r="2641">
          <cell r="A2641">
            <v>272.78300000000002</v>
          </cell>
        </row>
        <row r="2642">
          <cell r="A2642">
            <v>272.70100000000002</v>
          </cell>
        </row>
        <row r="2643">
          <cell r="A2643">
            <v>272.76400000000001</v>
          </cell>
        </row>
        <row r="2644">
          <cell r="A2644">
            <v>272.721</v>
          </cell>
        </row>
        <row r="2645">
          <cell r="A2645">
            <v>272.68900000000002</v>
          </cell>
        </row>
        <row r="2646">
          <cell r="A2646">
            <v>273.15800000000002</v>
          </cell>
        </row>
        <row r="2647">
          <cell r="A2647">
            <v>272.78699999999998</v>
          </cell>
        </row>
        <row r="2648">
          <cell r="A2648">
            <v>272.85700000000003</v>
          </cell>
        </row>
        <row r="2649">
          <cell r="A2649">
            <v>272.822</v>
          </cell>
        </row>
        <row r="2650">
          <cell r="A2650">
            <v>273.01400000000001</v>
          </cell>
        </row>
        <row r="2651">
          <cell r="A2651">
            <v>274.59300000000002</v>
          </cell>
        </row>
        <row r="2652">
          <cell r="A2652">
            <v>274.05200000000002</v>
          </cell>
        </row>
        <row r="2653">
          <cell r="A2653">
            <v>273.46199999999999</v>
          </cell>
        </row>
        <row r="2654">
          <cell r="A2654">
            <v>272.96600000000001</v>
          </cell>
        </row>
        <row r="2655">
          <cell r="A2655">
            <v>272.86399999999998</v>
          </cell>
        </row>
        <row r="2656">
          <cell r="A2656">
            <v>272.82100000000003</v>
          </cell>
        </row>
        <row r="2657">
          <cell r="A2657">
            <v>273.255</v>
          </cell>
        </row>
        <row r="2658">
          <cell r="A2658">
            <v>273.40300000000002</v>
          </cell>
        </row>
        <row r="2659">
          <cell r="A2659">
            <v>273.37200000000001</v>
          </cell>
        </row>
        <row r="2660">
          <cell r="A2660">
            <v>273.56299999999999</v>
          </cell>
        </row>
        <row r="2661">
          <cell r="A2661">
            <v>273.255</v>
          </cell>
        </row>
        <row r="2662">
          <cell r="A2662">
            <v>279.81700000000001</v>
          </cell>
        </row>
        <row r="2663">
          <cell r="A2663">
            <v>275.017</v>
          </cell>
        </row>
        <row r="2664">
          <cell r="A2664">
            <v>274.45800000000003</v>
          </cell>
        </row>
        <row r="2665">
          <cell r="A2665">
            <v>283.59899999999999</v>
          </cell>
        </row>
        <row r="2666">
          <cell r="A2666">
            <v>279.39600000000002</v>
          </cell>
        </row>
        <row r="2667">
          <cell r="A2667">
            <v>274.01299999999998</v>
          </cell>
        </row>
        <row r="2668">
          <cell r="A2668">
            <v>273.98099999999999</v>
          </cell>
        </row>
        <row r="2669">
          <cell r="A2669">
            <v>273.94200000000001</v>
          </cell>
        </row>
        <row r="2670">
          <cell r="A2670">
            <v>274.06700000000001</v>
          </cell>
        </row>
        <row r="2671">
          <cell r="A2671">
            <v>273.93799999999999</v>
          </cell>
        </row>
        <row r="2672">
          <cell r="A2672">
            <v>273.95400000000001</v>
          </cell>
        </row>
        <row r="2673">
          <cell r="A2673">
            <v>273.84899999999999</v>
          </cell>
        </row>
        <row r="2674">
          <cell r="A2674">
            <v>274.23899999999998</v>
          </cell>
        </row>
        <row r="2675">
          <cell r="A2675">
            <v>273.84899999999999</v>
          </cell>
        </row>
        <row r="2676">
          <cell r="A2676">
            <v>273.72000000000003</v>
          </cell>
        </row>
        <row r="2677">
          <cell r="A2677">
            <v>273.36</v>
          </cell>
        </row>
        <row r="2678">
          <cell r="A2678">
            <v>273.25099999999998</v>
          </cell>
        </row>
        <row r="2679">
          <cell r="A2679">
            <v>273.24299999999999</v>
          </cell>
        </row>
        <row r="2680">
          <cell r="A2680">
            <v>273.22000000000003</v>
          </cell>
        </row>
        <row r="2681">
          <cell r="A2681">
            <v>273.173</v>
          </cell>
        </row>
        <row r="2682">
          <cell r="A2682">
            <v>273.35300000000001</v>
          </cell>
        </row>
        <row r="2683">
          <cell r="A2683">
            <v>273.21600000000001</v>
          </cell>
        </row>
        <row r="2684">
          <cell r="A2684">
            <v>273.28199999999998</v>
          </cell>
        </row>
        <row r="2685">
          <cell r="A2685">
            <v>273.12599999999998</v>
          </cell>
        </row>
        <row r="2686">
          <cell r="A2686">
            <v>273.13</v>
          </cell>
        </row>
        <row r="2687">
          <cell r="A2687">
            <v>273.66699999999997</v>
          </cell>
        </row>
        <row r="2688">
          <cell r="A2688">
            <v>272.97199999999998</v>
          </cell>
        </row>
        <row r="2689">
          <cell r="A2689">
            <v>272.90100000000001</v>
          </cell>
        </row>
        <row r="2690">
          <cell r="A2690">
            <v>273.27600000000001</v>
          </cell>
        </row>
        <row r="2691">
          <cell r="A2691">
            <v>272.93700000000001</v>
          </cell>
        </row>
        <row r="2692">
          <cell r="A2692">
            <v>272.89</v>
          </cell>
        </row>
        <row r="2693">
          <cell r="A2693">
            <v>272.95999999999998</v>
          </cell>
        </row>
        <row r="2694">
          <cell r="A2694">
            <v>273.226</v>
          </cell>
        </row>
        <row r="2695">
          <cell r="A2695">
            <v>276.35300000000001</v>
          </cell>
        </row>
        <row r="2696">
          <cell r="A2696">
            <v>275.839</v>
          </cell>
        </row>
        <row r="2697">
          <cell r="A2697">
            <v>272.86399999999998</v>
          </cell>
        </row>
        <row r="2698">
          <cell r="A2698">
            <v>273.017</v>
          </cell>
        </row>
        <row r="2699">
          <cell r="A2699">
            <v>273.02100000000002</v>
          </cell>
        </row>
        <row r="2700">
          <cell r="A2700">
            <v>273.54399999999998</v>
          </cell>
        </row>
        <row r="2701">
          <cell r="A2701">
            <v>272.97800000000001</v>
          </cell>
        </row>
        <row r="2702">
          <cell r="A2702">
            <v>272.94600000000003</v>
          </cell>
        </row>
        <row r="2703">
          <cell r="A2703">
            <v>272.92700000000002</v>
          </cell>
        </row>
        <row r="2704">
          <cell r="A2704">
            <v>273.024</v>
          </cell>
        </row>
        <row r="2705">
          <cell r="A2705">
            <v>273.22399999999999</v>
          </cell>
        </row>
        <row r="2706">
          <cell r="A2706">
            <v>272.89600000000002</v>
          </cell>
        </row>
        <row r="2707">
          <cell r="A2707">
            <v>272.89600000000002</v>
          </cell>
        </row>
        <row r="2708">
          <cell r="A2708">
            <v>272.87599999999998</v>
          </cell>
        </row>
        <row r="2709">
          <cell r="A2709">
            <v>272.94200000000001</v>
          </cell>
        </row>
        <row r="2710">
          <cell r="A2710">
            <v>272.88799999999998</v>
          </cell>
        </row>
        <row r="2711">
          <cell r="A2711">
            <v>272.87599999999998</v>
          </cell>
        </row>
        <row r="2712">
          <cell r="A2712">
            <v>272.91899999999998</v>
          </cell>
        </row>
        <row r="2713">
          <cell r="A2713">
            <v>272.86</v>
          </cell>
        </row>
        <row r="2714">
          <cell r="A2714">
            <v>272.88400000000001</v>
          </cell>
        </row>
        <row r="2715">
          <cell r="A2715">
            <v>272.95400000000001</v>
          </cell>
        </row>
        <row r="2716">
          <cell r="A2716">
            <v>272.899</v>
          </cell>
        </row>
        <row r="2717">
          <cell r="A2717">
            <v>273.46199999999999</v>
          </cell>
        </row>
        <row r="2718">
          <cell r="A2718">
            <v>272.923</v>
          </cell>
        </row>
        <row r="2719">
          <cell r="A2719">
            <v>272.89600000000002</v>
          </cell>
        </row>
        <row r="2720">
          <cell r="A2720">
            <v>272.96199999999999</v>
          </cell>
        </row>
        <row r="2721">
          <cell r="A2721">
            <v>272.90300000000002</v>
          </cell>
        </row>
        <row r="2722">
          <cell r="A2722">
            <v>272.86799999999999</v>
          </cell>
        </row>
        <row r="2723">
          <cell r="A2723">
            <v>272.98099999999999</v>
          </cell>
        </row>
        <row r="2724">
          <cell r="A2724">
            <v>272.96199999999999</v>
          </cell>
        </row>
        <row r="2725">
          <cell r="A2725">
            <v>272.88</v>
          </cell>
        </row>
        <row r="2726">
          <cell r="A2726">
            <v>272.94600000000003</v>
          </cell>
        </row>
        <row r="2727">
          <cell r="A2727">
            <v>272.96199999999999</v>
          </cell>
        </row>
        <row r="2728">
          <cell r="A2728">
            <v>272.88799999999998</v>
          </cell>
        </row>
        <row r="2729">
          <cell r="A2729">
            <v>273.29199999999997</v>
          </cell>
        </row>
        <row r="2730">
          <cell r="A2730">
            <v>273.30700000000002</v>
          </cell>
        </row>
        <row r="2731">
          <cell r="A2731">
            <v>273.39299999999997</v>
          </cell>
        </row>
        <row r="2732">
          <cell r="A2732">
            <v>273.255</v>
          </cell>
        </row>
        <row r="2733">
          <cell r="A2733">
            <v>273.22800000000001</v>
          </cell>
        </row>
        <row r="2734">
          <cell r="A2734">
            <v>273.2</v>
          </cell>
        </row>
        <row r="2735">
          <cell r="A2735">
            <v>273.25900000000001</v>
          </cell>
        </row>
        <row r="2736">
          <cell r="A2736">
            <v>273.24299999999999</v>
          </cell>
        </row>
        <row r="2737">
          <cell r="A2737">
            <v>273.31400000000002</v>
          </cell>
        </row>
        <row r="2738">
          <cell r="A2738">
            <v>273.64600000000002</v>
          </cell>
        </row>
        <row r="2739">
          <cell r="A2739">
            <v>274.00200000000001</v>
          </cell>
        </row>
        <row r="2740">
          <cell r="A2740">
            <v>273.35700000000003</v>
          </cell>
        </row>
        <row r="2741">
          <cell r="A2741">
            <v>274.20999999999998</v>
          </cell>
        </row>
        <row r="2742">
          <cell r="A2742">
            <v>273.39699999999999</v>
          </cell>
        </row>
        <row r="2743">
          <cell r="A2743">
            <v>273.36200000000002</v>
          </cell>
        </row>
        <row r="2744">
          <cell r="A2744">
            <v>273.39400000000001</v>
          </cell>
        </row>
        <row r="2745">
          <cell r="A2745">
            <v>273.31900000000002</v>
          </cell>
        </row>
        <row r="2746">
          <cell r="A2746">
            <v>273.339</v>
          </cell>
        </row>
        <row r="2747">
          <cell r="A2747">
            <v>273.39600000000002</v>
          </cell>
        </row>
        <row r="2748">
          <cell r="A2748">
            <v>273.33800000000002</v>
          </cell>
        </row>
        <row r="2749">
          <cell r="A2749">
            <v>273.35000000000002</v>
          </cell>
        </row>
        <row r="2750">
          <cell r="A2750">
            <v>273.334</v>
          </cell>
        </row>
        <row r="2751">
          <cell r="A2751">
            <v>273.35000000000002</v>
          </cell>
        </row>
        <row r="2752">
          <cell r="A2752">
            <v>273.351</v>
          </cell>
        </row>
        <row r="2753">
          <cell r="A2753">
            <v>273.35399999999998</v>
          </cell>
        </row>
        <row r="2754">
          <cell r="A2754">
            <v>273.29199999999997</v>
          </cell>
        </row>
        <row r="2755">
          <cell r="A2755">
            <v>273.38200000000001</v>
          </cell>
        </row>
        <row r="2756">
          <cell r="A2756">
            <v>273.32299999999998</v>
          </cell>
        </row>
        <row r="2757">
          <cell r="A2757">
            <v>273.40499999999997</v>
          </cell>
        </row>
        <row r="2758">
          <cell r="A2758">
            <v>273.351</v>
          </cell>
        </row>
        <row r="2759">
          <cell r="A2759">
            <v>273.351</v>
          </cell>
        </row>
        <row r="2760">
          <cell r="A2760">
            <v>273.346</v>
          </cell>
        </row>
        <row r="2761">
          <cell r="A2761">
            <v>273.346</v>
          </cell>
        </row>
        <row r="2762">
          <cell r="A2762">
            <v>273.346</v>
          </cell>
        </row>
        <row r="2763">
          <cell r="A2763">
            <v>273.26400000000001</v>
          </cell>
        </row>
        <row r="2764">
          <cell r="A2764">
            <v>273.26</v>
          </cell>
        </row>
        <row r="2765">
          <cell r="A2765">
            <v>273.34300000000002</v>
          </cell>
        </row>
        <row r="2766">
          <cell r="A2766">
            <v>273.27600000000001</v>
          </cell>
        </row>
        <row r="2767">
          <cell r="A2767">
            <v>273.33100000000002</v>
          </cell>
        </row>
        <row r="2768">
          <cell r="A2768">
            <v>273.339</v>
          </cell>
        </row>
        <row r="2769">
          <cell r="A2769">
            <v>273.327</v>
          </cell>
        </row>
        <row r="2770">
          <cell r="A2770">
            <v>273.38200000000001</v>
          </cell>
        </row>
        <row r="2771">
          <cell r="A2771">
            <v>273.26</v>
          </cell>
        </row>
        <row r="2772">
          <cell r="A2772">
            <v>273.35700000000003</v>
          </cell>
        </row>
        <row r="2773">
          <cell r="A2773">
            <v>273.279</v>
          </cell>
        </row>
        <row r="2774">
          <cell r="A2774">
            <v>273.26799999999997</v>
          </cell>
        </row>
        <row r="2775">
          <cell r="A2775">
            <v>273.346</v>
          </cell>
        </row>
        <row r="2776">
          <cell r="A2776">
            <v>273.29599999999999</v>
          </cell>
        </row>
        <row r="2777">
          <cell r="A2777">
            <v>273.32299999999998</v>
          </cell>
        </row>
        <row r="2778">
          <cell r="A2778">
            <v>273.28399999999999</v>
          </cell>
        </row>
        <row r="2779">
          <cell r="A2779">
            <v>273.27199999999999</v>
          </cell>
        </row>
        <row r="2780">
          <cell r="A2780">
            <v>273.315</v>
          </cell>
        </row>
        <row r="2781">
          <cell r="A2781">
            <v>273.28800000000001</v>
          </cell>
        </row>
        <row r="2782">
          <cell r="A2782">
            <v>273.32299999999998</v>
          </cell>
        </row>
        <row r="2783">
          <cell r="A2783">
            <v>273.26100000000002</v>
          </cell>
        </row>
        <row r="2784">
          <cell r="A2784">
            <v>273.19400000000002</v>
          </cell>
        </row>
        <row r="2785">
          <cell r="A2785">
            <v>273.346</v>
          </cell>
        </row>
        <row r="2786">
          <cell r="A2786">
            <v>273.24400000000003</v>
          </cell>
        </row>
        <row r="2787">
          <cell r="A2787">
            <v>273.31799999999998</v>
          </cell>
        </row>
        <row r="2788">
          <cell r="A2788">
            <v>273.31799999999998</v>
          </cell>
        </row>
        <row r="2789">
          <cell r="A2789">
            <v>273.31799999999998</v>
          </cell>
        </row>
        <row r="2790">
          <cell r="A2790">
            <v>273.24</v>
          </cell>
        </row>
        <row r="2791">
          <cell r="A2791">
            <v>273.35399999999998</v>
          </cell>
        </row>
        <row r="2792">
          <cell r="A2792">
            <v>273.22899999999998</v>
          </cell>
        </row>
        <row r="2793">
          <cell r="A2793">
            <v>273.24099999999999</v>
          </cell>
        </row>
        <row r="2794">
          <cell r="A2794">
            <v>273.28399999999999</v>
          </cell>
        </row>
        <row r="2795">
          <cell r="A2795">
            <v>273.24900000000002</v>
          </cell>
        </row>
        <row r="2796">
          <cell r="A2796">
            <v>273.35399999999998</v>
          </cell>
        </row>
        <row r="2797">
          <cell r="A2797">
            <v>273.245</v>
          </cell>
        </row>
        <row r="2798">
          <cell r="A2798">
            <v>273.327</v>
          </cell>
        </row>
        <row r="2799">
          <cell r="A2799">
            <v>273.33499999999998</v>
          </cell>
        </row>
        <row r="2800">
          <cell r="A2800">
            <v>273.27999999999997</v>
          </cell>
        </row>
        <row r="2801">
          <cell r="A2801">
            <v>273.27499999999998</v>
          </cell>
        </row>
        <row r="2802">
          <cell r="A2802">
            <v>273.31799999999998</v>
          </cell>
        </row>
        <row r="2803">
          <cell r="A2803">
            <v>273.26799999999997</v>
          </cell>
        </row>
        <row r="2804">
          <cell r="A2804">
            <v>273.29500000000002</v>
          </cell>
        </row>
        <row r="2805">
          <cell r="A2805">
            <v>273.24400000000003</v>
          </cell>
        </row>
        <row r="2806">
          <cell r="A2806">
            <v>273.25700000000001</v>
          </cell>
        </row>
        <row r="2807">
          <cell r="A2807">
            <v>273.34300000000002</v>
          </cell>
        </row>
        <row r="2808">
          <cell r="A2808">
            <v>273.26900000000001</v>
          </cell>
        </row>
        <row r="2809">
          <cell r="A2809">
            <v>273.30799999999999</v>
          </cell>
        </row>
        <row r="2810">
          <cell r="A2810">
            <v>273.30799999999999</v>
          </cell>
        </row>
        <row r="2811">
          <cell r="A2811">
            <v>273.32299999999998</v>
          </cell>
        </row>
        <row r="2812">
          <cell r="A2812">
            <v>273.26900000000001</v>
          </cell>
        </row>
        <row r="2813">
          <cell r="A2813">
            <v>273.31900000000002</v>
          </cell>
        </row>
        <row r="2814">
          <cell r="A2814">
            <v>273.27199999999999</v>
          </cell>
        </row>
        <row r="2815">
          <cell r="A2815">
            <v>273.339</v>
          </cell>
        </row>
        <row r="2816">
          <cell r="A2816">
            <v>273.33499999999998</v>
          </cell>
        </row>
        <row r="2817">
          <cell r="A2817">
            <v>273.25599999999997</v>
          </cell>
        </row>
        <row r="2818">
          <cell r="A2818">
            <v>273.37700000000001</v>
          </cell>
        </row>
        <row r="2819">
          <cell r="A2819">
            <v>273.32600000000002</v>
          </cell>
        </row>
        <row r="2820">
          <cell r="A2820">
            <v>273.32600000000002</v>
          </cell>
        </row>
        <row r="2821">
          <cell r="A2821">
            <v>273.27499999999998</v>
          </cell>
        </row>
        <row r="2822">
          <cell r="A2822">
            <v>273.33499999999998</v>
          </cell>
        </row>
        <row r="2823">
          <cell r="A2823">
            <v>273.24099999999999</v>
          </cell>
        </row>
        <row r="2824">
          <cell r="A2824">
            <v>273.339</v>
          </cell>
        </row>
        <row r="2825">
          <cell r="A2825">
            <v>273.26499999999999</v>
          </cell>
        </row>
        <row r="2826">
          <cell r="A2826">
            <v>273.32299999999998</v>
          </cell>
        </row>
        <row r="2827">
          <cell r="A2827">
            <v>273.26100000000002</v>
          </cell>
        </row>
        <row r="2828">
          <cell r="A2828">
            <v>273.25700000000001</v>
          </cell>
        </row>
        <row r="2829">
          <cell r="A2829">
            <v>273.358</v>
          </cell>
        </row>
        <row r="2830">
          <cell r="A2830">
            <v>273.31200000000001</v>
          </cell>
        </row>
        <row r="2831">
          <cell r="A2831">
            <v>273.31900000000002</v>
          </cell>
        </row>
        <row r="2832">
          <cell r="A2832">
            <v>273.30700000000002</v>
          </cell>
        </row>
        <row r="2833">
          <cell r="A2833">
            <v>273.31799999999998</v>
          </cell>
        </row>
        <row r="2834">
          <cell r="A2834">
            <v>273.24400000000003</v>
          </cell>
        </row>
        <row r="2835">
          <cell r="A2835">
            <v>273.33</v>
          </cell>
        </row>
        <row r="2836">
          <cell r="A2836">
            <v>273.23599999999999</v>
          </cell>
        </row>
        <row r="2837">
          <cell r="A2837">
            <v>273.358</v>
          </cell>
        </row>
        <row r="2838">
          <cell r="A2838">
            <v>273.27600000000001</v>
          </cell>
        </row>
        <row r="2839">
          <cell r="A2839">
            <v>273.24900000000002</v>
          </cell>
        </row>
        <row r="2840">
          <cell r="A2840">
            <v>273.39699999999999</v>
          </cell>
        </row>
        <row r="2841">
          <cell r="A2841">
            <v>273.24900000000002</v>
          </cell>
        </row>
        <row r="2842">
          <cell r="A2842">
            <v>273.26499999999999</v>
          </cell>
        </row>
        <row r="2843">
          <cell r="A2843">
            <v>273.315</v>
          </cell>
        </row>
        <row r="2844">
          <cell r="A2844">
            <v>273.303</v>
          </cell>
        </row>
        <row r="2845">
          <cell r="A2845">
            <v>273.596</v>
          </cell>
        </row>
        <row r="2846">
          <cell r="A2846">
            <v>273.28300000000002</v>
          </cell>
        </row>
        <row r="2847">
          <cell r="A2847">
            <v>273.166</v>
          </cell>
        </row>
        <row r="2848">
          <cell r="A2848">
            <v>273.34199999999998</v>
          </cell>
        </row>
        <row r="2849">
          <cell r="A2849">
            <v>273.18700000000001</v>
          </cell>
        </row>
        <row r="2850">
          <cell r="A2850">
            <v>273.22899999999998</v>
          </cell>
        </row>
        <row r="2851">
          <cell r="A2851">
            <v>273.27600000000001</v>
          </cell>
        </row>
        <row r="2852">
          <cell r="A2852">
            <v>273.19</v>
          </cell>
        </row>
        <row r="2853">
          <cell r="A2853">
            <v>274.33699999999999</v>
          </cell>
        </row>
        <row r="2854">
          <cell r="A2854">
            <v>274.88499999999999</v>
          </cell>
        </row>
        <row r="2855">
          <cell r="A2855">
            <v>273.55500000000001</v>
          </cell>
        </row>
        <row r="2856">
          <cell r="A2856">
            <v>273.50400000000002</v>
          </cell>
        </row>
        <row r="2857">
          <cell r="A2857">
            <v>273.43</v>
          </cell>
        </row>
        <row r="2858">
          <cell r="A2858">
            <v>273.512</v>
          </cell>
        </row>
        <row r="2859">
          <cell r="A2859">
            <v>273.51900000000001</v>
          </cell>
        </row>
        <row r="2860">
          <cell r="A2860">
            <v>273.56200000000001</v>
          </cell>
        </row>
        <row r="2861">
          <cell r="A2861">
            <v>273.54199999999997</v>
          </cell>
        </row>
        <row r="2862">
          <cell r="A2862">
            <v>273.51900000000001</v>
          </cell>
        </row>
        <row r="2863">
          <cell r="A2863">
            <v>273.56900000000002</v>
          </cell>
        </row>
        <row r="2864">
          <cell r="A2864">
            <v>273.87400000000002</v>
          </cell>
        </row>
        <row r="2865">
          <cell r="A2865">
            <v>273.51900000000001</v>
          </cell>
        </row>
        <row r="2866">
          <cell r="A2866">
            <v>273.61099999999999</v>
          </cell>
        </row>
        <row r="2867">
          <cell r="A2867">
            <v>273.786</v>
          </cell>
        </row>
        <row r="2868">
          <cell r="A2868">
            <v>274.26299999999998</v>
          </cell>
        </row>
        <row r="2869">
          <cell r="A2869">
            <v>275.62200000000001</v>
          </cell>
        </row>
        <row r="2870">
          <cell r="A2870">
            <v>274.91899999999998</v>
          </cell>
        </row>
        <row r="2871">
          <cell r="A2871">
            <v>274.02800000000002</v>
          </cell>
        </row>
        <row r="2872">
          <cell r="A2872">
            <v>276.73399999999998</v>
          </cell>
        </row>
        <row r="2873">
          <cell r="A2873">
            <v>272.67200000000003</v>
          </cell>
        </row>
        <row r="2874">
          <cell r="A2874">
            <v>272.77100000000002</v>
          </cell>
        </row>
        <row r="2875">
          <cell r="A2875">
            <v>272.303</v>
          </cell>
        </row>
        <row r="2876">
          <cell r="A2876">
            <v>272.197</v>
          </cell>
        </row>
        <row r="2877">
          <cell r="A2877">
            <v>272.14999999999998</v>
          </cell>
        </row>
        <row r="2878">
          <cell r="A2878">
            <v>272.11900000000003</v>
          </cell>
        </row>
        <row r="2879">
          <cell r="A2879">
            <v>272.17399999999998</v>
          </cell>
        </row>
        <row r="2880">
          <cell r="A2880">
            <v>272.16199999999998</v>
          </cell>
        </row>
        <row r="2881">
          <cell r="A2881">
            <v>272.18200000000002</v>
          </cell>
        </row>
        <row r="2882">
          <cell r="A2882">
            <v>272.178</v>
          </cell>
        </row>
        <row r="2883">
          <cell r="A2883">
            <v>272.15800000000002</v>
          </cell>
        </row>
        <row r="2884">
          <cell r="A2884">
            <v>272.15800000000002</v>
          </cell>
        </row>
        <row r="2885">
          <cell r="A2885">
            <v>272.08</v>
          </cell>
        </row>
        <row r="2886">
          <cell r="A2886">
            <v>272.37299999999999</v>
          </cell>
        </row>
        <row r="2887">
          <cell r="A2887">
            <v>272.14299999999997</v>
          </cell>
        </row>
        <row r="2888">
          <cell r="A2888">
            <v>272.18700000000001</v>
          </cell>
        </row>
        <row r="2889">
          <cell r="A2889">
            <v>272.01900000000001</v>
          </cell>
        </row>
        <row r="2890">
          <cell r="A2890">
            <v>271.99900000000002</v>
          </cell>
        </row>
        <row r="2891">
          <cell r="A2891">
            <v>272.041</v>
          </cell>
        </row>
        <row r="2892">
          <cell r="A2892">
            <v>272.00200000000001</v>
          </cell>
        </row>
        <row r="2893">
          <cell r="A2893">
            <v>272.053</v>
          </cell>
        </row>
        <row r="2894">
          <cell r="A2894">
            <v>272.26799999999997</v>
          </cell>
        </row>
        <row r="2895">
          <cell r="A2895">
            <v>272.10000000000002</v>
          </cell>
        </row>
        <row r="2896">
          <cell r="A2896">
            <v>272.10399999999998</v>
          </cell>
        </row>
        <row r="2897">
          <cell r="A2897">
            <v>272.01</v>
          </cell>
        </row>
        <row r="2898">
          <cell r="A2898">
            <v>272.053</v>
          </cell>
        </row>
        <row r="2899">
          <cell r="A2899">
            <v>272.06799999999998</v>
          </cell>
        </row>
        <row r="2900">
          <cell r="A2900">
            <v>271.96300000000002</v>
          </cell>
        </row>
        <row r="2901">
          <cell r="A2901">
            <v>272.10000000000002</v>
          </cell>
        </row>
        <row r="2902">
          <cell r="A2902">
            <v>272.04500000000002</v>
          </cell>
        </row>
        <row r="2903">
          <cell r="A2903">
            <v>271.928</v>
          </cell>
        </row>
        <row r="2904">
          <cell r="A2904">
            <v>272.072</v>
          </cell>
        </row>
        <row r="2905">
          <cell r="A2905">
            <v>272.01799999999997</v>
          </cell>
        </row>
        <row r="2906">
          <cell r="A2906">
            <v>271.95100000000002</v>
          </cell>
        </row>
        <row r="2907">
          <cell r="A2907">
            <v>271.93599999999998</v>
          </cell>
        </row>
        <row r="2908">
          <cell r="A2908">
            <v>271.92</v>
          </cell>
        </row>
        <row r="2909">
          <cell r="A2909">
            <v>272.44099999999997</v>
          </cell>
        </row>
        <row r="2910">
          <cell r="A2910">
            <v>268.24200000000002</v>
          </cell>
        </row>
        <row r="2911">
          <cell r="A2911">
            <v>268.14100000000002</v>
          </cell>
        </row>
        <row r="2912">
          <cell r="A2912">
            <v>268.21899999999999</v>
          </cell>
        </row>
        <row r="2913">
          <cell r="A2913">
            <v>268.18</v>
          </cell>
        </row>
        <row r="2914">
          <cell r="A2914">
            <v>253.25399999999999</v>
          </cell>
        </row>
        <row r="2915">
          <cell r="A2915">
            <v>253.32</v>
          </cell>
        </row>
        <row r="2916">
          <cell r="A2916">
            <v>253.25399999999999</v>
          </cell>
        </row>
        <row r="2917">
          <cell r="A2917">
            <v>253.535</v>
          </cell>
        </row>
        <row r="2918">
          <cell r="A2918">
            <v>253.285</v>
          </cell>
        </row>
        <row r="2919">
          <cell r="A2919">
            <v>253.238</v>
          </cell>
        </row>
        <row r="2920">
          <cell r="A2920">
            <v>253.32400000000001</v>
          </cell>
        </row>
        <row r="2921">
          <cell r="A2921">
            <v>274.57600000000002</v>
          </cell>
        </row>
        <row r="2922">
          <cell r="A2922">
            <v>272.12900000000002</v>
          </cell>
        </row>
        <row r="2923">
          <cell r="A2923">
            <v>272.18400000000003</v>
          </cell>
        </row>
        <row r="2924">
          <cell r="A2924">
            <v>272.28300000000002</v>
          </cell>
        </row>
        <row r="2925">
          <cell r="A2925">
            <v>272.30700000000002</v>
          </cell>
        </row>
        <row r="2926">
          <cell r="A2926">
            <v>272.41199999999998</v>
          </cell>
        </row>
        <row r="2927">
          <cell r="A2927">
            <v>272.13099999999997</v>
          </cell>
        </row>
        <row r="2928">
          <cell r="A2928">
            <v>272.21699999999998</v>
          </cell>
        </row>
        <row r="2929">
          <cell r="A2929">
            <v>272.25599999999997</v>
          </cell>
        </row>
        <row r="2930">
          <cell r="A2930">
            <v>272.21300000000002</v>
          </cell>
        </row>
        <row r="2931">
          <cell r="A2931">
            <v>272.14999999999998</v>
          </cell>
        </row>
        <row r="2932">
          <cell r="A2932">
            <v>272.13499999999999</v>
          </cell>
        </row>
        <row r="2933">
          <cell r="A2933">
            <v>272.13099999999997</v>
          </cell>
        </row>
        <row r="2934">
          <cell r="A2934">
            <v>272.25200000000001</v>
          </cell>
        </row>
        <row r="2935">
          <cell r="A2935">
            <v>272.51799999999997</v>
          </cell>
        </row>
        <row r="2936">
          <cell r="A2936">
            <v>272.18900000000002</v>
          </cell>
        </row>
        <row r="2937">
          <cell r="A2937">
            <v>272.13499999999999</v>
          </cell>
        </row>
        <row r="2938">
          <cell r="A2938">
            <v>272.44299999999998</v>
          </cell>
        </row>
        <row r="2939">
          <cell r="A2939">
            <v>272.22899999999998</v>
          </cell>
        </row>
        <row r="2940">
          <cell r="A2940">
            <v>272.13900000000001</v>
          </cell>
        </row>
        <row r="2941">
          <cell r="A2941">
            <v>272.55700000000002</v>
          </cell>
        </row>
        <row r="2942">
          <cell r="A2942">
            <v>272.23200000000003</v>
          </cell>
        </row>
        <row r="2943">
          <cell r="A2943">
            <v>272.12299999999999</v>
          </cell>
        </row>
        <row r="2944">
          <cell r="A2944">
            <v>272.13900000000001</v>
          </cell>
        </row>
        <row r="2945">
          <cell r="A2945">
            <v>272.197</v>
          </cell>
        </row>
        <row r="2946">
          <cell r="A2946">
            <v>272.21300000000002</v>
          </cell>
        </row>
        <row r="2947">
          <cell r="A2947">
            <v>272.12700000000001</v>
          </cell>
        </row>
        <row r="2948">
          <cell r="A2948">
            <v>272.154</v>
          </cell>
        </row>
        <row r="2949">
          <cell r="A2949">
            <v>272.23200000000003</v>
          </cell>
        </row>
        <row r="2950">
          <cell r="A2950">
            <v>272.61700000000002</v>
          </cell>
        </row>
        <row r="2951">
          <cell r="A2951">
            <v>272.584</v>
          </cell>
        </row>
        <row r="2952">
          <cell r="A2952">
            <v>272.64400000000001</v>
          </cell>
        </row>
        <row r="2953">
          <cell r="A2953">
            <v>272.60000000000002</v>
          </cell>
        </row>
        <row r="2954">
          <cell r="A2954">
            <v>272.60700000000003</v>
          </cell>
        </row>
        <row r="2955">
          <cell r="A2955">
            <v>272.64299999999997</v>
          </cell>
        </row>
        <row r="2956">
          <cell r="A2956">
            <v>272.88900000000001</v>
          </cell>
        </row>
        <row r="2957">
          <cell r="A2957">
            <v>272.60000000000002</v>
          </cell>
        </row>
        <row r="2958">
          <cell r="A2958">
            <v>272.839</v>
          </cell>
        </row>
        <row r="2959">
          <cell r="A2959">
            <v>273.03399999999999</v>
          </cell>
        </row>
        <row r="2960">
          <cell r="A2960">
            <v>272.72199999999998</v>
          </cell>
        </row>
        <row r="2961">
          <cell r="A2961">
            <v>272.858</v>
          </cell>
        </row>
        <row r="2962">
          <cell r="A2962">
            <v>272.791</v>
          </cell>
        </row>
        <row r="2963">
          <cell r="A2963">
            <v>273.096</v>
          </cell>
        </row>
        <row r="2964">
          <cell r="A2964">
            <v>272.82900000000001</v>
          </cell>
        </row>
        <row r="2965">
          <cell r="A2965">
            <v>272.767</v>
          </cell>
        </row>
        <row r="2966">
          <cell r="A2966">
            <v>272.89600000000002</v>
          </cell>
        </row>
        <row r="2967">
          <cell r="A2967">
            <v>272.81299999999999</v>
          </cell>
        </row>
        <row r="2968">
          <cell r="A2968">
            <v>272.81299999999999</v>
          </cell>
        </row>
        <row r="2969">
          <cell r="A2969">
            <v>272.79000000000002</v>
          </cell>
        </row>
        <row r="2970">
          <cell r="A2970">
            <v>272.76</v>
          </cell>
        </row>
        <row r="2971">
          <cell r="A2971">
            <v>272.86500000000001</v>
          </cell>
        </row>
        <row r="2972">
          <cell r="A2972">
            <v>272.76</v>
          </cell>
        </row>
        <row r="2973">
          <cell r="A2973">
            <v>272.75599999999997</v>
          </cell>
        </row>
        <row r="2974">
          <cell r="A2974">
            <v>272.85000000000002</v>
          </cell>
        </row>
        <row r="2975">
          <cell r="A2975">
            <v>272.81799999999998</v>
          </cell>
        </row>
        <row r="2976">
          <cell r="A2976">
            <v>272.86500000000001</v>
          </cell>
        </row>
        <row r="2977">
          <cell r="A2977">
            <v>273.40300000000002</v>
          </cell>
        </row>
        <row r="2978">
          <cell r="A2978">
            <v>272.767</v>
          </cell>
        </row>
        <row r="2979">
          <cell r="A2979">
            <v>272.911</v>
          </cell>
        </row>
        <row r="2980">
          <cell r="A2980">
            <v>272.81299999999999</v>
          </cell>
        </row>
        <row r="2981">
          <cell r="A2981">
            <v>272.88400000000001</v>
          </cell>
        </row>
        <row r="2982">
          <cell r="A2982">
            <v>272.81400000000002</v>
          </cell>
        </row>
        <row r="2983">
          <cell r="A2983">
            <v>272.709</v>
          </cell>
        </row>
        <row r="2984">
          <cell r="A2984">
            <v>272.83800000000002</v>
          </cell>
        </row>
        <row r="2985">
          <cell r="A2985">
            <v>272.78699999999998</v>
          </cell>
        </row>
        <row r="2986">
          <cell r="A2986">
            <v>272.791</v>
          </cell>
        </row>
        <row r="2987">
          <cell r="A2987">
            <v>272.80700000000002</v>
          </cell>
        </row>
        <row r="2988">
          <cell r="A2988">
            <v>272.74799999999999</v>
          </cell>
        </row>
        <row r="2989">
          <cell r="A2989">
            <v>272.82100000000003</v>
          </cell>
        </row>
        <row r="2990">
          <cell r="A2990">
            <v>272.72399999999999</v>
          </cell>
        </row>
        <row r="2991">
          <cell r="A2991">
            <v>272.80599999999998</v>
          </cell>
        </row>
        <row r="2992">
          <cell r="A2992">
            <v>272.81</v>
          </cell>
        </row>
        <row r="2993">
          <cell r="A2993">
            <v>272.79000000000002</v>
          </cell>
        </row>
        <row r="2994">
          <cell r="A2994">
            <v>272.76</v>
          </cell>
        </row>
        <row r="2995">
          <cell r="A2995">
            <v>272.94299999999998</v>
          </cell>
        </row>
        <row r="2996">
          <cell r="A2996">
            <v>272.709</v>
          </cell>
        </row>
        <row r="2997">
          <cell r="A2997">
            <v>272.78300000000002</v>
          </cell>
        </row>
        <row r="2998">
          <cell r="A2998">
            <v>272.73200000000003</v>
          </cell>
        </row>
        <row r="2999">
          <cell r="A2999">
            <v>272.74799999999999</v>
          </cell>
        </row>
        <row r="3000">
          <cell r="A3000">
            <v>272.85399999999998</v>
          </cell>
        </row>
        <row r="3001">
          <cell r="A3001">
            <v>272.69600000000003</v>
          </cell>
        </row>
        <row r="3002">
          <cell r="A3002">
            <v>272.83300000000003</v>
          </cell>
        </row>
        <row r="3003">
          <cell r="A3003">
            <v>272.73500000000001</v>
          </cell>
        </row>
        <row r="3004">
          <cell r="A3004">
            <v>272.75900000000001</v>
          </cell>
        </row>
        <row r="3005">
          <cell r="A3005">
            <v>272.81</v>
          </cell>
        </row>
        <row r="3006">
          <cell r="A3006">
            <v>272.75599999999997</v>
          </cell>
        </row>
        <row r="3007">
          <cell r="A3007">
            <v>272.73200000000003</v>
          </cell>
        </row>
        <row r="3008">
          <cell r="A3008">
            <v>272.85000000000002</v>
          </cell>
        </row>
        <row r="3009">
          <cell r="A3009">
            <v>272.74</v>
          </cell>
        </row>
        <row r="3010">
          <cell r="A3010">
            <v>272.803</v>
          </cell>
        </row>
        <row r="3011">
          <cell r="A3011">
            <v>272.79500000000002</v>
          </cell>
        </row>
        <row r="3012">
          <cell r="A3012">
            <v>272.76400000000001</v>
          </cell>
        </row>
        <row r="3013">
          <cell r="A3013">
            <v>272.72800000000001</v>
          </cell>
        </row>
        <row r="3014">
          <cell r="A3014">
            <v>272.67700000000002</v>
          </cell>
        </row>
        <row r="3015">
          <cell r="A3015">
            <v>272.75900000000001</v>
          </cell>
        </row>
        <row r="3016">
          <cell r="A3016">
            <v>272.78199999999998</v>
          </cell>
        </row>
        <row r="3017">
          <cell r="A3017">
            <v>272.80200000000002</v>
          </cell>
        </row>
        <row r="3018">
          <cell r="A3018">
            <v>272.72800000000001</v>
          </cell>
        </row>
        <row r="3019">
          <cell r="A3019">
            <v>272.81799999999998</v>
          </cell>
        </row>
        <row r="3020">
          <cell r="A3020">
            <v>272.73599999999999</v>
          </cell>
        </row>
        <row r="3021">
          <cell r="A3021">
            <v>272.80700000000002</v>
          </cell>
        </row>
        <row r="3022">
          <cell r="A3022">
            <v>272.74</v>
          </cell>
        </row>
        <row r="3023">
          <cell r="A3023">
            <v>272.77100000000002</v>
          </cell>
        </row>
        <row r="3024">
          <cell r="A3024">
            <v>272.79500000000002</v>
          </cell>
        </row>
        <row r="3025">
          <cell r="A3025">
            <v>272.73899999999998</v>
          </cell>
        </row>
        <row r="3026">
          <cell r="A3026">
            <v>272.76299999999998</v>
          </cell>
        </row>
        <row r="3027">
          <cell r="A3027">
            <v>272.75900000000001</v>
          </cell>
        </row>
        <row r="3028">
          <cell r="A3028">
            <v>272.80200000000002</v>
          </cell>
        </row>
        <row r="3029">
          <cell r="A3029">
            <v>272.73099999999999</v>
          </cell>
        </row>
        <row r="3030">
          <cell r="A3030">
            <v>272.87200000000001</v>
          </cell>
        </row>
        <row r="3031">
          <cell r="A3031">
            <v>272.73200000000003</v>
          </cell>
        </row>
        <row r="3032">
          <cell r="A3032">
            <v>272.79899999999998</v>
          </cell>
        </row>
        <row r="3033">
          <cell r="A3033">
            <v>272.79500000000002</v>
          </cell>
        </row>
        <row r="3034">
          <cell r="A3034">
            <v>272.779</v>
          </cell>
        </row>
        <row r="3035">
          <cell r="A3035">
            <v>272.75599999999997</v>
          </cell>
        </row>
        <row r="3036">
          <cell r="A3036">
            <v>272.70100000000002</v>
          </cell>
        </row>
        <row r="3037">
          <cell r="A3037">
            <v>272.72500000000002</v>
          </cell>
        </row>
        <row r="3038">
          <cell r="A3038">
            <v>272.84500000000003</v>
          </cell>
        </row>
        <row r="3039">
          <cell r="A3039">
            <v>272.786</v>
          </cell>
        </row>
        <row r="3040">
          <cell r="A3040">
            <v>272.68099999999998</v>
          </cell>
        </row>
        <row r="3041">
          <cell r="A3041">
            <v>272.87200000000001</v>
          </cell>
        </row>
        <row r="3042">
          <cell r="A3042">
            <v>272.72000000000003</v>
          </cell>
        </row>
        <row r="3043">
          <cell r="A3043">
            <v>272.76</v>
          </cell>
        </row>
        <row r="3044">
          <cell r="A3044">
            <v>272.83600000000001</v>
          </cell>
        </row>
        <row r="3045">
          <cell r="A3045">
            <v>272.79700000000003</v>
          </cell>
        </row>
        <row r="3046">
          <cell r="A3046">
            <v>272.83999999999997</v>
          </cell>
        </row>
        <row r="3047">
          <cell r="A3047">
            <v>272.83999999999997</v>
          </cell>
        </row>
        <row r="3048">
          <cell r="A3048">
            <v>272.77699999999999</v>
          </cell>
        </row>
        <row r="3049">
          <cell r="A3049">
            <v>272.86700000000002</v>
          </cell>
        </row>
        <row r="3050">
          <cell r="A3050">
            <v>272.76499999999999</v>
          </cell>
        </row>
        <row r="3051">
          <cell r="A3051">
            <v>272.815</v>
          </cell>
        </row>
        <row r="3052">
          <cell r="A3052">
            <v>272.80399999999997</v>
          </cell>
        </row>
        <row r="3053">
          <cell r="A3053">
            <v>272.71800000000002</v>
          </cell>
        </row>
        <row r="3054">
          <cell r="A3054">
            <v>272.87400000000002</v>
          </cell>
        </row>
        <row r="3055">
          <cell r="A3055">
            <v>272.77600000000001</v>
          </cell>
        </row>
        <row r="3056">
          <cell r="A3056">
            <v>272.78100000000001</v>
          </cell>
        </row>
        <row r="3057">
          <cell r="A3057">
            <v>272.82799999999997</v>
          </cell>
        </row>
        <row r="3058">
          <cell r="A3058">
            <v>272.75400000000002</v>
          </cell>
        </row>
        <row r="3059">
          <cell r="A3059">
            <v>272.77300000000002</v>
          </cell>
        </row>
        <row r="3060">
          <cell r="A3060">
            <v>272.84399999999999</v>
          </cell>
        </row>
        <row r="3061">
          <cell r="A3061">
            <v>272.74599999999998</v>
          </cell>
        </row>
        <row r="3062">
          <cell r="A3062">
            <v>272.77199999999999</v>
          </cell>
        </row>
        <row r="3063">
          <cell r="A3063">
            <v>272.87799999999999</v>
          </cell>
        </row>
        <row r="3064">
          <cell r="A3064">
            <v>272.76100000000002</v>
          </cell>
        </row>
        <row r="3065">
          <cell r="A3065">
            <v>272.82299999999998</v>
          </cell>
        </row>
        <row r="3066">
          <cell r="A3066">
            <v>272.77199999999999</v>
          </cell>
        </row>
        <row r="3067">
          <cell r="A3067">
            <v>272.827</v>
          </cell>
        </row>
        <row r="3068">
          <cell r="A3068">
            <v>272.83600000000001</v>
          </cell>
        </row>
        <row r="3069">
          <cell r="A3069">
            <v>272.82400000000001</v>
          </cell>
        </row>
        <row r="3070">
          <cell r="A3070">
            <v>272.77699999999999</v>
          </cell>
        </row>
        <row r="3071">
          <cell r="A3071">
            <v>272.78899999999999</v>
          </cell>
        </row>
        <row r="3072">
          <cell r="A3072">
            <v>272.74200000000002</v>
          </cell>
        </row>
        <row r="3073">
          <cell r="A3073">
            <v>272.84800000000001</v>
          </cell>
        </row>
        <row r="3074">
          <cell r="A3074">
            <v>272.74599999999998</v>
          </cell>
        </row>
        <row r="3075">
          <cell r="A3075">
            <v>272.77199999999999</v>
          </cell>
        </row>
        <row r="3076">
          <cell r="A3076">
            <v>272.84300000000002</v>
          </cell>
        </row>
        <row r="3077">
          <cell r="A3077">
            <v>272.76900000000001</v>
          </cell>
        </row>
        <row r="3078">
          <cell r="A3078">
            <v>272.78399999999999</v>
          </cell>
        </row>
        <row r="3079">
          <cell r="A3079">
            <v>272.78800000000001</v>
          </cell>
        </row>
        <row r="3080">
          <cell r="A3080">
            <v>272.83199999999999</v>
          </cell>
        </row>
        <row r="3081">
          <cell r="A3081">
            <v>272.81200000000001</v>
          </cell>
        </row>
        <row r="3082">
          <cell r="A3082">
            <v>272.82400000000001</v>
          </cell>
        </row>
        <row r="3083">
          <cell r="A3083">
            <v>272.77</v>
          </cell>
        </row>
        <row r="3084">
          <cell r="A3084">
            <v>272.87900000000002</v>
          </cell>
        </row>
        <row r="3085">
          <cell r="A3085">
            <v>272.75799999999998</v>
          </cell>
        </row>
        <row r="3086">
          <cell r="A3086">
            <v>272.77300000000002</v>
          </cell>
        </row>
        <row r="3087">
          <cell r="A3087">
            <v>272.77999999999997</v>
          </cell>
        </row>
        <row r="3088">
          <cell r="A3088">
            <v>272.76499999999999</v>
          </cell>
        </row>
        <row r="3089">
          <cell r="A3089">
            <v>272.78399999999999</v>
          </cell>
        </row>
        <row r="3090">
          <cell r="A3090">
            <v>272.76100000000002</v>
          </cell>
        </row>
        <row r="3091">
          <cell r="A3091">
            <v>272.77199999999999</v>
          </cell>
        </row>
        <row r="3092">
          <cell r="A3092">
            <v>272.83999999999997</v>
          </cell>
        </row>
        <row r="3093">
          <cell r="A3093">
            <v>272.81599999999997</v>
          </cell>
        </row>
        <row r="3094">
          <cell r="A3094">
            <v>272.74599999999998</v>
          </cell>
        </row>
        <row r="3095">
          <cell r="A3095">
            <v>272.887</v>
          </cell>
        </row>
        <row r="3096">
          <cell r="A3096">
            <v>272.75</v>
          </cell>
        </row>
        <row r="3097">
          <cell r="A3097">
            <v>272.78100000000001</v>
          </cell>
        </row>
        <row r="3098">
          <cell r="A3098">
            <v>272.82</v>
          </cell>
        </row>
        <row r="3099">
          <cell r="A3099">
            <v>272.76100000000002</v>
          </cell>
        </row>
        <row r="3100">
          <cell r="A3100">
            <v>272.76100000000002</v>
          </cell>
        </row>
        <row r="3101">
          <cell r="A3101">
            <v>272.71800000000002</v>
          </cell>
        </row>
        <row r="3102">
          <cell r="A3102">
            <v>272.74099999999999</v>
          </cell>
        </row>
        <row r="3103">
          <cell r="A3103">
            <v>272.77999999999997</v>
          </cell>
        </row>
        <row r="3104">
          <cell r="A3104">
            <v>272.78800000000001</v>
          </cell>
        </row>
        <row r="3105">
          <cell r="A3105">
            <v>272.72699999999998</v>
          </cell>
        </row>
        <row r="3106">
          <cell r="A3106">
            <v>272.80900000000003</v>
          </cell>
        </row>
        <row r="3107">
          <cell r="A3107">
            <v>272.66000000000003</v>
          </cell>
        </row>
        <row r="3108">
          <cell r="A3108">
            <v>272.66800000000001</v>
          </cell>
        </row>
        <row r="3109">
          <cell r="A3109">
            <v>272.738</v>
          </cell>
        </row>
        <row r="3110">
          <cell r="A3110">
            <v>272.67200000000003</v>
          </cell>
        </row>
        <row r="3111">
          <cell r="A3111">
            <v>272.71100000000001</v>
          </cell>
        </row>
        <row r="3112">
          <cell r="A3112">
            <v>272.68299999999999</v>
          </cell>
        </row>
        <row r="3113">
          <cell r="A3113">
            <v>272.73700000000002</v>
          </cell>
        </row>
        <row r="3114">
          <cell r="A3114">
            <v>272.74099999999999</v>
          </cell>
        </row>
        <row r="3115">
          <cell r="A3115">
            <v>272.726</v>
          </cell>
        </row>
        <row r="3116">
          <cell r="A3116">
            <v>272.63600000000002</v>
          </cell>
        </row>
        <row r="3117">
          <cell r="A3117">
            <v>272.82400000000001</v>
          </cell>
        </row>
        <row r="3118">
          <cell r="A3118">
            <v>272.67599999999999</v>
          </cell>
        </row>
        <row r="3119">
          <cell r="A3119">
            <v>272.73399999999998</v>
          </cell>
        </row>
        <row r="3120">
          <cell r="A3120">
            <v>272.74200000000002</v>
          </cell>
        </row>
        <row r="3121">
          <cell r="A3121">
            <v>272.63299999999998</v>
          </cell>
        </row>
        <row r="3122">
          <cell r="A3122">
            <v>272.71499999999997</v>
          </cell>
        </row>
        <row r="3123">
          <cell r="A3123">
            <v>272.62099999999998</v>
          </cell>
        </row>
        <row r="3124">
          <cell r="A3124">
            <v>272.66300000000001</v>
          </cell>
        </row>
        <row r="3125">
          <cell r="A3125">
            <v>272.69400000000002</v>
          </cell>
        </row>
        <row r="3126">
          <cell r="A3126">
            <v>272.66699999999997</v>
          </cell>
        </row>
        <row r="3127">
          <cell r="A3127">
            <v>272.63600000000002</v>
          </cell>
        </row>
        <row r="3128">
          <cell r="A3128">
            <v>272.76900000000001</v>
          </cell>
        </row>
        <row r="3129">
          <cell r="A3129">
            <v>272.63600000000002</v>
          </cell>
        </row>
        <row r="3130">
          <cell r="A3130">
            <v>272.66000000000003</v>
          </cell>
        </row>
        <row r="3131">
          <cell r="A3131">
            <v>272.67200000000003</v>
          </cell>
        </row>
        <row r="3132">
          <cell r="A3132">
            <v>272.64100000000002</v>
          </cell>
        </row>
        <row r="3133">
          <cell r="A3133">
            <v>272.72699999999998</v>
          </cell>
        </row>
        <row r="3134">
          <cell r="A3134">
            <v>272.60899999999998</v>
          </cell>
        </row>
        <row r="3135">
          <cell r="A3135">
            <v>272.67599999999999</v>
          </cell>
        </row>
        <row r="3136">
          <cell r="A3136">
            <v>272.68299999999999</v>
          </cell>
        </row>
        <row r="3137">
          <cell r="A3137">
            <v>272.71800000000002</v>
          </cell>
        </row>
        <row r="3138">
          <cell r="A3138">
            <v>272.61200000000002</v>
          </cell>
        </row>
        <row r="3139">
          <cell r="A3139">
            <v>272.76900000000001</v>
          </cell>
        </row>
        <row r="3140">
          <cell r="A3140">
            <v>272.55799999999999</v>
          </cell>
        </row>
        <row r="3141">
          <cell r="A3141">
            <v>272.577</v>
          </cell>
        </row>
        <row r="3142">
          <cell r="A3142">
            <v>272.43799999999999</v>
          </cell>
        </row>
        <row r="3143">
          <cell r="A3143">
            <v>272.48399999999998</v>
          </cell>
        </row>
        <row r="3144">
          <cell r="A3144">
            <v>272.50799999999998</v>
          </cell>
        </row>
        <row r="3145">
          <cell r="A3145">
            <v>272.43799999999999</v>
          </cell>
        </row>
        <row r="3146">
          <cell r="A3146">
            <v>272.46899999999999</v>
          </cell>
        </row>
        <row r="3147">
          <cell r="A3147">
            <v>272.53500000000003</v>
          </cell>
        </row>
        <row r="3148">
          <cell r="A3148">
            <v>272.50400000000002</v>
          </cell>
        </row>
        <row r="3149">
          <cell r="A3149">
            <v>272.41300000000001</v>
          </cell>
        </row>
        <row r="3150">
          <cell r="A3150">
            <v>272.50299999999999</v>
          </cell>
        </row>
        <row r="3151">
          <cell r="A3151">
            <v>272.42500000000001</v>
          </cell>
        </row>
        <row r="3152">
          <cell r="A3152">
            <v>272.44</v>
          </cell>
        </row>
        <row r="3153">
          <cell r="A3153">
            <v>272.44799999999998</v>
          </cell>
        </row>
        <row r="3154">
          <cell r="A3154">
            <v>272.38600000000002</v>
          </cell>
        </row>
        <row r="3155">
          <cell r="A3155">
            <v>272.44900000000001</v>
          </cell>
        </row>
        <row r="3156">
          <cell r="A3156">
            <v>272.37900000000002</v>
          </cell>
        </row>
        <row r="3157">
          <cell r="A3157">
            <v>272.39499999999998</v>
          </cell>
        </row>
        <row r="3158">
          <cell r="A3158">
            <v>272.47699999999998</v>
          </cell>
        </row>
        <row r="3159">
          <cell r="A3159">
            <v>272.40600000000001</v>
          </cell>
        </row>
        <row r="3160">
          <cell r="A3160">
            <v>272.42200000000003</v>
          </cell>
        </row>
        <row r="3161">
          <cell r="A3161">
            <v>272.39499999999998</v>
          </cell>
        </row>
        <row r="3162">
          <cell r="A3162">
            <v>272.36700000000002</v>
          </cell>
        </row>
        <row r="3163">
          <cell r="A3163">
            <v>272.53800000000001</v>
          </cell>
        </row>
        <row r="3164">
          <cell r="A3164">
            <v>272.37</v>
          </cell>
        </row>
        <row r="3165">
          <cell r="A3165">
            <v>272.43299999999999</v>
          </cell>
        </row>
        <row r="3166">
          <cell r="A3166">
            <v>272.41699999999997</v>
          </cell>
        </row>
        <row r="3167">
          <cell r="A3167">
            <v>272.40100000000001</v>
          </cell>
        </row>
        <row r="3168">
          <cell r="A3168">
            <v>272.34800000000001</v>
          </cell>
        </row>
        <row r="3169">
          <cell r="A3169">
            <v>272.43400000000003</v>
          </cell>
        </row>
        <row r="3170">
          <cell r="A3170">
            <v>272.37900000000002</v>
          </cell>
        </row>
        <row r="3171">
          <cell r="A3171">
            <v>272.43400000000003</v>
          </cell>
        </row>
        <row r="3172">
          <cell r="A3172">
            <v>272.39800000000002</v>
          </cell>
        </row>
        <row r="3173">
          <cell r="A3173">
            <v>272.36700000000002</v>
          </cell>
        </row>
        <row r="3174">
          <cell r="A3174">
            <v>272.46100000000001</v>
          </cell>
        </row>
        <row r="3175">
          <cell r="A3175">
            <v>272.36200000000002</v>
          </cell>
        </row>
        <row r="3176">
          <cell r="A3176">
            <v>272.42899999999997</v>
          </cell>
        </row>
        <row r="3177">
          <cell r="A3177">
            <v>272.43700000000001</v>
          </cell>
        </row>
        <row r="3178">
          <cell r="A3178">
            <v>272.42500000000001</v>
          </cell>
        </row>
        <row r="3179">
          <cell r="A3179">
            <v>272.37400000000002</v>
          </cell>
        </row>
        <row r="3180">
          <cell r="A3180">
            <v>272.44900000000001</v>
          </cell>
        </row>
        <row r="3181">
          <cell r="A3181">
            <v>272.33999999999997</v>
          </cell>
        </row>
        <row r="3182">
          <cell r="A3182">
            <v>272.46100000000001</v>
          </cell>
        </row>
        <row r="3183">
          <cell r="A3183">
            <v>272.38299999999998</v>
          </cell>
        </row>
        <row r="3184">
          <cell r="A3184">
            <v>272.37099999999998</v>
          </cell>
        </row>
        <row r="3185">
          <cell r="A3185">
            <v>272.46499999999997</v>
          </cell>
        </row>
        <row r="3186">
          <cell r="A3186">
            <v>272.36700000000002</v>
          </cell>
        </row>
        <row r="3187">
          <cell r="A3187">
            <v>272.452</v>
          </cell>
        </row>
        <row r="3188">
          <cell r="A3188">
            <v>272.37</v>
          </cell>
        </row>
        <row r="3189">
          <cell r="A3189">
            <v>272.42899999999997</v>
          </cell>
        </row>
        <row r="3190">
          <cell r="A3190">
            <v>272.42500000000001</v>
          </cell>
        </row>
        <row r="3191">
          <cell r="A3191">
            <v>272.42899999999997</v>
          </cell>
        </row>
        <row r="3192">
          <cell r="A3192">
            <v>272.37</v>
          </cell>
        </row>
        <row r="3193">
          <cell r="A3193">
            <v>272.47699999999998</v>
          </cell>
        </row>
        <row r="3194">
          <cell r="A3194">
            <v>272.37099999999998</v>
          </cell>
        </row>
        <row r="3195">
          <cell r="A3195">
            <v>272.41399999999999</v>
          </cell>
        </row>
        <row r="3196">
          <cell r="A3196">
            <v>272.39499999999998</v>
          </cell>
        </row>
        <row r="3197">
          <cell r="A3197">
            <v>272.39100000000002</v>
          </cell>
        </row>
        <row r="3198">
          <cell r="A3198">
            <v>272.46499999999997</v>
          </cell>
        </row>
      </sheetData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测试报告"/>
      <sheetName val="遗留buglist"/>
      <sheetName val="综合打分"/>
      <sheetName val="Response Time "/>
      <sheetName val="App Sources"/>
      <sheetName val="内存泄漏"/>
      <sheetName val="Baidu App"/>
    </sheetNames>
    <sheetDataSet>
      <sheetData sheetId="0"/>
      <sheetData sheetId="1"/>
      <sheetData sheetId="2"/>
      <sheetData sheetId="3"/>
      <sheetData sheetId="4"/>
      <sheetData sheetId="5">
        <row r="1">
          <cell r="A1">
            <v>200.762</v>
          </cell>
        </row>
        <row r="2">
          <cell r="A2">
            <v>198.87100000000001</v>
          </cell>
        </row>
        <row r="3">
          <cell r="A3">
            <v>198.898</v>
          </cell>
        </row>
        <row r="4">
          <cell r="A4">
            <v>198.898</v>
          </cell>
        </row>
        <row r="5">
          <cell r="A5">
            <v>198.89099999999999</v>
          </cell>
        </row>
        <row r="6">
          <cell r="A6">
            <v>198.89500000000001</v>
          </cell>
        </row>
        <row r="7">
          <cell r="A7">
            <v>198.90199999999999</v>
          </cell>
        </row>
        <row r="8">
          <cell r="A8">
            <v>198.89099999999999</v>
          </cell>
        </row>
        <row r="9">
          <cell r="A9">
            <v>198.88300000000001</v>
          </cell>
        </row>
        <row r="10">
          <cell r="A10">
            <v>198.91</v>
          </cell>
        </row>
        <row r="11">
          <cell r="A11">
            <v>198.875</v>
          </cell>
        </row>
        <row r="12">
          <cell r="A12">
            <v>198.90199999999999</v>
          </cell>
        </row>
        <row r="13">
          <cell r="A13">
            <v>198.90600000000001</v>
          </cell>
        </row>
        <row r="14">
          <cell r="A14">
            <v>198.898</v>
          </cell>
        </row>
        <row r="15">
          <cell r="A15">
            <v>198.898</v>
          </cell>
        </row>
        <row r="16">
          <cell r="A16">
            <v>198.898</v>
          </cell>
        </row>
        <row r="17">
          <cell r="A17">
            <v>198.91800000000001</v>
          </cell>
        </row>
        <row r="18">
          <cell r="A18">
            <v>198.91399999999999</v>
          </cell>
        </row>
        <row r="19">
          <cell r="A19">
            <v>198.89099999999999</v>
          </cell>
        </row>
        <row r="20">
          <cell r="A20">
            <v>198.81200000000001</v>
          </cell>
        </row>
        <row r="21">
          <cell r="A21">
            <v>198.82400000000001</v>
          </cell>
        </row>
        <row r="22">
          <cell r="A22">
            <v>198.83199999999999</v>
          </cell>
        </row>
        <row r="23">
          <cell r="A23">
            <v>198.80500000000001</v>
          </cell>
        </row>
        <row r="24">
          <cell r="A24">
            <v>198.82</v>
          </cell>
        </row>
        <row r="25">
          <cell r="A25">
            <v>198.82400000000001</v>
          </cell>
        </row>
        <row r="26">
          <cell r="A26">
            <v>198.816</v>
          </cell>
        </row>
        <row r="27">
          <cell r="A27">
            <v>198.816</v>
          </cell>
        </row>
        <row r="28">
          <cell r="A28">
            <v>198.83600000000001</v>
          </cell>
        </row>
        <row r="29">
          <cell r="A29">
            <v>198.82</v>
          </cell>
        </row>
        <row r="30">
          <cell r="A30">
            <v>198.82</v>
          </cell>
        </row>
        <row r="31">
          <cell r="A31">
            <v>198.809</v>
          </cell>
        </row>
        <row r="32">
          <cell r="A32">
            <v>198.82400000000001</v>
          </cell>
        </row>
        <row r="33">
          <cell r="A33">
            <v>198.816</v>
          </cell>
        </row>
        <row r="34">
          <cell r="A34">
            <v>198.816</v>
          </cell>
        </row>
        <row r="35">
          <cell r="A35">
            <v>198.852</v>
          </cell>
        </row>
        <row r="36">
          <cell r="A36">
            <v>198.828</v>
          </cell>
        </row>
        <row r="37">
          <cell r="A37">
            <v>198.82400000000001</v>
          </cell>
        </row>
        <row r="38">
          <cell r="A38">
            <v>198.84399999999999</v>
          </cell>
        </row>
        <row r="39">
          <cell r="A39">
            <v>198.80500000000001</v>
          </cell>
        </row>
        <row r="40">
          <cell r="A40">
            <v>198.816</v>
          </cell>
        </row>
        <row r="41">
          <cell r="A41">
            <v>198.816</v>
          </cell>
        </row>
        <row r="42">
          <cell r="A42">
            <v>198.83199999999999</v>
          </cell>
        </row>
        <row r="43">
          <cell r="A43">
            <v>198.82</v>
          </cell>
        </row>
        <row r="44">
          <cell r="A44">
            <v>198.816</v>
          </cell>
        </row>
        <row r="45">
          <cell r="A45">
            <v>198.83199999999999</v>
          </cell>
        </row>
        <row r="46">
          <cell r="A46">
            <v>198.84399999999999</v>
          </cell>
        </row>
        <row r="47">
          <cell r="A47">
            <v>198.82400000000001</v>
          </cell>
        </row>
        <row r="48">
          <cell r="A48">
            <v>198.80099999999999</v>
          </cell>
        </row>
        <row r="49">
          <cell r="A49">
            <v>198.82</v>
          </cell>
        </row>
        <row r="50">
          <cell r="A50">
            <v>198.81200000000001</v>
          </cell>
        </row>
        <row r="51">
          <cell r="A51">
            <v>198.84</v>
          </cell>
        </row>
        <row r="52">
          <cell r="A52">
            <v>198.828</v>
          </cell>
        </row>
        <row r="53">
          <cell r="A53">
            <v>198.81200000000001</v>
          </cell>
        </row>
        <row r="54">
          <cell r="A54">
            <v>198.82400000000001</v>
          </cell>
        </row>
        <row r="55">
          <cell r="A55">
            <v>198.82</v>
          </cell>
        </row>
        <row r="56">
          <cell r="A56">
            <v>198.83600000000001</v>
          </cell>
        </row>
        <row r="57">
          <cell r="A57">
            <v>198.82</v>
          </cell>
        </row>
        <row r="58">
          <cell r="A58">
            <v>198.828</v>
          </cell>
        </row>
        <row r="59">
          <cell r="A59">
            <v>198.88300000000001</v>
          </cell>
        </row>
        <row r="60">
          <cell r="A60">
            <v>198.83600000000001</v>
          </cell>
        </row>
        <row r="61">
          <cell r="A61">
            <v>198.80099999999999</v>
          </cell>
        </row>
        <row r="62">
          <cell r="A62">
            <v>198.83600000000001</v>
          </cell>
        </row>
        <row r="63">
          <cell r="A63">
            <v>198.816</v>
          </cell>
        </row>
        <row r="64">
          <cell r="A64">
            <v>198.84</v>
          </cell>
        </row>
        <row r="65">
          <cell r="A65">
            <v>198.797</v>
          </cell>
        </row>
        <row r="66">
          <cell r="A66">
            <v>198.828</v>
          </cell>
        </row>
        <row r="67">
          <cell r="A67">
            <v>198.80099999999999</v>
          </cell>
        </row>
        <row r="68">
          <cell r="A68">
            <v>198.83600000000001</v>
          </cell>
        </row>
        <row r="69">
          <cell r="A69">
            <v>198.80500000000001</v>
          </cell>
        </row>
        <row r="70">
          <cell r="A70">
            <v>198.82400000000001</v>
          </cell>
        </row>
        <row r="71">
          <cell r="A71">
            <v>198.81200000000001</v>
          </cell>
        </row>
        <row r="72">
          <cell r="A72">
            <v>198.80500000000001</v>
          </cell>
        </row>
        <row r="73">
          <cell r="A73">
            <v>198.809</v>
          </cell>
        </row>
        <row r="74">
          <cell r="A74">
            <v>198.83199999999999</v>
          </cell>
        </row>
        <row r="75">
          <cell r="A75">
            <v>198.82</v>
          </cell>
        </row>
        <row r="76">
          <cell r="A76">
            <v>198.82400000000001</v>
          </cell>
        </row>
        <row r="77">
          <cell r="A77">
            <v>198.81200000000001</v>
          </cell>
        </row>
        <row r="78">
          <cell r="A78">
            <v>198.83199999999999</v>
          </cell>
        </row>
        <row r="79">
          <cell r="A79">
            <v>198.80500000000001</v>
          </cell>
        </row>
        <row r="80">
          <cell r="A80">
            <v>198.809</v>
          </cell>
        </row>
        <row r="81">
          <cell r="A81">
            <v>198.816</v>
          </cell>
        </row>
        <row r="82">
          <cell r="A82">
            <v>198.80099999999999</v>
          </cell>
        </row>
        <row r="83">
          <cell r="A83">
            <v>198.816</v>
          </cell>
        </row>
        <row r="84">
          <cell r="A84">
            <v>198.82</v>
          </cell>
        </row>
        <row r="85">
          <cell r="A85">
            <v>198.816</v>
          </cell>
        </row>
        <row r="86">
          <cell r="A86">
            <v>198.816</v>
          </cell>
        </row>
        <row r="87">
          <cell r="A87">
            <v>198.82</v>
          </cell>
        </row>
        <row r="88">
          <cell r="A88">
            <v>198.82400000000001</v>
          </cell>
        </row>
        <row r="89">
          <cell r="A89">
            <v>198.79300000000001</v>
          </cell>
        </row>
        <row r="90">
          <cell r="A90">
            <v>198.83199999999999</v>
          </cell>
        </row>
        <row r="91">
          <cell r="A91">
            <v>198.80500000000001</v>
          </cell>
        </row>
        <row r="92">
          <cell r="A92">
            <v>198.82</v>
          </cell>
        </row>
        <row r="93">
          <cell r="A93">
            <v>198.797</v>
          </cell>
        </row>
        <row r="94">
          <cell r="A94">
            <v>198.816</v>
          </cell>
        </row>
        <row r="95">
          <cell r="A95">
            <v>196.50800000000001</v>
          </cell>
        </row>
        <row r="96">
          <cell r="A96">
            <v>200.988</v>
          </cell>
        </row>
        <row r="97">
          <cell r="A97">
            <v>188.09</v>
          </cell>
        </row>
        <row r="98">
          <cell r="A98">
            <v>206.36</v>
          </cell>
        </row>
        <row r="99">
          <cell r="A99">
            <v>199.38</v>
          </cell>
        </row>
        <row r="100">
          <cell r="A100">
            <v>199.53200000000001</v>
          </cell>
        </row>
        <row r="101">
          <cell r="A101">
            <v>213.048</v>
          </cell>
        </row>
        <row r="102">
          <cell r="A102">
            <v>206.22800000000001</v>
          </cell>
        </row>
        <row r="103">
          <cell r="A103">
            <v>208.22800000000001</v>
          </cell>
        </row>
        <row r="104">
          <cell r="A104">
            <v>213.185</v>
          </cell>
        </row>
        <row r="105">
          <cell r="A105">
            <v>217.88</v>
          </cell>
        </row>
        <row r="106">
          <cell r="A106">
            <v>221.13800000000001</v>
          </cell>
        </row>
        <row r="107">
          <cell r="A107">
            <v>220.98500000000001</v>
          </cell>
        </row>
        <row r="108">
          <cell r="A108">
            <v>221.50899999999999</v>
          </cell>
        </row>
        <row r="109">
          <cell r="A109">
            <v>221.173</v>
          </cell>
        </row>
        <row r="110">
          <cell r="A110">
            <v>221.892</v>
          </cell>
        </row>
        <row r="111">
          <cell r="A111">
            <v>222.18799999999999</v>
          </cell>
        </row>
        <row r="112">
          <cell r="A112">
            <v>220.95400000000001</v>
          </cell>
        </row>
        <row r="113">
          <cell r="A113">
            <v>234.73500000000001</v>
          </cell>
        </row>
        <row r="114">
          <cell r="A114">
            <v>258.12200000000001</v>
          </cell>
        </row>
        <row r="115">
          <cell r="A115">
            <v>253.12200000000001</v>
          </cell>
        </row>
        <row r="116">
          <cell r="A116">
            <v>278.62799999999999</v>
          </cell>
        </row>
        <row r="117">
          <cell r="A117">
            <v>238.52199999999999</v>
          </cell>
        </row>
        <row r="118">
          <cell r="A118">
            <v>245.64</v>
          </cell>
        </row>
        <row r="119">
          <cell r="A119">
            <v>246.14699999999999</v>
          </cell>
        </row>
        <row r="120">
          <cell r="A120">
            <v>245.95599999999999</v>
          </cell>
        </row>
        <row r="121">
          <cell r="A121">
            <v>247.41300000000001</v>
          </cell>
        </row>
        <row r="122">
          <cell r="A122">
            <v>251.39</v>
          </cell>
        </row>
        <row r="123">
          <cell r="A123">
            <v>248.042</v>
          </cell>
        </row>
        <row r="124">
          <cell r="A124">
            <v>247.589</v>
          </cell>
        </row>
        <row r="125">
          <cell r="A125">
            <v>248.565</v>
          </cell>
        </row>
        <row r="126">
          <cell r="A126">
            <v>248.011</v>
          </cell>
        </row>
        <row r="127">
          <cell r="A127">
            <v>248.054</v>
          </cell>
        </row>
        <row r="128">
          <cell r="A128">
            <v>251.36600000000001</v>
          </cell>
        </row>
        <row r="129">
          <cell r="A129">
            <v>254.85400000000001</v>
          </cell>
        </row>
        <row r="130">
          <cell r="A130">
            <v>252.66300000000001</v>
          </cell>
        </row>
        <row r="131">
          <cell r="A131">
            <v>205.01499999999999</v>
          </cell>
        </row>
        <row r="132">
          <cell r="A132">
            <v>198.10400000000001</v>
          </cell>
        </row>
        <row r="133">
          <cell r="A133">
            <v>198.08099999999999</v>
          </cell>
        </row>
        <row r="134">
          <cell r="A134">
            <v>200.11199999999999</v>
          </cell>
        </row>
        <row r="135">
          <cell r="A135">
            <v>216.327</v>
          </cell>
        </row>
        <row r="136">
          <cell r="A136">
            <v>241.10400000000001</v>
          </cell>
        </row>
        <row r="137">
          <cell r="A137">
            <v>216.339</v>
          </cell>
        </row>
        <row r="138">
          <cell r="A138">
            <v>207.24100000000001</v>
          </cell>
        </row>
        <row r="139">
          <cell r="A139">
            <v>207.02600000000001</v>
          </cell>
        </row>
        <row r="140">
          <cell r="A140">
            <v>207.03399999999999</v>
          </cell>
        </row>
        <row r="141">
          <cell r="A141">
            <v>203.09700000000001</v>
          </cell>
        </row>
        <row r="142">
          <cell r="A142">
            <v>201.17500000000001</v>
          </cell>
        </row>
        <row r="143">
          <cell r="A143">
            <v>200.42099999999999</v>
          </cell>
        </row>
        <row r="144">
          <cell r="A144">
            <v>200.374</v>
          </cell>
        </row>
        <row r="145">
          <cell r="A145">
            <v>200.38200000000001</v>
          </cell>
        </row>
        <row r="146">
          <cell r="A146">
            <v>200.39400000000001</v>
          </cell>
        </row>
        <row r="147">
          <cell r="A147">
            <v>200.374</v>
          </cell>
        </row>
        <row r="148">
          <cell r="A148">
            <v>200.31899999999999</v>
          </cell>
        </row>
        <row r="149">
          <cell r="A149">
            <v>200.31200000000001</v>
          </cell>
        </row>
        <row r="150">
          <cell r="A150">
            <v>200.292</v>
          </cell>
        </row>
        <row r="151">
          <cell r="A151">
            <v>200.31200000000001</v>
          </cell>
        </row>
        <row r="152">
          <cell r="A152">
            <v>200.315</v>
          </cell>
        </row>
        <row r="153">
          <cell r="A153">
            <v>200.28800000000001</v>
          </cell>
        </row>
        <row r="154">
          <cell r="A154">
            <v>200.31899999999999</v>
          </cell>
        </row>
        <row r="155">
          <cell r="A155">
            <v>200.31200000000001</v>
          </cell>
        </row>
        <row r="156">
          <cell r="A156">
            <v>200.28800000000001</v>
          </cell>
        </row>
        <row r="157">
          <cell r="A157">
            <v>200.315</v>
          </cell>
        </row>
        <row r="158">
          <cell r="A158">
            <v>200.292</v>
          </cell>
        </row>
        <row r="159">
          <cell r="A159">
            <v>200.26900000000001</v>
          </cell>
        </row>
        <row r="160">
          <cell r="A160">
            <v>200.28</v>
          </cell>
        </row>
        <row r="161">
          <cell r="A161">
            <v>200.29599999999999</v>
          </cell>
        </row>
        <row r="162">
          <cell r="A162">
            <v>200.28</v>
          </cell>
        </row>
        <row r="163">
          <cell r="A163">
            <v>200.28800000000001</v>
          </cell>
        </row>
        <row r="164">
          <cell r="A164">
            <v>200.28800000000001</v>
          </cell>
        </row>
        <row r="165">
          <cell r="A165">
            <v>200.26900000000001</v>
          </cell>
        </row>
        <row r="166">
          <cell r="A166">
            <v>200.28399999999999</v>
          </cell>
        </row>
        <row r="167">
          <cell r="A167">
            <v>200.28</v>
          </cell>
        </row>
        <row r="168">
          <cell r="A168">
            <v>200.28</v>
          </cell>
        </row>
        <row r="169">
          <cell r="A169">
            <v>200.27600000000001</v>
          </cell>
        </row>
        <row r="170">
          <cell r="A170">
            <v>200.29599999999999</v>
          </cell>
        </row>
        <row r="171">
          <cell r="A171">
            <v>200.27199999999999</v>
          </cell>
        </row>
        <row r="172">
          <cell r="A172">
            <v>200.3</v>
          </cell>
        </row>
        <row r="173">
          <cell r="A173">
            <v>200.28399999999999</v>
          </cell>
        </row>
        <row r="174">
          <cell r="A174">
            <v>200.27600000000001</v>
          </cell>
        </row>
        <row r="175">
          <cell r="A175">
            <v>200.27199999999999</v>
          </cell>
        </row>
        <row r="176">
          <cell r="A176">
            <v>200.28399999999999</v>
          </cell>
        </row>
        <row r="177">
          <cell r="A177">
            <v>200.261</v>
          </cell>
        </row>
        <row r="178">
          <cell r="A178">
            <v>200.28399999999999</v>
          </cell>
        </row>
        <row r="179">
          <cell r="A179">
            <v>200.28800000000001</v>
          </cell>
        </row>
        <row r="180">
          <cell r="A180">
            <v>200.27600000000001</v>
          </cell>
        </row>
        <row r="181">
          <cell r="A181">
            <v>200.27199999999999</v>
          </cell>
        </row>
        <row r="182">
          <cell r="A182">
            <v>200.29599999999999</v>
          </cell>
        </row>
        <row r="183">
          <cell r="A183">
            <v>200.26900000000001</v>
          </cell>
        </row>
        <row r="184">
          <cell r="A184">
            <v>200.30799999999999</v>
          </cell>
        </row>
        <row r="185">
          <cell r="A185">
            <v>200.292</v>
          </cell>
        </row>
        <row r="186">
          <cell r="A186">
            <v>200.28</v>
          </cell>
        </row>
        <row r="187">
          <cell r="A187">
            <v>200.3</v>
          </cell>
        </row>
        <row r="188">
          <cell r="A188">
            <v>200.292</v>
          </cell>
        </row>
        <row r="189">
          <cell r="A189">
            <v>200.28800000000001</v>
          </cell>
        </row>
        <row r="190">
          <cell r="A190">
            <v>200.27600000000001</v>
          </cell>
        </row>
        <row r="191">
          <cell r="A191">
            <v>200.292</v>
          </cell>
        </row>
        <row r="192">
          <cell r="A192">
            <v>200.26900000000001</v>
          </cell>
        </row>
        <row r="193">
          <cell r="A193">
            <v>200.27199999999999</v>
          </cell>
        </row>
        <row r="194">
          <cell r="A194">
            <v>200.28</v>
          </cell>
        </row>
        <row r="195">
          <cell r="A195">
            <v>200.26499999999999</v>
          </cell>
        </row>
        <row r="196">
          <cell r="A196">
            <v>200.261</v>
          </cell>
        </row>
        <row r="197">
          <cell r="A197">
            <v>200.28</v>
          </cell>
        </row>
        <row r="198">
          <cell r="A198">
            <v>200.26900000000001</v>
          </cell>
        </row>
        <row r="199">
          <cell r="A199">
            <v>200.25700000000001</v>
          </cell>
        </row>
        <row r="200">
          <cell r="A200">
            <v>200.27600000000001</v>
          </cell>
        </row>
        <row r="201">
          <cell r="A201">
            <v>200.261</v>
          </cell>
        </row>
        <row r="202">
          <cell r="A202">
            <v>200.28800000000001</v>
          </cell>
        </row>
        <row r="203">
          <cell r="A203">
            <v>200.28</v>
          </cell>
        </row>
        <row r="204">
          <cell r="A204">
            <v>200.29599999999999</v>
          </cell>
        </row>
        <row r="205">
          <cell r="A205">
            <v>200.26499999999999</v>
          </cell>
        </row>
        <row r="206">
          <cell r="A206">
            <v>200.292</v>
          </cell>
        </row>
        <row r="207">
          <cell r="A207">
            <v>200.26900000000001</v>
          </cell>
        </row>
        <row r="208">
          <cell r="A208">
            <v>200.26900000000001</v>
          </cell>
        </row>
        <row r="209">
          <cell r="A209">
            <v>200.28</v>
          </cell>
        </row>
        <row r="210">
          <cell r="A210">
            <v>200.27600000000001</v>
          </cell>
        </row>
        <row r="211">
          <cell r="A211">
            <v>200.25700000000001</v>
          </cell>
        </row>
        <row r="212">
          <cell r="A212">
            <v>200.28</v>
          </cell>
        </row>
        <row r="213">
          <cell r="A213">
            <v>200.27600000000001</v>
          </cell>
        </row>
        <row r="214">
          <cell r="A214">
            <v>200.27199999999999</v>
          </cell>
        </row>
        <row r="215">
          <cell r="A215">
            <v>200.26499999999999</v>
          </cell>
        </row>
        <row r="216">
          <cell r="A216">
            <v>200.28399999999999</v>
          </cell>
        </row>
        <row r="217">
          <cell r="A217">
            <v>200.26499999999999</v>
          </cell>
        </row>
        <row r="218">
          <cell r="A218">
            <v>200.292</v>
          </cell>
        </row>
        <row r="219">
          <cell r="A219">
            <v>200.28399999999999</v>
          </cell>
        </row>
        <row r="220">
          <cell r="A220">
            <v>200.27600000000001</v>
          </cell>
        </row>
        <row r="221">
          <cell r="A221">
            <v>200.28800000000001</v>
          </cell>
        </row>
        <row r="222">
          <cell r="A222">
            <v>200.27600000000001</v>
          </cell>
        </row>
        <row r="223">
          <cell r="A223">
            <v>200.261</v>
          </cell>
        </row>
        <row r="224">
          <cell r="A224">
            <v>200.28</v>
          </cell>
        </row>
        <row r="225">
          <cell r="A225">
            <v>200.26900000000001</v>
          </cell>
        </row>
        <row r="226">
          <cell r="A226">
            <v>200.24100000000001</v>
          </cell>
        </row>
        <row r="227">
          <cell r="A227">
            <v>200.26900000000001</v>
          </cell>
        </row>
        <row r="228">
          <cell r="A228">
            <v>200.245</v>
          </cell>
        </row>
        <row r="229">
          <cell r="A229">
            <v>200.27199999999999</v>
          </cell>
        </row>
        <row r="230">
          <cell r="A230">
            <v>200.27199999999999</v>
          </cell>
        </row>
        <row r="231">
          <cell r="A231">
            <v>200.19399999999999</v>
          </cell>
        </row>
        <row r="232">
          <cell r="A232">
            <v>200.179</v>
          </cell>
        </row>
        <row r="233">
          <cell r="A233">
            <v>200.19800000000001</v>
          </cell>
        </row>
        <row r="234">
          <cell r="A234">
            <v>200.202</v>
          </cell>
        </row>
        <row r="235">
          <cell r="A235">
            <v>200.18299999999999</v>
          </cell>
        </row>
        <row r="236">
          <cell r="A236">
            <v>200.214</v>
          </cell>
        </row>
        <row r="237">
          <cell r="A237">
            <v>200.19399999999999</v>
          </cell>
        </row>
        <row r="238">
          <cell r="A238">
            <v>200.179</v>
          </cell>
        </row>
        <row r="239">
          <cell r="A239">
            <v>200.19399999999999</v>
          </cell>
        </row>
        <row r="240">
          <cell r="A240">
            <v>200.17500000000001</v>
          </cell>
        </row>
        <row r="241">
          <cell r="A241">
            <v>195.89</v>
          </cell>
        </row>
        <row r="242">
          <cell r="A242">
            <v>201.44800000000001</v>
          </cell>
        </row>
        <row r="243">
          <cell r="A243">
            <v>199.476</v>
          </cell>
        </row>
        <row r="244">
          <cell r="A244">
            <v>195.542</v>
          </cell>
        </row>
        <row r="245">
          <cell r="A245">
            <v>207.083</v>
          </cell>
        </row>
        <row r="246">
          <cell r="A246">
            <v>201.78200000000001</v>
          </cell>
        </row>
        <row r="247">
          <cell r="A247">
            <v>201.87200000000001</v>
          </cell>
        </row>
        <row r="248">
          <cell r="A248">
            <v>208.35599999999999</v>
          </cell>
        </row>
        <row r="249">
          <cell r="A249">
            <v>212.48699999999999</v>
          </cell>
        </row>
        <row r="250">
          <cell r="A250">
            <v>209.14699999999999</v>
          </cell>
        </row>
        <row r="251">
          <cell r="A251">
            <v>208.874</v>
          </cell>
        </row>
        <row r="252">
          <cell r="A252">
            <v>213.73099999999999</v>
          </cell>
        </row>
        <row r="253">
          <cell r="A253">
            <v>217.739</v>
          </cell>
        </row>
        <row r="254">
          <cell r="A254">
            <v>222.57499999999999</v>
          </cell>
        </row>
        <row r="255">
          <cell r="A255">
            <v>224.04</v>
          </cell>
        </row>
        <row r="256">
          <cell r="A256">
            <v>223.29400000000001</v>
          </cell>
        </row>
        <row r="257">
          <cell r="A257">
            <v>223.755</v>
          </cell>
        </row>
        <row r="258">
          <cell r="A258">
            <v>226.33099999999999</v>
          </cell>
        </row>
        <row r="259">
          <cell r="A259">
            <v>224.62</v>
          </cell>
        </row>
        <row r="260">
          <cell r="A260">
            <v>225.72200000000001</v>
          </cell>
        </row>
        <row r="261">
          <cell r="A261">
            <v>225.52199999999999</v>
          </cell>
        </row>
        <row r="262">
          <cell r="A262">
            <v>226.46</v>
          </cell>
        </row>
        <row r="263">
          <cell r="A263">
            <v>226.43299999999999</v>
          </cell>
        </row>
        <row r="264">
          <cell r="A264">
            <v>227.39400000000001</v>
          </cell>
        </row>
        <row r="265">
          <cell r="A265">
            <v>229.07400000000001</v>
          </cell>
        </row>
        <row r="266">
          <cell r="A266">
            <v>243.53700000000001</v>
          </cell>
        </row>
        <row r="267">
          <cell r="A267">
            <v>223.346</v>
          </cell>
        </row>
        <row r="268">
          <cell r="A268">
            <v>223.268</v>
          </cell>
        </row>
        <row r="269">
          <cell r="A269">
            <v>246.494</v>
          </cell>
        </row>
        <row r="270">
          <cell r="A270">
            <v>247.57599999999999</v>
          </cell>
        </row>
        <row r="271">
          <cell r="A271">
            <v>253.28899999999999</v>
          </cell>
        </row>
        <row r="272">
          <cell r="A272">
            <v>238.102</v>
          </cell>
        </row>
        <row r="273">
          <cell r="A273">
            <v>244.33199999999999</v>
          </cell>
        </row>
        <row r="274">
          <cell r="A274">
            <v>243.82400000000001</v>
          </cell>
        </row>
        <row r="275">
          <cell r="A275">
            <v>244.297</v>
          </cell>
        </row>
        <row r="276">
          <cell r="A276">
            <v>242.84800000000001</v>
          </cell>
        </row>
        <row r="277">
          <cell r="A277">
            <v>244.68799999999999</v>
          </cell>
        </row>
        <row r="278">
          <cell r="A278">
            <v>243.77</v>
          </cell>
        </row>
        <row r="279">
          <cell r="A279">
            <v>244.965</v>
          </cell>
        </row>
        <row r="280">
          <cell r="A280">
            <v>245.37100000000001</v>
          </cell>
        </row>
        <row r="281">
          <cell r="A281">
            <v>245.50800000000001</v>
          </cell>
        </row>
        <row r="282">
          <cell r="A282">
            <v>244.78100000000001</v>
          </cell>
        </row>
        <row r="283">
          <cell r="A283">
            <v>244.69499999999999</v>
          </cell>
        </row>
        <row r="284">
          <cell r="A284">
            <v>241.23400000000001</v>
          </cell>
        </row>
        <row r="285">
          <cell r="A285">
            <v>244.48</v>
          </cell>
        </row>
        <row r="286">
          <cell r="A286">
            <v>202.33199999999999</v>
          </cell>
        </row>
        <row r="287">
          <cell r="A287">
            <v>198.10900000000001</v>
          </cell>
        </row>
        <row r="288">
          <cell r="A288">
            <v>198.059</v>
          </cell>
        </row>
        <row r="289">
          <cell r="A289">
            <v>199.64500000000001</v>
          </cell>
        </row>
        <row r="290">
          <cell r="A290">
            <v>247.566</v>
          </cell>
        </row>
        <row r="291">
          <cell r="A291">
            <v>237.69499999999999</v>
          </cell>
        </row>
        <row r="292">
          <cell r="A292">
            <v>210.215</v>
          </cell>
        </row>
        <row r="293">
          <cell r="A293">
            <v>201.23</v>
          </cell>
        </row>
        <row r="294">
          <cell r="A294">
            <v>200.73400000000001</v>
          </cell>
        </row>
        <row r="295">
          <cell r="A295">
            <v>204</v>
          </cell>
        </row>
        <row r="296">
          <cell r="A296">
            <v>201.82400000000001</v>
          </cell>
        </row>
        <row r="297">
          <cell r="A297">
            <v>201.613</v>
          </cell>
        </row>
        <row r="298">
          <cell r="A298">
            <v>201.52</v>
          </cell>
        </row>
        <row r="299">
          <cell r="A299">
            <v>201.44900000000001</v>
          </cell>
        </row>
        <row r="300">
          <cell r="A300">
            <v>201.441</v>
          </cell>
        </row>
        <row r="301">
          <cell r="A301">
            <v>201.434</v>
          </cell>
        </row>
        <row r="302">
          <cell r="A302">
            <v>200.89500000000001</v>
          </cell>
        </row>
        <row r="303">
          <cell r="A303">
            <v>200.91399999999999</v>
          </cell>
        </row>
        <row r="304">
          <cell r="A304">
            <v>200.98400000000001</v>
          </cell>
        </row>
        <row r="305">
          <cell r="A305">
            <v>200.965</v>
          </cell>
        </row>
        <row r="306">
          <cell r="A306">
            <v>200.977</v>
          </cell>
        </row>
        <row r="307">
          <cell r="A307">
            <v>200.98</v>
          </cell>
        </row>
        <row r="308">
          <cell r="A308">
            <v>200.97300000000001</v>
          </cell>
        </row>
        <row r="309">
          <cell r="A309">
            <v>200.94900000000001</v>
          </cell>
        </row>
        <row r="310">
          <cell r="A310">
            <v>200.965</v>
          </cell>
        </row>
        <row r="311">
          <cell r="A311">
            <v>200.95699999999999</v>
          </cell>
        </row>
        <row r="312">
          <cell r="A312">
            <v>200.934</v>
          </cell>
        </row>
        <row r="313">
          <cell r="A313">
            <v>200.95699999999999</v>
          </cell>
        </row>
        <row r="314">
          <cell r="A314">
            <v>200.953</v>
          </cell>
        </row>
        <row r="315">
          <cell r="A315">
            <v>200.96100000000001</v>
          </cell>
        </row>
        <row r="316">
          <cell r="A316">
            <v>200.941</v>
          </cell>
        </row>
        <row r="317">
          <cell r="A317">
            <v>200.941</v>
          </cell>
        </row>
        <row r="318">
          <cell r="A318">
            <v>200.96899999999999</v>
          </cell>
        </row>
        <row r="319">
          <cell r="A319">
            <v>200.941</v>
          </cell>
        </row>
        <row r="320">
          <cell r="A320">
            <v>200.941</v>
          </cell>
        </row>
        <row r="321">
          <cell r="A321">
            <v>200.953</v>
          </cell>
        </row>
        <row r="322">
          <cell r="A322">
            <v>200.94900000000001</v>
          </cell>
        </row>
        <row r="323">
          <cell r="A323">
            <v>200.934</v>
          </cell>
        </row>
        <row r="324">
          <cell r="A324">
            <v>200.93799999999999</v>
          </cell>
        </row>
        <row r="325">
          <cell r="A325">
            <v>200.922</v>
          </cell>
        </row>
        <row r="326">
          <cell r="A326">
            <v>200.934</v>
          </cell>
        </row>
        <row r="327">
          <cell r="A327">
            <v>200.93</v>
          </cell>
        </row>
        <row r="328">
          <cell r="A328">
            <v>200.934</v>
          </cell>
        </row>
        <row r="329">
          <cell r="A329">
            <v>200.93</v>
          </cell>
        </row>
        <row r="330">
          <cell r="A330">
            <v>200.94499999999999</v>
          </cell>
        </row>
        <row r="331">
          <cell r="A331">
            <v>200.91800000000001</v>
          </cell>
        </row>
        <row r="332">
          <cell r="A332">
            <v>200.93</v>
          </cell>
        </row>
        <row r="333">
          <cell r="A333">
            <v>200.922</v>
          </cell>
        </row>
        <row r="334">
          <cell r="A334">
            <v>200.93799999999999</v>
          </cell>
        </row>
        <row r="335">
          <cell r="A335">
            <v>200.91800000000001</v>
          </cell>
        </row>
        <row r="336">
          <cell r="A336">
            <v>200.953</v>
          </cell>
        </row>
        <row r="337">
          <cell r="A337">
            <v>200.92599999999999</v>
          </cell>
        </row>
        <row r="338">
          <cell r="A338">
            <v>200.922</v>
          </cell>
        </row>
        <row r="339">
          <cell r="A339">
            <v>200.953</v>
          </cell>
        </row>
        <row r="340">
          <cell r="A340">
            <v>200.94900000000001</v>
          </cell>
        </row>
        <row r="341">
          <cell r="A341">
            <v>200.92599999999999</v>
          </cell>
        </row>
        <row r="342">
          <cell r="A342">
            <v>200.95699999999999</v>
          </cell>
        </row>
        <row r="343">
          <cell r="A343">
            <v>200.94499999999999</v>
          </cell>
        </row>
        <row r="344">
          <cell r="A344">
            <v>200.93799999999999</v>
          </cell>
        </row>
        <row r="345">
          <cell r="A345">
            <v>200.93</v>
          </cell>
        </row>
        <row r="346">
          <cell r="A346">
            <v>200.953</v>
          </cell>
        </row>
        <row r="347">
          <cell r="A347">
            <v>200.94900000000001</v>
          </cell>
        </row>
        <row r="348">
          <cell r="A348">
            <v>200.92599999999999</v>
          </cell>
        </row>
        <row r="349">
          <cell r="A349">
            <v>200.93799999999999</v>
          </cell>
        </row>
        <row r="350">
          <cell r="A350">
            <v>200.941</v>
          </cell>
        </row>
        <row r="351">
          <cell r="A351">
            <v>200.941</v>
          </cell>
        </row>
        <row r="352">
          <cell r="A352">
            <v>200.94499999999999</v>
          </cell>
        </row>
        <row r="353">
          <cell r="A353">
            <v>200.941</v>
          </cell>
        </row>
        <row r="354">
          <cell r="A354">
            <v>200.93799999999999</v>
          </cell>
        </row>
        <row r="355">
          <cell r="A355">
            <v>200.94499999999999</v>
          </cell>
        </row>
        <row r="356">
          <cell r="A356">
            <v>200.941</v>
          </cell>
        </row>
        <row r="357">
          <cell r="A357">
            <v>200.91399999999999</v>
          </cell>
        </row>
        <row r="358">
          <cell r="A358">
            <v>200.96100000000001</v>
          </cell>
        </row>
        <row r="359">
          <cell r="A359">
            <v>200.941</v>
          </cell>
        </row>
        <row r="360">
          <cell r="A360">
            <v>200.93</v>
          </cell>
        </row>
        <row r="361">
          <cell r="A361">
            <v>200.92599999999999</v>
          </cell>
        </row>
        <row r="362">
          <cell r="A362">
            <v>200.934</v>
          </cell>
        </row>
        <row r="363">
          <cell r="A363">
            <v>200.922</v>
          </cell>
        </row>
        <row r="364">
          <cell r="A364">
            <v>200.95699999999999</v>
          </cell>
        </row>
        <row r="365">
          <cell r="A365">
            <v>200.93799999999999</v>
          </cell>
        </row>
        <row r="366">
          <cell r="A366">
            <v>200.92599999999999</v>
          </cell>
        </row>
        <row r="367">
          <cell r="A367">
            <v>200.922</v>
          </cell>
        </row>
        <row r="368">
          <cell r="A368">
            <v>200.93799999999999</v>
          </cell>
        </row>
        <row r="369">
          <cell r="A369">
            <v>200.922</v>
          </cell>
        </row>
        <row r="370">
          <cell r="A370">
            <v>200.93799999999999</v>
          </cell>
        </row>
        <row r="371">
          <cell r="A371">
            <v>200.934</v>
          </cell>
        </row>
        <row r="372">
          <cell r="A372">
            <v>200.934</v>
          </cell>
        </row>
        <row r="373">
          <cell r="A373">
            <v>200.91800000000001</v>
          </cell>
        </row>
        <row r="374">
          <cell r="A374">
            <v>200.94499999999999</v>
          </cell>
        </row>
        <row r="375">
          <cell r="A375">
            <v>200.93799999999999</v>
          </cell>
        </row>
        <row r="376">
          <cell r="A376">
            <v>200.91</v>
          </cell>
        </row>
        <row r="377">
          <cell r="A377">
            <v>200.91399999999999</v>
          </cell>
        </row>
        <row r="378">
          <cell r="A378">
            <v>200.91</v>
          </cell>
        </row>
        <row r="379">
          <cell r="A379">
            <v>200.89500000000001</v>
          </cell>
        </row>
        <row r="380">
          <cell r="A380">
            <v>200.91399999999999</v>
          </cell>
        </row>
        <row r="381">
          <cell r="A381">
            <v>200.92599999999999</v>
          </cell>
        </row>
        <row r="382">
          <cell r="A382">
            <v>200.90199999999999</v>
          </cell>
        </row>
        <row r="383">
          <cell r="A383">
            <v>200.863</v>
          </cell>
        </row>
        <row r="384">
          <cell r="A384">
            <v>200.84800000000001</v>
          </cell>
        </row>
        <row r="385">
          <cell r="A385">
            <v>214.94499999999999</v>
          </cell>
        </row>
        <row r="386">
          <cell r="A386">
            <v>204.113</v>
          </cell>
        </row>
        <row r="387">
          <cell r="A387">
            <v>202.19499999999999</v>
          </cell>
        </row>
        <row r="388">
          <cell r="A388">
            <v>197.16800000000001</v>
          </cell>
        </row>
        <row r="389">
          <cell r="A389">
            <v>195.82400000000001</v>
          </cell>
        </row>
        <row r="390">
          <cell r="A390">
            <v>195.81200000000001</v>
          </cell>
        </row>
        <row r="391">
          <cell r="A391">
            <v>195.828</v>
          </cell>
        </row>
        <row r="392">
          <cell r="A392">
            <v>196.08199999999999</v>
          </cell>
        </row>
        <row r="393">
          <cell r="A393">
            <v>205.57</v>
          </cell>
        </row>
        <row r="394">
          <cell r="A394">
            <v>207.875</v>
          </cell>
        </row>
        <row r="395">
          <cell r="A395">
            <v>202.32</v>
          </cell>
        </row>
        <row r="396">
          <cell r="A396">
            <v>201.977</v>
          </cell>
        </row>
        <row r="397">
          <cell r="A397">
            <v>201.92599999999999</v>
          </cell>
        </row>
        <row r="398">
          <cell r="A398">
            <v>209.78100000000001</v>
          </cell>
        </row>
        <row r="399">
          <cell r="A399">
            <v>212.96100000000001</v>
          </cell>
        </row>
        <row r="400">
          <cell r="A400">
            <v>208.58199999999999</v>
          </cell>
        </row>
        <row r="401">
          <cell r="A401">
            <v>210.078</v>
          </cell>
        </row>
        <row r="402">
          <cell r="A402">
            <v>209.20699999999999</v>
          </cell>
        </row>
        <row r="403">
          <cell r="A403">
            <v>209.93</v>
          </cell>
        </row>
        <row r="404">
          <cell r="A404">
            <v>209.97300000000001</v>
          </cell>
        </row>
        <row r="405">
          <cell r="A405">
            <v>209.91800000000001</v>
          </cell>
        </row>
        <row r="406">
          <cell r="A406">
            <v>209.922</v>
          </cell>
        </row>
        <row r="407">
          <cell r="A407">
            <v>213.066</v>
          </cell>
        </row>
        <row r="408">
          <cell r="A408">
            <v>217.16</v>
          </cell>
        </row>
        <row r="409">
          <cell r="A409">
            <v>217.60900000000001</v>
          </cell>
        </row>
        <row r="410">
          <cell r="A410">
            <v>221.65600000000001</v>
          </cell>
        </row>
        <row r="411">
          <cell r="A411">
            <v>223.828</v>
          </cell>
        </row>
        <row r="412">
          <cell r="A412">
            <v>223.85900000000001</v>
          </cell>
        </row>
        <row r="413">
          <cell r="A413">
            <v>223.92</v>
          </cell>
        </row>
        <row r="414">
          <cell r="A414">
            <v>224.10400000000001</v>
          </cell>
        </row>
        <row r="415">
          <cell r="A415">
            <v>224.34200000000001</v>
          </cell>
        </row>
        <row r="416">
          <cell r="A416">
            <v>224.40799999999999</v>
          </cell>
        </row>
        <row r="417">
          <cell r="A417">
            <v>224.113</v>
          </cell>
        </row>
        <row r="418">
          <cell r="A418">
            <v>224.48</v>
          </cell>
        </row>
        <row r="419">
          <cell r="A419">
            <v>224.49600000000001</v>
          </cell>
        </row>
        <row r="420">
          <cell r="A420">
            <v>224.297</v>
          </cell>
        </row>
        <row r="421">
          <cell r="A421">
            <v>224.24600000000001</v>
          </cell>
        </row>
        <row r="422">
          <cell r="A422">
            <v>224.191</v>
          </cell>
        </row>
        <row r="423">
          <cell r="A423">
            <v>224.17599999999999</v>
          </cell>
        </row>
        <row r="424">
          <cell r="A424">
            <v>224.23</v>
          </cell>
        </row>
        <row r="425">
          <cell r="A425">
            <v>224.18</v>
          </cell>
        </row>
        <row r="426">
          <cell r="A426">
            <v>224.43</v>
          </cell>
        </row>
        <row r="427">
          <cell r="A427">
            <v>224.184</v>
          </cell>
        </row>
        <row r="428">
          <cell r="A428">
            <v>224.16800000000001</v>
          </cell>
        </row>
        <row r="429">
          <cell r="A429">
            <v>224.328</v>
          </cell>
        </row>
        <row r="430">
          <cell r="A430">
            <v>224.191</v>
          </cell>
        </row>
        <row r="431">
          <cell r="A431">
            <v>224.16800000000001</v>
          </cell>
        </row>
        <row r="432">
          <cell r="A432">
            <v>224.773</v>
          </cell>
        </row>
        <row r="433">
          <cell r="A433">
            <v>224.32400000000001</v>
          </cell>
        </row>
        <row r="434">
          <cell r="A434">
            <v>224.613</v>
          </cell>
        </row>
        <row r="435">
          <cell r="A435">
            <v>225.06399999999999</v>
          </cell>
        </row>
        <row r="436">
          <cell r="A436">
            <v>225.01</v>
          </cell>
        </row>
        <row r="437">
          <cell r="A437">
            <v>224.96899999999999</v>
          </cell>
        </row>
        <row r="438">
          <cell r="A438">
            <v>225.30500000000001</v>
          </cell>
        </row>
        <row r="439">
          <cell r="A439">
            <v>224.89099999999999</v>
          </cell>
        </row>
        <row r="440">
          <cell r="A440">
            <v>224.85900000000001</v>
          </cell>
        </row>
        <row r="441">
          <cell r="A441">
            <v>224.85499999999999</v>
          </cell>
        </row>
        <row r="442">
          <cell r="A442">
            <v>225.15199999999999</v>
          </cell>
        </row>
        <row r="443">
          <cell r="A443">
            <v>222.82400000000001</v>
          </cell>
        </row>
        <row r="444">
          <cell r="A444">
            <v>243.977</v>
          </cell>
        </row>
        <row r="445">
          <cell r="A445">
            <v>253.22300000000001</v>
          </cell>
        </row>
        <row r="446">
          <cell r="A446">
            <v>240.29300000000001</v>
          </cell>
        </row>
        <row r="447">
          <cell r="A447">
            <v>239.22300000000001</v>
          </cell>
        </row>
        <row r="448">
          <cell r="A448">
            <v>243.28899999999999</v>
          </cell>
        </row>
        <row r="449">
          <cell r="A449">
            <v>245.06200000000001</v>
          </cell>
        </row>
        <row r="450">
          <cell r="A450">
            <v>244.922</v>
          </cell>
        </row>
        <row r="451">
          <cell r="A451">
            <v>243.72300000000001</v>
          </cell>
        </row>
        <row r="452">
          <cell r="A452">
            <v>245.26599999999999</v>
          </cell>
        </row>
        <row r="453">
          <cell r="A453">
            <v>244.24600000000001</v>
          </cell>
        </row>
        <row r="454">
          <cell r="A454">
            <v>245.023</v>
          </cell>
        </row>
        <row r="455">
          <cell r="A455">
            <v>245.73400000000001</v>
          </cell>
        </row>
        <row r="456">
          <cell r="A456">
            <v>245.863</v>
          </cell>
        </row>
        <row r="457">
          <cell r="A457">
            <v>245.41399999999999</v>
          </cell>
        </row>
        <row r="458">
          <cell r="A458">
            <v>245.184</v>
          </cell>
        </row>
        <row r="459">
          <cell r="A459">
            <v>245.184</v>
          </cell>
        </row>
        <row r="460">
          <cell r="A460">
            <v>252.10499999999999</v>
          </cell>
        </row>
        <row r="461">
          <cell r="A461">
            <v>248.16</v>
          </cell>
        </row>
        <row r="462">
          <cell r="A462">
            <v>204.53100000000001</v>
          </cell>
        </row>
        <row r="463">
          <cell r="A463">
            <v>198.809</v>
          </cell>
        </row>
        <row r="464">
          <cell r="A464">
            <v>198.78100000000001</v>
          </cell>
        </row>
        <row r="465">
          <cell r="A465">
            <v>198.797</v>
          </cell>
        </row>
        <row r="466">
          <cell r="A466">
            <v>198.773</v>
          </cell>
        </row>
        <row r="467">
          <cell r="A467">
            <v>198.91399999999999</v>
          </cell>
        </row>
        <row r="468">
          <cell r="A468">
            <v>199.41800000000001</v>
          </cell>
        </row>
        <row r="469">
          <cell r="A469">
            <v>223.80099999999999</v>
          </cell>
        </row>
        <row r="470">
          <cell r="A470">
            <v>246.488</v>
          </cell>
        </row>
        <row r="471">
          <cell r="A471">
            <v>213.66399999999999</v>
          </cell>
        </row>
        <row r="472">
          <cell r="A472">
            <v>213.684</v>
          </cell>
        </row>
        <row r="473">
          <cell r="A473">
            <v>201.715</v>
          </cell>
        </row>
        <row r="474">
          <cell r="A474">
            <v>201.727</v>
          </cell>
        </row>
        <row r="475">
          <cell r="A475">
            <v>201.71100000000001</v>
          </cell>
        </row>
        <row r="476">
          <cell r="A476">
            <v>201.703</v>
          </cell>
        </row>
        <row r="477">
          <cell r="A477">
            <v>202.25200000000001</v>
          </cell>
        </row>
        <row r="478">
          <cell r="A478">
            <v>205.16200000000001</v>
          </cell>
        </row>
        <row r="479">
          <cell r="A479">
            <v>202.65799999999999</v>
          </cell>
        </row>
        <row r="480">
          <cell r="A480">
            <v>202.51400000000001</v>
          </cell>
        </row>
        <row r="481">
          <cell r="A481">
            <v>202.494</v>
          </cell>
        </row>
        <row r="482">
          <cell r="A482">
            <v>202.18199999999999</v>
          </cell>
        </row>
        <row r="483">
          <cell r="A483">
            <v>202.17400000000001</v>
          </cell>
        </row>
        <row r="484">
          <cell r="A484">
            <v>202.178</v>
          </cell>
        </row>
        <row r="485">
          <cell r="A485">
            <v>202.178</v>
          </cell>
        </row>
        <row r="486">
          <cell r="A486">
            <v>202.18899999999999</v>
          </cell>
        </row>
        <row r="487">
          <cell r="A487">
            <v>202.18899999999999</v>
          </cell>
        </row>
        <row r="488">
          <cell r="A488">
            <v>202.19300000000001</v>
          </cell>
        </row>
        <row r="489">
          <cell r="A489">
            <v>202.19300000000001</v>
          </cell>
        </row>
        <row r="490">
          <cell r="A490">
            <v>202.178</v>
          </cell>
        </row>
        <row r="491">
          <cell r="A491">
            <v>202.178</v>
          </cell>
        </row>
        <row r="492">
          <cell r="A492">
            <v>202.197</v>
          </cell>
        </row>
        <row r="493">
          <cell r="A493">
            <v>202.17400000000001</v>
          </cell>
        </row>
        <row r="494">
          <cell r="A494">
            <v>202.17</v>
          </cell>
        </row>
        <row r="495">
          <cell r="A495">
            <v>202.18600000000001</v>
          </cell>
        </row>
        <row r="496">
          <cell r="A496">
            <v>202.17</v>
          </cell>
        </row>
        <row r="497">
          <cell r="A497">
            <v>202.18899999999999</v>
          </cell>
        </row>
        <row r="498">
          <cell r="A498">
            <v>202.197</v>
          </cell>
        </row>
        <row r="499">
          <cell r="A499">
            <v>202.178</v>
          </cell>
        </row>
        <row r="500">
          <cell r="A500">
            <v>202.197</v>
          </cell>
        </row>
        <row r="501">
          <cell r="A501">
            <v>202.13900000000001</v>
          </cell>
        </row>
        <row r="502">
          <cell r="A502">
            <v>202.16200000000001</v>
          </cell>
        </row>
        <row r="503">
          <cell r="A503">
            <v>202.18199999999999</v>
          </cell>
        </row>
        <row r="504">
          <cell r="A504">
            <v>202.15</v>
          </cell>
        </row>
        <row r="505">
          <cell r="A505">
            <v>202.154</v>
          </cell>
        </row>
        <row r="506">
          <cell r="A506">
            <v>202.15799999999999</v>
          </cell>
        </row>
        <row r="507">
          <cell r="A507">
            <v>202.16200000000001</v>
          </cell>
        </row>
        <row r="508">
          <cell r="A508">
            <v>202.13900000000001</v>
          </cell>
        </row>
        <row r="509">
          <cell r="A509">
            <v>202.15799999999999</v>
          </cell>
        </row>
        <row r="510">
          <cell r="A510">
            <v>202.15799999999999</v>
          </cell>
        </row>
        <row r="511">
          <cell r="A511">
            <v>202.16200000000001</v>
          </cell>
        </row>
        <row r="512">
          <cell r="A512">
            <v>202.14599999999999</v>
          </cell>
        </row>
        <row r="513">
          <cell r="A513">
            <v>202.166</v>
          </cell>
        </row>
        <row r="514">
          <cell r="A514">
            <v>202.15</v>
          </cell>
        </row>
        <row r="515">
          <cell r="A515">
            <v>202.154</v>
          </cell>
        </row>
        <row r="516">
          <cell r="A516">
            <v>202.16200000000001</v>
          </cell>
        </row>
        <row r="517">
          <cell r="A517">
            <v>202.12700000000001</v>
          </cell>
        </row>
        <row r="518">
          <cell r="A518">
            <v>202.154</v>
          </cell>
        </row>
        <row r="519">
          <cell r="A519">
            <v>202.17</v>
          </cell>
        </row>
        <row r="520">
          <cell r="A520">
            <v>202.143</v>
          </cell>
        </row>
        <row r="521">
          <cell r="A521">
            <v>202.17</v>
          </cell>
        </row>
        <row r="522">
          <cell r="A522">
            <v>202.16200000000001</v>
          </cell>
        </row>
        <row r="523">
          <cell r="A523">
            <v>202.16200000000001</v>
          </cell>
        </row>
        <row r="524">
          <cell r="A524">
            <v>202.16200000000001</v>
          </cell>
        </row>
        <row r="525">
          <cell r="A525">
            <v>202.154</v>
          </cell>
        </row>
        <row r="526">
          <cell r="A526">
            <v>202.131</v>
          </cell>
        </row>
        <row r="527">
          <cell r="A527">
            <v>202.154</v>
          </cell>
        </row>
        <row r="528">
          <cell r="A528">
            <v>202.143</v>
          </cell>
        </row>
        <row r="529">
          <cell r="A529">
            <v>202.15</v>
          </cell>
        </row>
        <row r="530">
          <cell r="A530">
            <v>202.15799999999999</v>
          </cell>
        </row>
        <row r="531">
          <cell r="A531">
            <v>202.12700000000001</v>
          </cell>
        </row>
        <row r="532">
          <cell r="A532">
            <v>202.17</v>
          </cell>
        </row>
        <row r="533">
          <cell r="A533">
            <v>202.15799999999999</v>
          </cell>
        </row>
        <row r="534">
          <cell r="A534">
            <v>202.15799999999999</v>
          </cell>
        </row>
        <row r="535">
          <cell r="A535">
            <v>202.14599999999999</v>
          </cell>
        </row>
        <row r="536">
          <cell r="A536">
            <v>202.17</v>
          </cell>
        </row>
        <row r="537">
          <cell r="A537">
            <v>202.16200000000001</v>
          </cell>
        </row>
        <row r="538">
          <cell r="A538">
            <v>202.15</v>
          </cell>
        </row>
        <row r="539">
          <cell r="A539">
            <v>202.166</v>
          </cell>
        </row>
        <row r="540">
          <cell r="A540">
            <v>202.15799999999999</v>
          </cell>
        </row>
        <row r="541">
          <cell r="A541">
            <v>202.154</v>
          </cell>
        </row>
        <row r="542">
          <cell r="A542">
            <v>202.16200000000001</v>
          </cell>
        </row>
        <row r="543">
          <cell r="A543">
            <v>202.13900000000001</v>
          </cell>
        </row>
        <row r="544">
          <cell r="A544">
            <v>202.15</v>
          </cell>
        </row>
        <row r="545">
          <cell r="A545">
            <v>202.17</v>
          </cell>
        </row>
        <row r="546">
          <cell r="A546">
            <v>202.143</v>
          </cell>
        </row>
        <row r="547">
          <cell r="A547">
            <v>202.17</v>
          </cell>
        </row>
        <row r="548">
          <cell r="A548">
            <v>202.17</v>
          </cell>
        </row>
        <row r="549">
          <cell r="A549">
            <v>202.16200000000001</v>
          </cell>
        </row>
        <row r="550">
          <cell r="A550">
            <v>202.14599999999999</v>
          </cell>
        </row>
        <row r="551">
          <cell r="A551">
            <v>202.166</v>
          </cell>
        </row>
        <row r="552">
          <cell r="A552">
            <v>202.13499999999999</v>
          </cell>
        </row>
        <row r="553">
          <cell r="A553">
            <v>202.143</v>
          </cell>
        </row>
        <row r="554">
          <cell r="A554">
            <v>202.178</v>
          </cell>
        </row>
        <row r="555">
          <cell r="A555">
            <v>202.13900000000001</v>
          </cell>
        </row>
        <row r="556">
          <cell r="A556">
            <v>202.178</v>
          </cell>
        </row>
        <row r="557">
          <cell r="A557">
            <v>202.13499999999999</v>
          </cell>
        </row>
      </sheetData>
      <sheetData sheetId="6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测试报告"/>
      <sheetName val="遗留buglist"/>
      <sheetName val="综合打分"/>
      <sheetName val="Response Time "/>
      <sheetName val="App Sources"/>
      <sheetName val="内存泄漏"/>
      <sheetName val="Baidu App"/>
    </sheetNames>
    <sheetDataSet>
      <sheetData sheetId="0"/>
      <sheetData sheetId="1"/>
      <sheetData sheetId="2"/>
      <sheetData sheetId="3"/>
      <sheetData sheetId="4"/>
      <sheetData sheetId="5">
        <row r="1">
          <cell r="A1">
            <v>203.10300000000001</v>
          </cell>
        </row>
        <row r="2">
          <cell r="A2">
            <v>202.458</v>
          </cell>
        </row>
        <row r="3">
          <cell r="A3">
            <v>202.43799999999999</v>
          </cell>
        </row>
        <row r="4">
          <cell r="A4">
            <v>202.435</v>
          </cell>
        </row>
        <row r="5">
          <cell r="A5">
            <v>202.435</v>
          </cell>
        </row>
        <row r="6">
          <cell r="A6">
            <v>202.44200000000001</v>
          </cell>
        </row>
        <row r="7">
          <cell r="A7">
            <v>202.43100000000001</v>
          </cell>
        </row>
        <row r="8">
          <cell r="A8">
            <v>202.43799999999999</v>
          </cell>
        </row>
        <row r="9">
          <cell r="A9">
            <v>202.43799999999999</v>
          </cell>
        </row>
        <row r="10">
          <cell r="A10">
            <v>202.43100000000001</v>
          </cell>
        </row>
        <row r="11">
          <cell r="A11">
            <v>202.43100000000001</v>
          </cell>
        </row>
        <row r="12">
          <cell r="A12">
            <v>202.43799999999999</v>
          </cell>
        </row>
        <row r="13">
          <cell r="A13">
            <v>202.43100000000001</v>
          </cell>
        </row>
        <row r="14">
          <cell r="A14">
            <v>202.435</v>
          </cell>
        </row>
        <row r="15">
          <cell r="A15">
            <v>202.435</v>
          </cell>
        </row>
        <row r="16">
          <cell r="A16">
            <v>202.43100000000001</v>
          </cell>
        </row>
        <row r="17">
          <cell r="A17">
            <v>202.43100000000001</v>
          </cell>
        </row>
        <row r="18">
          <cell r="A18">
            <v>202.43100000000001</v>
          </cell>
        </row>
        <row r="19">
          <cell r="A19">
            <v>202.43100000000001</v>
          </cell>
        </row>
        <row r="20">
          <cell r="A20">
            <v>202.43799999999999</v>
          </cell>
        </row>
        <row r="21">
          <cell r="A21">
            <v>202.43100000000001</v>
          </cell>
        </row>
        <row r="22">
          <cell r="A22">
            <v>202.44200000000001</v>
          </cell>
        </row>
        <row r="23">
          <cell r="A23">
            <v>202.43799999999999</v>
          </cell>
        </row>
        <row r="24">
          <cell r="A24">
            <v>202.435</v>
          </cell>
        </row>
        <row r="25">
          <cell r="A25">
            <v>202.42699999999999</v>
          </cell>
        </row>
        <row r="26">
          <cell r="A26">
            <v>202.43799999999999</v>
          </cell>
        </row>
        <row r="27">
          <cell r="A27">
            <v>202.42699999999999</v>
          </cell>
        </row>
        <row r="28">
          <cell r="A28">
            <v>202.38399999999999</v>
          </cell>
        </row>
        <row r="29">
          <cell r="A29">
            <v>202.38</v>
          </cell>
        </row>
        <row r="30">
          <cell r="A30">
            <v>202.38</v>
          </cell>
        </row>
        <row r="31">
          <cell r="A31">
            <v>202.37200000000001</v>
          </cell>
        </row>
        <row r="32">
          <cell r="A32">
            <v>202.37200000000001</v>
          </cell>
        </row>
        <row r="33">
          <cell r="A33">
            <v>202.376</v>
          </cell>
        </row>
        <row r="34">
          <cell r="A34">
            <v>202.364</v>
          </cell>
        </row>
        <row r="35">
          <cell r="A35">
            <v>202.37200000000001</v>
          </cell>
        </row>
        <row r="36">
          <cell r="A36">
            <v>202.37200000000001</v>
          </cell>
        </row>
        <row r="37">
          <cell r="A37">
            <v>202.364</v>
          </cell>
        </row>
        <row r="38">
          <cell r="A38">
            <v>202.37200000000001</v>
          </cell>
        </row>
        <row r="39">
          <cell r="A39">
            <v>202.36799999999999</v>
          </cell>
        </row>
        <row r="40">
          <cell r="A40">
            <v>202.36799999999999</v>
          </cell>
        </row>
        <row r="41">
          <cell r="A41">
            <v>202.364</v>
          </cell>
        </row>
        <row r="42">
          <cell r="A42">
            <v>202.36799999999999</v>
          </cell>
        </row>
        <row r="43">
          <cell r="A43">
            <v>202.38</v>
          </cell>
        </row>
        <row r="44">
          <cell r="A44">
            <v>202.38</v>
          </cell>
        </row>
        <row r="45">
          <cell r="A45">
            <v>202.376</v>
          </cell>
        </row>
        <row r="46">
          <cell r="A46">
            <v>202.37200000000001</v>
          </cell>
        </row>
        <row r="47">
          <cell r="A47">
            <v>202.37200000000001</v>
          </cell>
        </row>
        <row r="48">
          <cell r="A48">
            <v>202.38</v>
          </cell>
        </row>
        <row r="49">
          <cell r="A49">
            <v>202.364</v>
          </cell>
        </row>
        <row r="50">
          <cell r="A50">
            <v>202.38399999999999</v>
          </cell>
        </row>
        <row r="51">
          <cell r="A51">
            <v>202.376</v>
          </cell>
        </row>
        <row r="52">
          <cell r="A52">
            <v>202.37200000000001</v>
          </cell>
        </row>
        <row r="53">
          <cell r="A53">
            <v>202.36799999999999</v>
          </cell>
        </row>
        <row r="54">
          <cell r="A54">
            <v>202.376</v>
          </cell>
        </row>
        <row r="55">
          <cell r="A55">
            <v>202.36799999999999</v>
          </cell>
        </row>
        <row r="56">
          <cell r="A56">
            <v>202.364</v>
          </cell>
        </row>
        <row r="57">
          <cell r="A57">
            <v>202.36799999999999</v>
          </cell>
        </row>
        <row r="58">
          <cell r="A58">
            <v>202.37200000000001</v>
          </cell>
        </row>
        <row r="59">
          <cell r="A59">
            <v>202.38</v>
          </cell>
        </row>
        <row r="60">
          <cell r="A60">
            <v>202.31700000000001</v>
          </cell>
        </row>
        <row r="61">
          <cell r="A61">
            <v>202.30600000000001</v>
          </cell>
        </row>
        <row r="62">
          <cell r="A62">
            <v>202.321</v>
          </cell>
        </row>
        <row r="63">
          <cell r="A63">
            <v>202.30600000000001</v>
          </cell>
        </row>
        <row r="64">
          <cell r="A64">
            <v>202.31</v>
          </cell>
        </row>
        <row r="65">
          <cell r="A65">
            <v>202.31</v>
          </cell>
        </row>
        <row r="66">
          <cell r="A66">
            <v>202.31</v>
          </cell>
        </row>
        <row r="67">
          <cell r="A67">
            <v>202.30600000000001</v>
          </cell>
        </row>
        <row r="68">
          <cell r="A68">
            <v>202.31299999999999</v>
          </cell>
        </row>
        <row r="69">
          <cell r="A69">
            <v>202.30199999999999</v>
          </cell>
        </row>
        <row r="70">
          <cell r="A70">
            <v>202.31700000000001</v>
          </cell>
        </row>
        <row r="71">
          <cell r="A71">
            <v>202.31700000000001</v>
          </cell>
        </row>
        <row r="72">
          <cell r="A72">
            <v>202.30600000000001</v>
          </cell>
        </row>
        <row r="73">
          <cell r="A73">
            <v>202.31</v>
          </cell>
        </row>
        <row r="74">
          <cell r="A74">
            <v>202.30600000000001</v>
          </cell>
        </row>
        <row r="75">
          <cell r="A75">
            <v>202.30199999999999</v>
          </cell>
        </row>
        <row r="76">
          <cell r="A76">
            <v>202.30600000000001</v>
          </cell>
        </row>
        <row r="77">
          <cell r="A77">
            <v>202.31299999999999</v>
          </cell>
        </row>
        <row r="78">
          <cell r="A78">
            <v>202.30199999999999</v>
          </cell>
        </row>
        <row r="79">
          <cell r="A79">
            <v>202.31700000000001</v>
          </cell>
        </row>
        <row r="80">
          <cell r="A80">
            <v>202.31299999999999</v>
          </cell>
        </row>
        <row r="81">
          <cell r="A81">
            <v>202.31299999999999</v>
          </cell>
        </row>
        <row r="82">
          <cell r="A82">
            <v>202.30199999999999</v>
          </cell>
        </row>
        <row r="83">
          <cell r="A83">
            <v>202.31700000000001</v>
          </cell>
        </row>
        <row r="84">
          <cell r="A84">
            <v>202.30199999999999</v>
          </cell>
        </row>
        <row r="85">
          <cell r="A85">
            <v>202.298</v>
          </cell>
        </row>
        <row r="86">
          <cell r="A86">
            <v>202.31</v>
          </cell>
        </row>
        <row r="87">
          <cell r="A87">
            <v>202.31</v>
          </cell>
        </row>
        <row r="88">
          <cell r="A88">
            <v>202.30199999999999</v>
          </cell>
        </row>
        <row r="89">
          <cell r="A89">
            <v>202.31</v>
          </cell>
        </row>
        <row r="90">
          <cell r="A90">
            <v>202.298</v>
          </cell>
        </row>
        <row r="91">
          <cell r="A91">
            <v>202.30199999999999</v>
          </cell>
        </row>
        <row r="92">
          <cell r="A92">
            <v>208.59899999999999</v>
          </cell>
        </row>
        <row r="93">
          <cell r="A93">
            <v>214.31299999999999</v>
          </cell>
        </row>
        <row r="94">
          <cell r="A94">
            <v>199.149</v>
          </cell>
        </row>
        <row r="95">
          <cell r="A95">
            <v>198.05199999999999</v>
          </cell>
        </row>
        <row r="96">
          <cell r="A96">
            <v>190.65700000000001</v>
          </cell>
        </row>
        <row r="97">
          <cell r="A97">
            <v>195.67699999999999</v>
          </cell>
        </row>
        <row r="98">
          <cell r="A98">
            <v>205.34100000000001</v>
          </cell>
        </row>
        <row r="99">
          <cell r="A99">
            <v>214.91900000000001</v>
          </cell>
        </row>
        <row r="100">
          <cell r="A100">
            <v>217.29</v>
          </cell>
        </row>
        <row r="101">
          <cell r="A101">
            <v>220.48500000000001</v>
          </cell>
        </row>
        <row r="102">
          <cell r="A102">
            <v>221.935</v>
          </cell>
        </row>
        <row r="103">
          <cell r="A103">
            <v>179.958</v>
          </cell>
        </row>
        <row r="104">
          <cell r="A104">
            <v>178.93799999999999</v>
          </cell>
        </row>
        <row r="105">
          <cell r="A105">
            <v>177.51300000000001</v>
          </cell>
        </row>
        <row r="106">
          <cell r="A106">
            <v>205.864</v>
          </cell>
        </row>
        <row r="107">
          <cell r="A107">
            <v>199.82499999999999</v>
          </cell>
        </row>
        <row r="108">
          <cell r="A108">
            <v>206.20400000000001</v>
          </cell>
        </row>
        <row r="109">
          <cell r="A109">
            <v>206.15299999999999</v>
          </cell>
        </row>
        <row r="110">
          <cell r="A110">
            <v>206.149</v>
          </cell>
        </row>
        <row r="111">
          <cell r="A111">
            <v>206.14599999999999</v>
          </cell>
        </row>
        <row r="112">
          <cell r="A112">
            <v>206.142</v>
          </cell>
        </row>
        <row r="113">
          <cell r="A113">
            <v>208.208</v>
          </cell>
        </row>
        <row r="114">
          <cell r="A114">
            <v>206.60300000000001</v>
          </cell>
        </row>
        <row r="115">
          <cell r="A115">
            <v>207.274</v>
          </cell>
        </row>
        <row r="116">
          <cell r="A116">
            <v>207.274</v>
          </cell>
        </row>
        <row r="117">
          <cell r="A117">
            <v>207.286</v>
          </cell>
        </row>
        <row r="118">
          <cell r="A118">
            <v>207.32900000000001</v>
          </cell>
        </row>
        <row r="119">
          <cell r="A119">
            <v>215.56700000000001</v>
          </cell>
        </row>
        <row r="120">
          <cell r="A120">
            <v>213.267</v>
          </cell>
        </row>
        <row r="121">
          <cell r="A121">
            <v>217.267</v>
          </cell>
        </row>
        <row r="122">
          <cell r="A122">
            <v>218.45400000000001</v>
          </cell>
        </row>
        <row r="123">
          <cell r="A123">
            <v>219.751</v>
          </cell>
        </row>
        <row r="124">
          <cell r="A124">
            <v>219.786</v>
          </cell>
        </row>
        <row r="125">
          <cell r="A125">
            <v>219.821</v>
          </cell>
        </row>
        <row r="126">
          <cell r="A126">
            <v>224.00899999999999</v>
          </cell>
        </row>
        <row r="127">
          <cell r="A127">
            <v>224.446</v>
          </cell>
        </row>
        <row r="128">
          <cell r="A128">
            <v>229.47399999999999</v>
          </cell>
        </row>
        <row r="129">
          <cell r="A129">
            <v>228.13800000000001</v>
          </cell>
        </row>
        <row r="130">
          <cell r="A130">
            <v>227.935</v>
          </cell>
        </row>
        <row r="131">
          <cell r="A131">
            <v>227.93100000000001</v>
          </cell>
        </row>
        <row r="132">
          <cell r="A132">
            <v>228.02799999999999</v>
          </cell>
        </row>
        <row r="133">
          <cell r="A133">
            <v>228.661</v>
          </cell>
        </row>
        <row r="134">
          <cell r="A134">
            <v>228.77099999999999</v>
          </cell>
        </row>
        <row r="135">
          <cell r="A135">
            <v>232.83699999999999</v>
          </cell>
        </row>
        <row r="136">
          <cell r="A136">
            <v>231.60300000000001</v>
          </cell>
        </row>
        <row r="137">
          <cell r="A137">
            <v>229.41499999999999</v>
          </cell>
        </row>
        <row r="138">
          <cell r="A138">
            <v>229.44200000000001</v>
          </cell>
        </row>
        <row r="139">
          <cell r="A139">
            <v>229.74700000000001</v>
          </cell>
        </row>
        <row r="140">
          <cell r="A140">
            <v>234.18100000000001</v>
          </cell>
        </row>
        <row r="141">
          <cell r="A141">
            <v>240.005</v>
          </cell>
        </row>
        <row r="142">
          <cell r="A142">
            <v>246.52099999999999</v>
          </cell>
        </row>
        <row r="143">
          <cell r="A143">
            <v>250.739</v>
          </cell>
        </row>
        <row r="144">
          <cell r="A144">
            <v>249.96600000000001</v>
          </cell>
        </row>
        <row r="145">
          <cell r="A145">
            <v>253.80600000000001</v>
          </cell>
        </row>
        <row r="146">
          <cell r="A146">
            <v>259.73099999999999</v>
          </cell>
        </row>
        <row r="147">
          <cell r="A147">
            <v>259.548</v>
          </cell>
        </row>
        <row r="148">
          <cell r="A148">
            <v>293.44200000000001</v>
          </cell>
        </row>
        <row r="149">
          <cell r="A149">
            <v>257.33300000000003</v>
          </cell>
        </row>
        <row r="150">
          <cell r="A150">
            <v>270.84500000000003</v>
          </cell>
        </row>
        <row r="151">
          <cell r="A151">
            <v>272.13</v>
          </cell>
        </row>
        <row r="152">
          <cell r="A152">
            <v>273.14499999999998</v>
          </cell>
        </row>
        <row r="153">
          <cell r="A153">
            <v>272.92500000000001</v>
          </cell>
        </row>
        <row r="154">
          <cell r="A154">
            <v>273.40499999999997</v>
          </cell>
        </row>
        <row r="155">
          <cell r="A155">
            <v>274.41699999999997</v>
          </cell>
        </row>
        <row r="156">
          <cell r="A156">
            <v>274.19400000000002</v>
          </cell>
        </row>
        <row r="157">
          <cell r="A157">
            <v>274.24900000000002</v>
          </cell>
        </row>
        <row r="158">
          <cell r="A158">
            <v>274.09699999999998</v>
          </cell>
        </row>
        <row r="159">
          <cell r="A159">
            <v>274.78399999999999</v>
          </cell>
        </row>
        <row r="160">
          <cell r="A160">
            <v>279.05399999999997</v>
          </cell>
        </row>
        <row r="161">
          <cell r="A161">
            <v>283.95600000000002</v>
          </cell>
        </row>
        <row r="162">
          <cell r="A162">
            <v>285.22899999999998</v>
          </cell>
        </row>
        <row r="163">
          <cell r="A163">
            <v>283.16300000000001</v>
          </cell>
        </row>
        <row r="164">
          <cell r="A164">
            <v>283.18700000000001</v>
          </cell>
        </row>
        <row r="165">
          <cell r="A165">
            <v>284.01100000000002</v>
          </cell>
        </row>
        <row r="166">
          <cell r="A166">
            <v>290.14699999999999</v>
          </cell>
        </row>
        <row r="167">
          <cell r="A167">
            <v>297.358</v>
          </cell>
        </row>
        <row r="168">
          <cell r="A168">
            <v>297.95600000000002</v>
          </cell>
        </row>
        <row r="169">
          <cell r="A169">
            <v>253.19</v>
          </cell>
        </row>
        <row r="170">
          <cell r="A170">
            <v>226.23699999999999</v>
          </cell>
        </row>
        <row r="171">
          <cell r="A171">
            <v>223.82499999999999</v>
          </cell>
        </row>
        <row r="172">
          <cell r="A172">
            <v>204.06</v>
          </cell>
        </row>
        <row r="173">
          <cell r="A173">
            <v>189.923</v>
          </cell>
        </row>
        <row r="174">
          <cell r="A174">
            <v>201.696</v>
          </cell>
        </row>
        <row r="175">
          <cell r="A175">
            <v>201.7</v>
          </cell>
        </row>
        <row r="176">
          <cell r="A176">
            <v>201.68799999999999</v>
          </cell>
        </row>
        <row r="177">
          <cell r="A177">
            <v>201.7</v>
          </cell>
        </row>
        <row r="178">
          <cell r="A178">
            <v>201.696</v>
          </cell>
        </row>
        <row r="179">
          <cell r="A179">
            <v>201.69200000000001</v>
          </cell>
        </row>
        <row r="180">
          <cell r="A180">
            <v>201.68100000000001</v>
          </cell>
        </row>
        <row r="181">
          <cell r="A181">
            <v>201.614</v>
          </cell>
        </row>
        <row r="182">
          <cell r="A182">
            <v>201.595</v>
          </cell>
        </row>
        <row r="183">
          <cell r="A183">
            <v>201.595</v>
          </cell>
        </row>
        <row r="184">
          <cell r="A184">
            <v>201.583</v>
          </cell>
        </row>
        <row r="185">
          <cell r="A185">
            <v>201.59100000000001</v>
          </cell>
        </row>
        <row r="186">
          <cell r="A186">
            <v>201.59100000000001</v>
          </cell>
        </row>
        <row r="187">
          <cell r="A187">
            <v>201.59100000000001</v>
          </cell>
        </row>
        <row r="188">
          <cell r="A188">
            <v>201.57900000000001</v>
          </cell>
        </row>
        <row r="189">
          <cell r="A189">
            <v>201.59100000000001</v>
          </cell>
        </row>
        <row r="190">
          <cell r="A190">
            <v>201.58699999999999</v>
          </cell>
        </row>
        <row r="191">
          <cell r="A191">
            <v>201.57499999999999</v>
          </cell>
        </row>
        <row r="192">
          <cell r="A192">
            <v>201.49299999999999</v>
          </cell>
        </row>
        <row r="193">
          <cell r="A193">
            <v>201.49299999999999</v>
          </cell>
        </row>
        <row r="194">
          <cell r="A194">
            <v>201.49700000000001</v>
          </cell>
        </row>
        <row r="195">
          <cell r="A195">
            <v>201.47800000000001</v>
          </cell>
        </row>
        <row r="196">
          <cell r="A196">
            <v>201.47</v>
          </cell>
        </row>
        <row r="197">
          <cell r="A197">
            <v>201.489</v>
          </cell>
        </row>
        <row r="198">
          <cell r="A198">
            <v>201.48500000000001</v>
          </cell>
        </row>
        <row r="199">
          <cell r="A199">
            <v>201.47800000000001</v>
          </cell>
        </row>
        <row r="200">
          <cell r="A200">
            <v>201.49299999999999</v>
          </cell>
        </row>
        <row r="201">
          <cell r="A201">
            <v>201.489</v>
          </cell>
        </row>
        <row r="202">
          <cell r="A202">
            <v>201.47800000000001</v>
          </cell>
        </row>
        <row r="203">
          <cell r="A203">
            <v>201.47399999999999</v>
          </cell>
        </row>
        <row r="204">
          <cell r="A204">
            <v>201.48099999999999</v>
          </cell>
        </row>
        <row r="205">
          <cell r="A205">
            <v>201.47800000000001</v>
          </cell>
        </row>
        <row r="206">
          <cell r="A206">
            <v>201.48500000000001</v>
          </cell>
        </row>
        <row r="207">
          <cell r="A207">
            <v>201.489</v>
          </cell>
        </row>
        <row r="208">
          <cell r="A208">
            <v>201.48099999999999</v>
          </cell>
        </row>
        <row r="209">
          <cell r="A209">
            <v>201.48500000000001</v>
          </cell>
        </row>
        <row r="210">
          <cell r="A210">
            <v>201.48099999999999</v>
          </cell>
        </row>
        <row r="211">
          <cell r="A211">
            <v>201.47</v>
          </cell>
        </row>
        <row r="212">
          <cell r="A212">
            <v>201.517</v>
          </cell>
        </row>
        <row r="213">
          <cell r="A213">
            <v>201.51300000000001</v>
          </cell>
        </row>
        <row r="214">
          <cell r="A214">
            <v>201.50899999999999</v>
          </cell>
        </row>
        <row r="215">
          <cell r="A215">
            <v>201.52099999999999</v>
          </cell>
        </row>
        <row r="216">
          <cell r="A216">
            <v>201.517</v>
          </cell>
        </row>
        <row r="217">
          <cell r="A217">
            <v>201.51300000000001</v>
          </cell>
        </row>
        <row r="218">
          <cell r="A218">
            <v>201.524</v>
          </cell>
        </row>
        <row r="219">
          <cell r="A219">
            <v>201.52099999999999</v>
          </cell>
        </row>
        <row r="220">
          <cell r="A220">
            <v>201.50899999999999</v>
          </cell>
        </row>
        <row r="221">
          <cell r="A221">
            <v>201.52799999999999</v>
          </cell>
        </row>
        <row r="222">
          <cell r="A222">
            <v>201.52099999999999</v>
          </cell>
        </row>
        <row r="223">
          <cell r="A223">
            <v>201.52799999999999</v>
          </cell>
        </row>
        <row r="224">
          <cell r="A224">
            <v>201.51300000000001</v>
          </cell>
        </row>
        <row r="225">
          <cell r="A225">
            <v>201.52099999999999</v>
          </cell>
        </row>
        <row r="226">
          <cell r="A226">
            <v>201.524</v>
          </cell>
        </row>
        <row r="227">
          <cell r="A227">
            <v>201.505</v>
          </cell>
        </row>
        <row r="228">
          <cell r="A228">
            <v>201.52099999999999</v>
          </cell>
        </row>
        <row r="229">
          <cell r="A229">
            <v>201.51300000000001</v>
          </cell>
        </row>
        <row r="230">
          <cell r="A230">
            <v>201.517</v>
          </cell>
        </row>
        <row r="231">
          <cell r="A231">
            <v>201.501</v>
          </cell>
        </row>
        <row r="232">
          <cell r="A232">
            <v>201.505</v>
          </cell>
        </row>
        <row r="233">
          <cell r="A233">
            <v>201.50899999999999</v>
          </cell>
        </row>
        <row r="234">
          <cell r="A234">
            <v>201.45400000000001</v>
          </cell>
        </row>
        <row r="235">
          <cell r="A235">
            <v>201.446</v>
          </cell>
        </row>
        <row r="236">
          <cell r="A236">
            <v>201.37200000000001</v>
          </cell>
        </row>
        <row r="237">
          <cell r="A237">
            <v>201.376</v>
          </cell>
        </row>
        <row r="238">
          <cell r="A238">
            <v>201.37200000000001</v>
          </cell>
        </row>
        <row r="239">
          <cell r="A239">
            <v>201.36799999999999</v>
          </cell>
        </row>
        <row r="240">
          <cell r="A240">
            <v>201.33699999999999</v>
          </cell>
        </row>
        <row r="241">
          <cell r="A241">
            <v>201.333</v>
          </cell>
        </row>
        <row r="242">
          <cell r="A242">
            <v>201.32900000000001</v>
          </cell>
        </row>
        <row r="243">
          <cell r="A243">
            <v>201.33699999999999</v>
          </cell>
        </row>
        <row r="244">
          <cell r="A244">
            <v>201.33699999999999</v>
          </cell>
        </row>
        <row r="245">
          <cell r="A245">
            <v>201.32900000000001</v>
          </cell>
        </row>
        <row r="246">
          <cell r="A246">
            <v>201.333</v>
          </cell>
        </row>
        <row r="247">
          <cell r="A247">
            <v>201.33699999999999</v>
          </cell>
        </row>
        <row r="248">
          <cell r="A248">
            <v>201.32499999999999</v>
          </cell>
        </row>
        <row r="249">
          <cell r="A249">
            <v>201.33699999999999</v>
          </cell>
        </row>
        <row r="250">
          <cell r="A250">
            <v>201.333</v>
          </cell>
        </row>
        <row r="251">
          <cell r="A251">
            <v>201.333</v>
          </cell>
        </row>
        <row r="252">
          <cell r="A252">
            <v>201.333</v>
          </cell>
        </row>
        <row r="253">
          <cell r="A253">
            <v>201.34100000000001</v>
          </cell>
        </row>
        <row r="254">
          <cell r="A254">
            <v>201.32900000000001</v>
          </cell>
        </row>
        <row r="255">
          <cell r="A255">
            <v>201.33699999999999</v>
          </cell>
        </row>
        <row r="256">
          <cell r="A256">
            <v>201.267</v>
          </cell>
        </row>
        <row r="257">
          <cell r="A257">
            <v>201.255</v>
          </cell>
        </row>
        <row r="258">
          <cell r="A258">
            <v>201.26300000000001</v>
          </cell>
        </row>
        <row r="259">
          <cell r="A259">
            <v>201.26300000000001</v>
          </cell>
        </row>
        <row r="260">
          <cell r="A260">
            <v>201.25899999999999</v>
          </cell>
        </row>
        <row r="261">
          <cell r="A261">
            <v>201.255</v>
          </cell>
        </row>
        <row r="262">
          <cell r="A262">
            <v>201.267</v>
          </cell>
        </row>
        <row r="263">
          <cell r="A263">
            <v>201.27099999999999</v>
          </cell>
        </row>
        <row r="264">
          <cell r="A264">
            <v>201.255</v>
          </cell>
        </row>
        <row r="265">
          <cell r="A265">
            <v>200.95</v>
          </cell>
        </row>
        <row r="266">
          <cell r="A266">
            <v>200.946</v>
          </cell>
        </row>
        <row r="267">
          <cell r="A267">
            <v>200.935</v>
          </cell>
        </row>
        <row r="268">
          <cell r="A268">
            <v>200.93799999999999</v>
          </cell>
        </row>
        <row r="269">
          <cell r="A269">
            <v>200.94200000000001</v>
          </cell>
        </row>
        <row r="270">
          <cell r="A270">
            <v>200.93100000000001</v>
          </cell>
        </row>
        <row r="271">
          <cell r="A271">
            <v>200.95</v>
          </cell>
        </row>
        <row r="272">
          <cell r="A272">
            <v>200.946</v>
          </cell>
        </row>
        <row r="273">
          <cell r="A273">
            <v>200.94200000000001</v>
          </cell>
        </row>
        <row r="274">
          <cell r="A274">
            <v>200.935</v>
          </cell>
        </row>
        <row r="275">
          <cell r="A275">
            <v>200.93799999999999</v>
          </cell>
        </row>
        <row r="276">
          <cell r="A276">
            <v>200.94200000000001</v>
          </cell>
        </row>
        <row r="277">
          <cell r="A277">
            <v>200.93100000000001</v>
          </cell>
        </row>
        <row r="278">
          <cell r="A278">
            <v>200.74299999999999</v>
          </cell>
        </row>
        <row r="279">
          <cell r="A279">
            <v>217.78200000000001</v>
          </cell>
        </row>
        <row r="280">
          <cell r="A280">
            <v>213.88</v>
          </cell>
        </row>
        <row r="281">
          <cell r="A281">
            <v>211.18799999999999</v>
          </cell>
        </row>
        <row r="282">
          <cell r="A282">
            <v>197.661</v>
          </cell>
        </row>
        <row r="283">
          <cell r="A283">
            <v>162.583</v>
          </cell>
        </row>
        <row r="284">
          <cell r="A284">
            <v>162.39599999999999</v>
          </cell>
        </row>
        <row r="285">
          <cell r="A285">
            <v>210.673</v>
          </cell>
        </row>
        <row r="286">
          <cell r="A286">
            <v>215.17699999999999</v>
          </cell>
        </row>
        <row r="287">
          <cell r="A287">
            <v>213.80199999999999</v>
          </cell>
        </row>
        <row r="288">
          <cell r="A288">
            <v>218.392</v>
          </cell>
        </row>
        <row r="289">
          <cell r="A289">
            <v>183.66900000000001</v>
          </cell>
        </row>
        <row r="290">
          <cell r="A290">
            <v>178.81</v>
          </cell>
        </row>
        <row r="291">
          <cell r="A291">
            <v>177.47</v>
          </cell>
        </row>
        <row r="292">
          <cell r="A292">
            <v>176.06299999999999</v>
          </cell>
        </row>
        <row r="293">
          <cell r="A293">
            <v>176.083</v>
          </cell>
        </row>
        <row r="294">
          <cell r="A294">
            <v>197.61799999999999</v>
          </cell>
        </row>
        <row r="295">
          <cell r="A295">
            <v>205.43799999999999</v>
          </cell>
        </row>
        <row r="296">
          <cell r="A296">
            <v>206.876</v>
          </cell>
        </row>
        <row r="297">
          <cell r="A297">
            <v>205.38399999999999</v>
          </cell>
        </row>
        <row r="298">
          <cell r="A298">
            <v>205.80600000000001</v>
          </cell>
        </row>
        <row r="299">
          <cell r="A299">
            <v>214.63200000000001</v>
          </cell>
        </row>
        <row r="300">
          <cell r="A300">
            <v>211.08500000000001</v>
          </cell>
        </row>
        <row r="301">
          <cell r="A301">
            <v>220.15100000000001</v>
          </cell>
        </row>
        <row r="302">
          <cell r="A302">
            <v>220.499</v>
          </cell>
        </row>
        <row r="303">
          <cell r="A303">
            <v>221.245</v>
          </cell>
        </row>
        <row r="304">
          <cell r="A304">
            <v>221.37</v>
          </cell>
        </row>
        <row r="305">
          <cell r="A305">
            <v>226.66900000000001</v>
          </cell>
        </row>
        <row r="306">
          <cell r="A306">
            <v>223.64599999999999</v>
          </cell>
        </row>
        <row r="307">
          <cell r="A307">
            <v>226.98099999999999</v>
          </cell>
        </row>
        <row r="308">
          <cell r="A308">
            <v>226.23500000000001</v>
          </cell>
        </row>
        <row r="309">
          <cell r="A309">
            <v>226.31700000000001</v>
          </cell>
        </row>
        <row r="310">
          <cell r="A310">
            <v>226.26300000000001</v>
          </cell>
        </row>
        <row r="311">
          <cell r="A311">
            <v>226.28200000000001</v>
          </cell>
        </row>
        <row r="312">
          <cell r="A312">
            <v>228.31299999999999</v>
          </cell>
        </row>
        <row r="313">
          <cell r="A313">
            <v>229.61799999999999</v>
          </cell>
        </row>
        <row r="314">
          <cell r="A314">
            <v>229.07900000000001</v>
          </cell>
        </row>
        <row r="315">
          <cell r="A315">
            <v>228.51300000000001</v>
          </cell>
        </row>
        <row r="316">
          <cell r="A316">
            <v>228.548</v>
          </cell>
        </row>
        <row r="317">
          <cell r="A317">
            <v>233.27099999999999</v>
          </cell>
        </row>
        <row r="318">
          <cell r="A318">
            <v>240.821</v>
          </cell>
        </row>
        <row r="319">
          <cell r="A319">
            <v>238.43100000000001</v>
          </cell>
        </row>
        <row r="320">
          <cell r="A320">
            <v>251.79</v>
          </cell>
        </row>
        <row r="321">
          <cell r="A321">
            <v>228.661</v>
          </cell>
        </row>
        <row r="322">
          <cell r="A322">
            <v>250.07300000000001</v>
          </cell>
        </row>
        <row r="323">
          <cell r="A323">
            <v>250.36199999999999</v>
          </cell>
        </row>
        <row r="324">
          <cell r="A324">
            <v>251.57300000000001</v>
          </cell>
        </row>
        <row r="325">
          <cell r="A325">
            <v>256.11599999999999</v>
          </cell>
        </row>
        <row r="326">
          <cell r="A326">
            <v>258.11200000000002</v>
          </cell>
        </row>
        <row r="327">
          <cell r="A327">
            <v>266.61200000000002</v>
          </cell>
        </row>
        <row r="328">
          <cell r="A328">
            <v>266.40499999999997</v>
          </cell>
        </row>
        <row r="329">
          <cell r="A329">
            <v>277.51900000000001</v>
          </cell>
        </row>
        <row r="330">
          <cell r="A330">
            <v>267.577</v>
          </cell>
        </row>
        <row r="331">
          <cell r="A331">
            <v>278.27600000000001</v>
          </cell>
        </row>
        <row r="332">
          <cell r="A332">
            <v>279.12799999999999</v>
          </cell>
        </row>
        <row r="333">
          <cell r="A333">
            <v>282.39400000000001</v>
          </cell>
        </row>
        <row r="334">
          <cell r="A334">
            <v>282.88900000000001</v>
          </cell>
        </row>
        <row r="335">
          <cell r="A335">
            <v>283.572</v>
          </cell>
        </row>
        <row r="336">
          <cell r="A336">
            <v>283.22800000000001</v>
          </cell>
        </row>
        <row r="337">
          <cell r="A337">
            <v>283.93099999999998</v>
          </cell>
        </row>
        <row r="338">
          <cell r="A338">
            <v>285.149</v>
          </cell>
        </row>
        <row r="339">
          <cell r="A339">
            <v>285.024</v>
          </cell>
        </row>
        <row r="340">
          <cell r="A340">
            <v>285.06</v>
          </cell>
        </row>
        <row r="341">
          <cell r="A341">
            <v>285.67700000000002</v>
          </cell>
        </row>
        <row r="342">
          <cell r="A342">
            <v>285.274</v>
          </cell>
        </row>
        <row r="343">
          <cell r="A343">
            <v>287.02100000000002</v>
          </cell>
        </row>
        <row r="344">
          <cell r="A344">
            <v>285.67700000000002</v>
          </cell>
        </row>
        <row r="345">
          <cell r="A345">
            <v>289.86</v>
          </cell>
        </row>
        <row r="346">
          <cell r="A346">
            <v>300.01299999999998</v>
          </cell>
        </row>
        <row r="347">
          <cell r="A347">
            <v>307.59500000000003</v>
          </cell>
        </row>
        <row r="348">
          <cell r="A348">
            <v>307.66899999999998</v>
          </cell>
        </row>
        <row r="349">
          <cell r="A349">
            <v>265.53300000000002</v>
          </cell>
        </row>
        <row r="350">
          <cell r="A350">
            <v>236.244</v>
          </cell>
        </row>
        <row r="351">
          <cell r="A351">
            <v>219.721</v>
          </cell>
        </row>
        <row r="352">
          <cell r="A352">
            <v>219.38900000000001</v>
          </cell>
        </row>
        <row r="353">
          <cell r="A353">
            <v>219.38499999999999</v>
          </cell>
        </row>
        <row r="354">
          <cell r="A354">
            <v>219.38900000000001</v>
          </cell>
        </row>
        <row r="355">
          <cell r="A355">
            <v>197.11099999999999</v>
          </cell>
        </row>
        <row r="356">
          <cell r="A356">
            <v>192.447</v>
          </cell>
        </row>
        <row r="357">
          <cell r="A357">
            <v>204.28700000000001</v>
          </cell>
        </row>
        <row r="358">
          <cell r="A358">
            <v>204.28700000000001</v>
          </cell>
        </row>
        <row r="359">
          <cell r="A359">
            <v>204.27500000000001</v>
          </cell>
        </row>
        <row r="360">
          <cell r="A360">
            <v>204.28700000000001</v>
          </cell>
        </row>
        <row r="361">
          <cell r="A361">
            <v>204.279</v>
          </cell>
        </row>
        <row r="362">
          <cell r="A362">
            <v>204.279</v>
          </cell>
        </row>
        <row r="363">
          <cell r="A363">
            <v>204.28700000000001</v>
          </cell>
        </row>
        <row r="364">
          <cell r="A364">
            <v>204.279</v>
          </cell>
        </row>
        <row r="365">
          <cell r="A365">
            <v>204.279</v>
          </cell>
        </row>
        <row r="366">
          <cell r="A366">
            <v>204.17400000000001</v>
          </cell>
        </row>
        <row r="367">
          <cell r="A367">
            <v>204.17</v>
          </cell>
        </row>
        <row r="368">
          <cell r="A368">
            <v>204.16200000000001</v>
          </cell>
        </row>
        <row r="369">
          <cell r="A369">
            <v>204.166</v>
          </cell>
        </row>
        <row r="370">
          <cell r="A370">
            <v>204.16200000000001</v>
          </cell>
        </row>
        <row r="371">
          <cell r="A371">
            <v>204.17400000000001</v>
          </cell>
        </row>
        <row r="372">
          <cell r="A372">
            <v>204.17</v>
          </cell>
        </row>
        <row r="373">
          <cell r="A373">
            <v>204.16200000000001</v>
          </cell>
        </row>
        <row r="374">
          <cell r="A374">
            <v>204.16200000000001</v>
          </cell>
        </row>
        <row r="375">
          <cell r="A375">
            <v>204.15799999999999</v>
          </cell>
        </row>
        <row r="376">
          <cell r="A376">
            <v>204.15799999999999</v>
          </cell>
        </row>
        <row r="377">
          <cell r="A377">
            <v>204.166</v>
          </cell>
        </row>
        <row r="378">
          <cell r="A378">
            <v>204.17</v>
          </cell>
        </row>
        <row r="379">
          <cell r="A379">
            <v>204.15799999999999</v>
          </cell>
        </row>
        <row r="380">
          <cell r="A380">
            <v>204.16200000000001</v>
          </cell>
        </row>
        <row r="381">
          <cell r="A381">
            <v>204.166</v>
          </cell>
        </row>
        <row r="382">
          <cell r="A382">
            <v>204.166</v>
          </cell>
        </row>
        <row r="383">
          <cell r="A383">
            <v>204.14599999999999</v>
          </cell>
        </row>
        <row r="384">
          <cell r="A384">
            <v>204.17</v>
          </cell>
        </row>
        <row r="385">
          <cell r="A385">
            <v>204.166</v>
          </cell>
        </row>
        <row r="386">
          <cell r="A386">
            <v>204.166</v>
          </cell>
        </row>
        <row r="387">
          <cell r="A387">
            <v>204.16200000000001</v>
          </cell>
        </row>
        <row r="388">
          <cell r="A388">
            <v>204.17</v>
          </cell>
        </row>
        <row r="389">
          <cell r="A389">
            <v>204.15799999999999</v>
          </cell>
        </row>
        <row r="390">
          <cell r="A390">
            <v>204.166</v>
          </cell>
        </row>
        <row r="391">
          <cell r="A391">
            <v>204.166</v>
          </cell>
        </row>
        <row r="392">
          <cell r="A392">
            <v>204.154</v>
          </cell>
        </row>
        <row r="393">
          <cell r="A393">
            <v>204.14599999999999</v>
          </cell>
        </row>
        <row r="394">
          <cell r="A394">
            <v>204.14599999999999</v>
          </cell>
        </row>
        <row r="395">
          <cell r="A395">
            <v>204.13499999999999</v>
          </cell>
        </row>
        <row r="396">
          <cell r="A396">
            <v>204.12299999999999</v>
          </cell>
        </row>
        <row r="397">
          <cell r="A397">
            <v>204.13900000000001</v>
          </cell>
        </row>
        <row r="398">
          <cell r="A398">
            <v>204.13900000000001</v>
          </cell>
        </row>
        <row r="399">
          <cell r="A399">
            <v>204.143</v>
          </cell>
        </row>
        <row r="400">
          <cell r="A400">
            <v>204.131</v>
          </cell>
        </row>
        <row r="401">
          <cell r="A401">
            <v>204.13900000000001</v>
          </cell>
        </row>
        <row r="402">
          <cell r="A402">
            <v>204.15</v>
          </cell>
        </row>
        <row r="403">
          <cell r="A403">
            <v>204.12700000000001</v>
          </cell>
        </row>
        <row r="404">
          <cell r="A404">
            <v>204.119</v>
          </cell>
        </row>
        <row r="405">
          <cell r="A405">
            <v>204.12700000000001</v>
          </cell>
        </row>
        <row r="406">
          <cell r="A406">
            <v>204.131</v>
          </cell>
        </row>
        <row r="407">
          <cell r="A407">
            <v>204.119</v>
          </cell>
        </row>
        <row r="408">
          <cell r="A408">
            <v>204.072</v>
          </cell>
        </row>
        <row r="409">
          <cell r="A409">
            <v>204.072</v>
          </cell>
        </row>
        <row r="410">
          <cell r="A410">
            <v>204.06100000000001</v>
          </cell>
        </row>
        <row r="411">
          <cell r="A411">
            <v>204.06800000000001</v>
          </cell>
        </row>
        <row r="412">
          <cell r="A412">
            <v>204.01</v>
          </cell>
        </row>
        <row r="413">
          <cell r="A413">
            <v>203.97900000000001</v>
          </cell>
        </row>
        <row r="414">
          <cell r="A414">
            <v>203.96700000000001</v>
          </cell>
        </row>
        <row r="415">
          <cell r="A415">
            <v>203.982</v>
          </cell>
        </row>
        <row r="416">
          <cell r="A416">
            <v>203.97900000000001</v>
          </cell>
        </row>
        <row r="417">
          <cell r="A417">
            <v>203.96700000000001</v>
          </cell>
        </row>
        <row r="418">
          <cell r="A418">
            <v>203.97900000000001</v>
          </cell>
        </row>
        <row r="419">
          <cell r="A419">
            <v>203.97499999999999</v>
          </cell>
        </row>
        <row r="420">
          <cell r="A420">
            <v>203.96700000000001</v>
          </cell>
        </row>
        <row r="421">
          <cell r="A421">
            <v>203.97499999999999</v>
          </cell>
        </row>
        <row r="422">
          <cell r="A422">
            <v>203.982</v>
          </cell>
        </row>
        <row r="423">
          <cell r="A423">
            <v>203.97900000000001</v>
          </cell>
        </row>
        <row r="424">
          <cell r="A424">
            <v>203.971</v>
          </cell>
        </row>
        <row r="425">
          <cell r="A425">
            <v>203.93899999999999</v>
          </cell>
        </row>
        <row r="426">
          <cell r="A426">
            <v>203.93199999999999</v>
          </cell>
        </row>
        <row r="427">
          <cell r="A427">
            <v>203.93600000000001</v>
          </cell>
        </row>
        <row r="428">
          <cell r="A428">
            <v>203.35</v>
          </cell>
        </row>
        <row r="429">
          <cell r="A429">
            <v>203.35400000000001</v>
          </cell>
        </row>
        <row r="430">
          <cell r="A430">
            <v>203.35</v>
          </cell>
        </row>
        <row r="431">
          <cell r="A431">
            <v>203.34200000000001</v>
          </cell>
        </row>
        <row r="432">
          <cell r="A432">
            <v>203.322</v>
          </cell>
        </row>
        <row r="433">
          <cell r="A433">
            <v>203.31100000000001</v>
          </cell>
        </row>
        <row r="434">
          <cell r="A434">
            <v>203.30699999999999</v>
          </cell>
        </row>
        <row r="435">
          <cell r="A435">
            <v>203.31800000000001</v>
          </cell>
        </row>
        <row r="436">
          <cell r="A436">
            <v>203.31800000000001</v>
          </cell>
        </row>
        <row r="437">
          <cell r="A437">
            <v>203.31100000000001</v>
          </cell>
        </row>
        <row r="438">
          <cell r="A438">
            <v>203.322</v>
          </cell>
        </row>
        <row r="439">
          <cell r="A439">
            <v>203.322</v>
          </cell>
        </row>
        <row r="440">
          <cell r="A440">
            <v>203.31399999999999</v>
          </cell>
        </row>
        <row r="441">
          <cell r="A441">
            <v>203.31800000000001</v>
          </cell>
        </row>
        <row r="442">
          <cell r="A442">
            <v>203.322</v>
          </cell>
        </row>
        <row r="443">
          <cell r="A443">
            <v>203.31100000000001</v>
          </cell>
        </row>
        <row r="444">
          <cell r="A444">
            <v>203.31800000000001</v>
          </cell>
        </row>
        <row r="445">
          <cell r="A445">
            <v>203.31800000000001</v>
          </cell>
        </row>
        <row r="446">
          <cell r="A446">
            <v>203.31100000000001</v>
          </cell>
        </row>
        <row r="447">
          <cell r="A447">
            <v>203.32599999999999</v>
          </cell>
        </row>
        <row r="448">
          <cell r="A448">
            <v>203.322</v>
          </cell>
        </row>
        <row r="449">
          <cell r="A449">
            <v>203.31100000000001</v>
          </cell>
        </row>
        <row r="450">
          <cell r="A450">
            <v>203.31399999999999</v>
          </cell>
        </row>
        <row r="451">
          <cell r="A451">
            <v>203.31399999999999</v>
          </cell>
        </row>
        <row r="452">
          <cell r="A452">
            <v>203.31100000000001</v>
          </cell>
        </row>
        <row r="453">
          <cell r="A453">
            <v>203.322</v>
          </cell>
        </row>
        <row r="454">
          <cell r="A454">
            <v>203.16200000000001</v>
          </cell>
        </row>
        <row r="455">
          <cell r="A455">
            <v>203.16200000000001</v>
          </cell>
        </row>
        <row r="456">
          <cell r="A456">
            <v>203.17</v>
          </cell>
        </row>
        <row r="457">
          <cell r="A457">
            <v>203.16200000000001</v>
          </cell>
        </row>
        <row r="458">
          <cell r="A458">
            <v>203.154</v>
          </cell>
        </row>
        <row r="459">
          <cell r="A459">
            <v>203.16200000000001</v>
          </cell>
        </row>
        <row r="460">
          <cell r="A460">
            <v>203.166</v>
          </cell>
        </row>
        <row r="461">
          <cell r="A461">
            <v>203.154</v>
          </cell>
        </row>
        <row r="462">
          <cell r="A462">
            <v>203.166</v>
          </cell>
        </row>
        <row r="463">
          <cell r="A463">
            <v>203.166</v>
          </cell>
        </row>
        <row r="464">
          <cell r="A464">
            <v>203.16200000000001</v>
          </cell>
        </row>
        <row r="465">
          <cell r="A465">
            <v>203.17</v>
          </cell>
        </row>
        <row r="466">
          <cell r="A466">
            <v>203.166</v>
          </cell>
        </row>
        <row r="467">
          <cell r="A467">
            <v>203.15799999999999</v>
          </cell>
        </row>
        <row r="468">
          <cell r="A468">
            <v>203.16200000000001</v>
          </cell>
        </row>
        <row r="469">
          <cell r="A469">
            <v>203.15799999999999</v>
          </cell>
        </row>
        <row r="470">
          <cell r="A470">
            <v>203.154</v>
          </cell>
        </row>
        <row r="471">
          <cell r="A471">
            <v>203.17</v>
          </cell>
        </row>
        <row r="472">
          <cell r="A472">
            <v>203.17</v>
          </cell>
        </row>
        <row r="473">
          <cell r="A473">
            <v>203.16200000000001</v>
          </cell>
        </row>
        <row r="474">
          <cell r="A474">
            <v>203.15799999999999</v>
          </cell>
        </row>
        <row r="475">
          <cell r="A475">
            <v>203.166</v>
          </cell>
        </row>
        <row r="476">
          <cell r="A476">
            <v>203.154</v>
          </cell>
        </row>
        <row r="477">
          <cell r="A477">
            <v>203.166</v>
          </cell>
        </row>
        <row r="478">
          <cell r="A478">
            <v>203.166</v>
          </cell>
        </row>
        <row r="479">
          <cell r="A479">
            <v>203.13900000000001</v>
          </cell>
        </row>
        <row r="480">
          <cell r="A480">
            <v>203.143</v>
          </cell>
        </row>
        <row r="481">
          <cell r="A481">
            <v>203.13499999999999</v>
          </cell>
        </row>
        <row r="482">
          <cell r="A482">
            <v>203.131</v>
          </cell>
        </row>
        <row r="483">
          <cell r="A483">
            <v>203.143</v>
          </cell>
        </row>
        <row r="484">
          <cell r="A484">
            <v>203.13499999999999</v>
          </cell>
        </row>
        <row r="485">
          <cell r="A485">
            <v>203.13499999999999</v>
          </cell>
        </row>
        <row r="486">
          <cell r="A486">
            <v>203.143</v>
          </cell>
        </row>
        <row r="487">
          <cell r="A487">
            <v>203.14599999999999</v>
          </cell>
        </row>
        <row r="488">
          <cell r="A488">
            <v>203.13499999999999</v>
          </cell>
        </row>
        <row r="489">
          <cell r="A489">
            <v>203.13900000000001</v>
          </cell>
        </row>
        <row r="490">
          <cell r="A490">
            <v>203.143</v>
          </cell>
        </row>
        <row r="491">
          <cell r="A491">
            <v>203.131</v>
          </cell>
        </row>
        <row r="492">
          <cell r="A492">
            <v>203.143</v>
          </cell>
        </row>
        <row r="493">
          <cell r="A493">
            <v>203.143</v>
          </cell>
        </row>
        <row r="494">
          <cell r="A494">
            <v>203.13499999999999</v>
          </cell>
        </row>
        <row r="495">
          <cell r="A495">
            <v>203.14599999999999</v>
          </cell>
        </row>
        <row r="496">
          <cell r="A496">
            <v>203.13499999999999</v>
          </cell>
        </row>
        <row r="497">
          <cell r="A497">
            <v>203.13900000000001</v>
          </cell>
        </row>
        <row r="498">
          <cell r="A498">
            <v>203.13900000000001</v>
          </cell>
        </row>
        <row r="499">
          <cell r="A499">
            <v>208.55699999999999</v>
          </cell>
        </row>
        <row r="500">
          <cell r="A500">
            <v>216.4</v>
          </cell>
        </row>
        <row r="501">
          <cell r="A501">
            <v>214.018</v>
          </cell>
        </row>
        <row r="502">
          <cell r="A502">
            <v>213.80699999999999</v>
          </cell>
        </row>
        <row r="503">
          <cell r="A503">
            <v>202.38900000000001</v>
          </cell>
        </row>
        <row r="504">
          <cell r="A504">
            <v>215.447</v>
          </cell>
        </row>
        <row r="505">
          <cell r="A505">
            <v>238.334</v>
          </cell>
        </row>
        <row r="506">
          <cell r="A506">
            <v>243.131</v>
          </cell>
        </row>
        <row r="507">
          <cell r="A507">
            <v>242.619</v>
          </cell>
        </row>
        <row r="508">
          <cell r="A508">
            <v>245.63499999999999</v>
          </cell>
        </row>
        <row r="509">
          <cell r="A509">
            <v>233.63900000000001</v>
          </cell>
        </row>
        <row r="510">
          <cell r="A510">
            <v>185.416</v>
          </cell>
        </row>
        <row r="511">
          <cell r="A511">
            <v>180.77099999999999</v>
          </cell>
        </row>
        <row r="512">
          <cell r="A512">
            <v>179.27500000000001</v>
          </cell>
        </row>
        <row r="513">
          <cell r="A513">
            <v>179.197</v>
          </cell>
        </row>
        <row r="514">
          <cell r="A514">
            <v>179.178</v>
          </cell>
        </row>
        <row r="515">
          <cell r="A515">
            <v>179.19300000000001</v>
          </cell>
        </row>
        <row r="516">
          <cell r="A516">
            <v>179.19300000000001</v>
          </cell>
        </row>
        <row r="517">
          <cell r="A517">
            <v>179.18600000000001</v>
          </cell>
        </row>
        <row r="518">
          <cell r="A518">
            <v>179.19300000000001</v>
          </cell>
        </row>
        <row r="519">
          <cell r="A519">
            <v>178.9</v>
          </cell>
        </row>
        <row r="520">
          <cell r="A520">
            <v>179.346</v>
          </cell>
        </row>
        <row r="521">
          <cell r="A521">
            <v>197.54900000000001</v>
          </cell>
        </row>
        <row r="522">
          <cell r="A522">
            <v>204.32599999999999</v>
          </cell>
        </row>
        <row r="523">
          <cell r="A523">
            <v>209.6</v>
          </cell>
        </row>
        <row r="524">
          <cell r="A524">
            <v>207.631</v>
          </cell>
        </row>
        <row r="525">
          <cell r="A525">
            <v>207.68899999999999</v>
          </cell>
        </row>
        <row r="526">
          <cell r="A526">
            <v>215.41200000000001</v>
          </cell>
        </row>
        <row r="527">
          <cell r="A527">
            <v>217.303</v>
          </cell>
        </row>
        <row r="528">
          <cell r="A528">
            <v>219.36099999999999</v>
          </cell>
        </row>
        <row r="529">
          <cell r="A529">
            <v>222.95099999999999</v>
          </cell>
        </row>
        <row r="530">
          <cell r="A530">
            <v>222.77099999999999</v>
          </cell>
        </row>
        <row r="531">
          <cell r="A531">
            <v>222.88499999999999</v>
          </cell>
        </row>
        <row r="532">
          <cell r="A532">
            <v>230.928</v>
          </cell>
        </row>
        <row r="533">
          <cell r="A533">
            <v>226.01400000000001</v>
          </cell>
        </row>
        <row r="534">
          <cell r="A534">
            <v>226.97900000000001</v>
          </cell>
        </row>
        <row r="535">
          <cell r="A535">
            <v>226.881</v>
          </cell>
        </row>
        <row r="536">
          <cell r="A536">
            <v>226.869</v>
          </cell>
        </row>
        <row r="537">
          <cell r="A537">
            <v>229.10900000000001</v>
          </cell>
        </row>
        <row r="538">
          <cell r="A538">
            <v>229.68600000000001</v>
          </cell>
        </row>
        <row r="539">
          <cell r="A539">
            <v>240.77500000000001</v>
          </cell>
        </row>
        <row r="540">
          <cell r="A540">
            <v>243.54900000000001</v>
          </cell>
        </row>
        <row r="541">
          <cell r="A541">
            <v>254.16200000000001</v>
          </cell>
        </row>
        <row r="542">
          <cell r="A542">
            <v>261.64999999999998</v>
          </cell>
        </row>
        <row r="543">
          <cell r="A543">
            <v>260.92</v>
          </cell>
        </row>
        <row r="544">
          <cell r="A544">
            <v>264.846</v>
          </cell>
        </row>
        <row r="545">
          <cell r="A545">
            <v>267.61500000000001</v>
          </cell>
        </row>
        <row r="546">
          <cell r="A546">
            <v>267.61700000000002</v>
          </cell>
        </row>
        <row r="547">
          <cell r="A547">
            <v>264.57799999999997</v>
          </cell>
        </row>
        <row r="548">
          <cell r="A548">
            <v>279.11700000000002</v>
          </cell>
        </row>
        <row r="549">
          <cell r="A549">
            <v>279.68400000000003</v>
          </cell>
        </row>
        <row r="550">
          <cell r="A550">
            <v>279.88299999999998</v>
          </cell>
        </row>
        <row r="551">
          <cell r="A551">
            <v>280.35199999999998</v>
          </cell>
        </row>
        <row r="552">
          <cell r="A552">
            <v>280.35899999999998</v>
          </cell>
        </row>
        <row r="553">
          <cell r="A553">
            <v>281.18799999999999</v>
          </cell>
        </row>
        <row r="554">
          <cell r="A554">
            <v>281.80500000000001</v>
          </cell>
        </row>
        <row r="555">
          <cell r="A555">
            <v>281.78500000000003</v>
          </cell>
        </row>
        <row r="556">
          <cell r="A556">
            <v>281.89100000000002</v>
          </cell>
        </row>
        <row r="557">
          <cell r="A557">
            <v>282.16000000000003</v>
          </cell>
        </row>
        <row r="558">
          <cell r="A558">
            <v>282.12099999999998</v>
          </cell>
        </row>
        <row r="559">
          <cell r="A559">
            <v>282.15600000000001</v>
          </cell>
        </row>
        <row r="560">
          <cell r="A560">
            <v>282.00799999999998</v>
          </cell>
        </row>
        <row r="561">
          <cell r="A561">
            <v>282.17599999999999</v>
          </cell>
        </row>
        <row r="562">
          <cell r="A562">
            <v>281.84800000000001</v>
          </cell>
        </row>
        <row r="563">
          <cell r="A563">
            <v>284.02300000000002</v>
          </cell>
        </row>
        <row r="564">
          <cell r="A564">
            <v>282.26600000000002</v>
          </cell>
        </row>
        <row r="565">
          <cell r="A565">
            <v>282.23399999999998</v>
          </cell>
        </row>
        <row r="566">
          <cell r="A566">
            <v>292.69099999999997</v>
          </cell>
        </row>
        <row r="567">
          <cell r="A567">
            <v>302.85500000000002</v>
          </cell>
        </row>
        <row r="568">
          <cell r="A568">
            <v>304.27</v>
          </cell>
        </row>
        <row r="569">
          <cell r="A569">
            <v>304.24200000000002</v>
          </cell>
        </row>
        <row r="570">
          <cell r="A570">
            <v>304.22699999999998</v>
          </cell>
        </row>
        <row r="571">
          <cell r="A571">
            <v>304.25</v>
          </cell>
        </row>
        <row r="572">
          <cell r="A572">
            <v>304.31200000000001</v>
          </cell>
        </row>
        <row r="573">
          <cell r="A573">
            <v>237.09399999999999</v>
          </cell>
        </row>
        <row r="574">
          <cell r="A574">
            <v>227.94499999999999</v>
          </cell>
        </row>
        <row r="575">
          <cell r="A575">
            <v>213.84800000000001</v>
          </cell>
        </row>
        <row r="576">
          <cell r="A576">
            <v>199.55500000000001</v>
          </cell>
        </row>
        <row r="577">
          <cell r="A577">
            <v>181.82</v>
          </cell>
        </row>
        <row r="578">
          <cell r="A578">
            <v>205.09800000000001</v>
          </cell>
        </row>
        <row r="579">
          <cell r="A579">
            <v>205.09800000000001</v>
          </cell>
        </row>
        <row r="580">
          <cell r="A580">
            <v>205.09800000000001</v>
          </cell>
        </row>
        <row r="581">
          <cell r="A581">
            <v>205.09399999999999</v>
          </cell>
        </row>
        <row r="582">
          <cell r="A582">
            <v>205.09</v>
          </cell>
        </row>
        <row r="583">
          <cell r="A583">
            <v>205.10499999999999</v>
          </cell>
        </row>
        <row r="584">
          <cell r="A584">
            <v>205.09399999999999</v>
          </cell>
        </row>
        <row r="585">
          <cell r="A585">
            <v>205.09</v>
          </cell>
        </row>
        <row r="586">
          <cell r="A586">
            <v>205.102</v>
          </cell>
        </row>
        <row r="587">
          <cell r="A587">
            <v>205.09399999999999</v>
          </cell>
        </row>
        <row r="588">
          <cell r="A588">
            <v>205.07400000000001</v>
          </cell>
        </row>
        <row r="589">
          <cell r="A589">
            <v>205.07400000000001</v>
          </cell>
        </row>
        <row r="590">
          <cell r="A590">
            <v>205.06200000000001</v>
          </cell>
        </row>
        <row r="591">
          <cell r="A591">
            <v>205.078</v>
          </cell>
        </row>
        <row r="592">
          <cell r="A592">
            <v>205.07400000000001</v>
          </cell>
        </row>
        <row r="593">
          <cell r="A593">
            <v>205.059</v>
          </cell>
        </row>
        <row r="594">
          <cell r="A594">
            <v>205.066</v>
          </cell>
        </row>
        <row r="595">
          <cell r="A595">
            <v>205.07</v>
          </cell>
        </row>
        <row r="596">
          <cell r="A596">
            <v>205.059</v>
          </cell>
        </row>
        <row r="597">
          <cell r="A597">
            <v>205.07</v>
          </cell>
        </row>
        <row r="598">
          <cell r="A598">
            <v>205.07400000000001</v>
          </cell>
        </row>
        <row r="599">
          <cell r="A599">
            <v>205.06200000000001</v>
          </cell>
        </row>
        <row r="600">
          <cell r="A600">
            <v>205.066</v>
          </cell>
        </row>
        <row r="601">
          <cell r="A601">
            <v>205.07</v>
          </cell>
        </row>
        <row r="602">
          <cell r="A602">
            <v>205.059</v>
          </cell>
        </row>
        <row r="603">
          <cell r="A603">
            <v>205.07</v>
          </cell>
        </row>
        <row r="604">
          <cell r="A604">
            <v>205.059</v>
          </cell>
        </row>
        <row r="605">
          <cell r="A605">
            <v>205.066</v>
          </cell>
        </row>
        <row r="606">
          <cell r="A606">
            <v>205.066</v>
          </cell>
        </row>
        <row r="607">
          <cell r="A607">
            <v>205.05500000000001</v>
          </cell>
        </row>
        <row r="608">
          <cell r="A608">
            <v>205.06200000000001</v>
          </cell>
        </row>
        <row r="609">
          <cell r="A609">
            <v>205.05500000000001</v>
          </cell>
        </row>
        <row r="610">
          <cell r="A610">
            <v>205.047</v>
          </cell>
        </row>
        <row r="611">
          <cell r="A611">
            <v>205.07400000000001</v>
          </cell>
        </row>
        <row r="612">
          <cell r="A612">
            <v>205.06200000000001</v>
          </cell>
        </row>
        <row r="613">
          <cell r="A613">
            <v>205.059</v>
          </cell>
        </row>
        <row r="614">
          <cell r="A614">
            <v>205.05500000000001</v>
          </cell>
        </row>
        <row r="615">
          <cell r="A615">
            <v>205.059</v>
          </cell>
        </row>
        <row r="616">
          <cell r="A616">
            <v>205.05500000000001</v>
          </cell>
        </row>
        <row r="617">
          <cell r="A617">
            <v>205.04300000000001</v>
          </cell>
        </row>
        <row r="618">
          <cell r="A618">
            <v>205.059</v>
          </cell>
        </row>
        <row r="619">
          <cell r="A619">
            <v>205.05099999999999</v>
          </cell>
        </row>
        <row r="620">
          <cell r="A620">
            <v>205.07</v>
          </cell>
        </row>
        <row r="621">
          <cell r="A621">
            <v>205.066</v>
          </cell>
        </row>
        <row r="622">
          <cell r="A622">
            <v>205.05500000000001</v>
          </cell>
        </row>
        <row r="623">
          <cell r="A623">
            <v>205.066</v>
          </cell>
        </row>
        <row r="624">
          <cell r="A624">
            <v>205.06200000000001</v>
          </cell>
        </row>
        <row r="625">
          <cell r="A625">
            <v>205.05099999999999</v>
          </cell>
        </row>
        <row r="626">
          <cell r="A626">
            <v>205.05099999999999</v>
          </cell>
        </row>
        <row r="627">
          <cell r="A627">
            <v>204.62899999999999</v>
          </cell>
        </row>
        <row r="628">
          <cell r="A628">
            <v>204.637</v>
          </cell>
        </row>
        <row r="629">
          <cell r="A629">
            <v>204.625</v>
          </cell>
        </row>
        <row r="630">
          <cell r="A630">
            <v>204.63300000000001</v>
          </cell>
        </row>
        <row r="631">
          <cell r="A631">
            <v>204.63300000000001</v>
          </cell>
        </row>
        <row r="632">
          <cell r="A632">
            <v>204.625</v>
          </cell>
        </row>
        <row r="633">
          <cell r="A633">
            <v>204.63300000000001</v>
          </cell>
        </row>
        <row r="634">
          <cell r="A634">
            <v>204.63300000000001</v>
          </cell>
        </row>
        <row r="635">
          <cell r="A635">
            <v>204.559</v>
          </cell>
        </row>
        <row r="636">
          <cell r="A636">
            <v>204.57400000000001</v>
          </cell>
        </row>
        <row r="637">
          <cell r="A637">
            <v>204.57</v>
          </cell>
        </row>
        <row r="638">
          <cell r="A638">
            <v>204.56200000000001</v>
          </cell>
        </row>
        <row r="639">
          <cell r="A639">
            <v>204.57400000000001</v>
          </cell>
        </row>
        <row r="640">
          <cell r="A640">
            <v>204.57400000000001</v>
          </cell>
        </row>
        <row r="641">
          <cell r="A641">
            <v>204.56200000000001</v>
          </cell>
        </row>
        <row r="642">
          <cell r="A642">
            <v>204.57</v>
          </cell>
        </row>
        <row r="643">
          <cell r="A643">
            <v>204.56200000000001</v>
          </cell>
        </row>
        <row r="644">
          <cell r="A644">
            <v>204.578</v>
          </cell>
        </row>
        <row r="645">
          <cell r="A645">
            <v>204.57</v>
          </cell>
        </row>
        <row r="646">
          <cell r="A646">
            <v>204.566</v>
          </cell>
        </row>
        <row r="647">
          <cell r="A647">
            <v>204.57</v>
          </cell>
        </row>
        <row r="648">
          <cell r="A648">
            <v>204.57400000000001</v>
          </cell>
        </row>
        <row r="649">
          <cell r="A649">
            <v>204.55500000000001</v>
          </cell>
        </row>
        <row r="650">
          <cell r="A650">
            <v>204.578</v>
          </cell>
        </row>
        <row r="651">
          <cell r="A651">
            <v>204.578</v>
          </cell>
        </row>
        <row r="652">
          <cell r="A652">
            <v>204.566</v>
          </cell>
        </row>
        <row r="653">
          <cell r="A653">
            <v>204.57400000000001</v>
          </cell>
        </row>
        <row r="654">
          <cell r="A654">
            <v>204.57400000000001</v>
          </cell>
        </row>
        <row r="655">
          <cell r="A655">
            <v>204.56200000000001</v>
          </cell>
        </row>
        <row r="656">
          <cell r="A656">
            <v>204.578</v>
          </cell>
        </row>
        <row r="657">
          <cell r="A657">
            <v>204.566</v>
          </cell>
        </row>
        <row r="658">
          <cell r="A658">
            <v>204.56200000000001</v>
          </cell>
        </row>
        <row r="659">
          <cell r="A659">
            <v>204.566</v>
          </cell>
        </row>
        <row r="660">
          <cell r="A660">
            <v>204.559</v>
          </cell>
        </row>
        <row r="661">
          <cell r="A661">
            <v>204.55099999999999</v>
          </cell>
        </row>
        <row r="662">
          <cell r="A662">
            <v>204.43799999999999</v>
          </cell>
        </row>
        <row r="663">
          <cell r="A663">
            <v>204.31200000000001</v>
          </cell>
        </row>
        <row r="664">
          <cell r="A664">
            <v>204.31200000000001</v>
          </cell>
        </row>
        <row r="665">
          <cell r="A665">
            <v>204.31200000000001</v>
          </cell>
        </row>
        <row r="666">
          <cell r="A666">
            <v>204.32</v>
          </cell>
        </row>
        <row r="667">
          <cell r="A667">
            <v>204.30500000000001</v>
          </cell>
        </row>
        <row r="668">
          <cell r="A668">
            <v>204.316</v>
          </cell>
        </row>
        <row r="669">
          <cell r="A669">
            <v>204.316</v>
          </cell>
        </row>
        <row r="670">
          <cell r="A670">
            <v>204.32400000000001</v>
          </cell>
        </row>
        <row r="671">
          <cell r="A671">
            <v>204.316</v>
          </cell>
        </row>
        <row r="672">
          <cell r="A672">
            <v>204.31200000000001</v>
          </cell>
        </row>
        <row r="673">
          <cell r="A673">
            <v>204.18799999999999</v>
          </cell>
        </row>
        <row r="674">
          <cell r="A674">
            <v>204.19499999999999</v>
          </cell>
        </row>
        <row r="675">
          <cell r="A675">
            <v>204.19900000000001</v>
          </cell>
        </row>
      </sheetData>
      <sheetData sheetId="6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测试报告"/>
      <sheetName val="遗留buglist"/>
      <sheetName val="综合打分"/>
      <sheetName val="Response Time "/>
      <sheetName val="App Sources"/>
      <sheetName val="内存泄漏"/>
      <sheetName val="Baidu App"/>
    </sheetNames>
    <sheetDataSet>
      <sheetData sheetId="0"/>
      <sheetData sheetId="1"/>
      <sheetData sheetId="2"/>
      <sheetData sheetId="3"/>
      <sheetData sheetId="4"/>
      <sheetData sheetId="5">
        <row r="1">
          <cell r="A1">
            <v>268.96100000000001</v>
          </cell>
        </row>
        <row r="2">
          <cell r="A2">
            <v>268.81200000000001</v>
          </cell>
        </row>
        <row r="3">
          <cell r="A3">
            <v>268.81200000000001</v>
          </cell>
        </row>
        <row r="4">
          <cell r="A4">
            <v>268.74200000000002</v>
          </cell>
        </row>
        <row r="5">
          <cell r="A5">
            <v>267.74200000000002</v>
          </cell>
        </row>
        <row r="6">
          <cell r="A6">
            <v>267.64499999999998</v>
          </cell>
        </row>
        <row r="7">
          <cell r="A7">
            <v>267.68799999999999</v>
          </cell>
        </row>
        <row r="8">
          <cell r="A8">
            <v>267.73</v>
          </cell>
        </row>
        <row r="9">
          <cell r="A9">
            <v>266.22699999999998</v>
          </cell>
        </row>
        <row r="10">
          <cell r="A10">
            <v>266.16399999999999</v>
          </cell>
        </row>
        <row r="11">
          <cell r="A11">
            <v>266.18</v>
          </cell>
        </row>
        <row r="12">
          <cell r="A12">
            <v>266.19499999999999</v>
          </cell>
        </row>
        <row r="13">
          <cell r="A13">
            <v>266.18400000000003</v>
          </cell>
        </row>
        <row r="14">
          <cell r="A14">
            <v>266.18</v>
          </cell>
        </row>
        <row r="15">
          <cell r="A15">
            <v>266.10199999999998</v>
          </cell>
        </row>
        <row r="16">
          <cell r="A16">
            <v>266.17599999999999</v>
          </cell>
        </row>
        <row r="17">
          <cell r="A17">
            <v>266.14100000000002</v>
          </cell>
        </row>
        <row r="18">
          <cell r="A18">
            <v>266.13299999999998</v>
          </cell>
        </row>
        <row r="19">
          <cell r="A19">
            <v>266.21899999999999</v>
          </cell>
        </row>
        <row r="20">
          <cell r="A20">
            <v>266.20299999999997</v>
          </cell>
        </row>
        <row r="21">
          <cell r="A21">
            <v>266.14100000000002</v>
          </cell>
        </row>
        <row r="22">
          <cell r="A22">
            <v>266.15199999999999</v>
          </cell>
        </row>
        <row r="23">
          <cell r="A23">
            <v>266.14100000000002</v>
          </cell>
        </row>
        <row r="24">
          <cell r="A24">
            <v>266.12099999999998</v>
          </cell>
        </row>
        <row r="25">
          <cell r="A25">
            <v>266.16399999999999</v>
          </cell>
        </row>
        <row r="26">
          <cell r="A26">
            <v>266.14499999999998</v>
          </cell>
        </row>
        <row r="27">
          <cell r="A27">
            <v>266.14800000000002</v>
          </cell>
        </row>
        <row r="28">
          <cell r="A28">
            <v>266.137</v>
          </cell>
        </row>
        <row r="29">
          <cell r="A29">
            <v>266.19499999999999</v>
          </cell>
        </row>
        <row r="30">
          <cell r="A30">
            <v>266.113</v>
          </cell>
        </row>
        <row r="31">
          <cell r="A31">
            <v>266.16800000000001</v>
          </cell>
        </row>
        <row r="32">
          <cell r="A32">
            <v>266.09399999999999</v>
          </cell>
        </row>
        <row r="33">
          <cell r="A33">
            <v>266.15600000000001</v>
          </cell>
        </row>
        <row r="34">
          <cell r="A34">
            <v>266.125</v>
          </cell>
        </row>
        <row r="35">
          <cell r="A35">
            <v>266.16800000000001</v>
          </cell>
        </row>
        <row r="36">
          <cell r="A36">
            <v>266.14499999999998</v>
          </cell>
        </row>
        <row r="37">
          <cell r="A37">
            <v>266.14499999999998</v>
          </cell>
        </row>
        <row r="38">
          <cell r="A38">
            <v>266.16399999999999</v>
          </cell>
        </row>
        <row r="39">
          <cell r="A39">
            <v>266.15199999999999</v>
          </cell>
        </row>
        <row r="40">
          <cell r="A40">
            <v>266.16399999999999</v>
          </cell>
        </row>
        <row r="41">
          <cell r="A41">
            <v>266.10899999999998</v>
          </cell>
        </row>
        <row r="42">
          <cell r="A42">
            <v>266.18799999999999</v>
          </cell>
        </row>
        <row r="43">
          <cell r="A43">
            <v>266.17200000000003</v>
          </cell>
        </row>
        <row r="44">
          <cell r="A44">
            <v>266.12900000000002</v>
          </cell>
        </row>
        <row r="45">
          <cell r="A45">
            <v>266.18</v>
          </cell>
        </row>
        <row r="46">
          <cell r="A46">
            <v>266.12900000000002</v>
          </cell>
        </row>
        <row r="47">
          <cell r="A47">
            <v>266.14800000000002</v>
          </cell>
        </row>
        <row r="48">
          <cell r="A48">
            <v>266.17599999999999</v>
          </cell>
        </row>
        <row r="49">
          <cell r="A49">
            <v>266.125</v>
          </cell>
        </row>
        <row r="50">
          <cell r="A50">
            <v>266.15600000000001</v>
          </cell>
        </row>
        <row r="51">
          <cell r="A51">
            <v>266.07</v>
          </cell>
        </row>
        <row r="52">
          <cell r="A52">
            <v>266.12900000000002</v>
          </cell>
        </row>
        <row r="53">
          <cell r="A53">
            <v>266.10500000000002</v>
          </cell>
        </row>
        <row r="54">
          <cell r="A54">
            <v>266.09399999999999</v>
          </cell>
        </row>
        <row r="55">
          <cell r="A55">
            <v>266.10899999999998</v>
          </cell>
        </row>
        <row r="56">
          <cell r="A56">
            <v>266.09800000000001</v>
          </cell>
        </row>
        <row r="57">
          <cell r="A57">
            <v>266.15199999999999</v>
          </cell>
        </row>
        <row r="58">
          <cell r="A58">
            <v>266.17200000000003</v>
          </cell>
        </row>
        <row r="59">
          <cell r="A59">
            <v>266.08199999999999</v>
          </cell>
        </row>
        <row r="60">
          <cell r="A60">
            <v>266.21100000000001</v>
          </cell>
        </row>
        <row r="61">
          <cell r="A61">
            <v>266.125</v>
          </cell>
        </row>
        <row r="62">
          <cell r="A62">
            <v>266.15199999999999</v>
          </cell>
        </row>
        <row r="63">
          <cell r="A63">
            <v>266.08199999999999</v>
          </cell>
        </row>
        <row r="64">
          <cell r="A64">
            <v>266.16000000000003</v>
          </cell>
        </row>
        <row r="65">
          <cell r="A65">
            <v>266.09399999999999</v>
          </cell>
        </row>
        <row r="66">
          <cell r="A66">
            <v>266.10500000000002</v>
          </cell>
        </row>
        <row r="67">
          <cell r="A67">
            <v>266.11700000000002</v>
          </cell>
        </row>
        <row r="68">
          <cell r="A68">
            <v>266.10199999999998</v>
          </cell>
        </row>
        <row r="69">
          <cell r="A69">
            <v>266.15199999999999</v>
          </cell>
        </row>
        <row r="70">
          <cell r="A70">
            <v>266.125</v>
          </cell>
        </row>
        <row r="71">
          <cell r="A71">
            <v>266.14100000000002</v>
          </cell>
        </row>
        <row r="72">
          <cell r="A72">
            <v>266.09399999999999</v>
          </cell>
        </row>
        <row r="73">
          <cell r="A73">
            <v>266.10199999999998</v>
          </cell>
        </row>
        <row r="74">
          <cell r="A74">
            <v>266.18400000000003</v>
          </cell>
        </row>
        <row r="75">
          <cell r="A75">
            <v>266.17200000000003</v>
          </cell>
        </row>
        <row r="76">
          <cell r="A76">
            <v>266.20299999999997</v>
          </cell>
        </row>
        <row r="77">
          <cell r="A77">
            <v>266.10199999999998</v>
          </cell>
        </row>
        <row r="78">
          <cell r="A78">
            <v>266.07400000000001</v>
          </cell>
        </row>
        <row r="79">
          <cell r="A79">
            <v>266.15199999999999</v>
          </cell>
        </row>
        <row r="80">
          <cell r="A80">
            <v>266.16399999999999</v>
          </cell>
        </row>
        <row r="81">
          <cell r="A81">
            <v>266.10199999999998</v>
          </cell>
        </row>
        <row r="82">
          <cell r="A82">
            <v>266.13299999999998</v>
          </cell>
        </row>
        <row r="83">
          <cell r="A83">
            <v>266.16399999999999</v>
          </cell>
        </row>
        <row r="84">
          <cell r="A84">
            <v>266.113</v>
          </cell>
        </row>
        <row r="85">
          <cell r="A85">
            <v>266.09399999999999</v>
          </cell>
        </row>
        <row r="86">
          <cell r="A86">
            <v>266.16399999999999</v>
          </cell>
        </row>
        <row r="87">
          <cell r="A87">
            <v>266.08999999999997</v>
          </cell>
        </row>
        <row r="88">
          <cell r="A88">
            <v>266.18799999999999</v>
          </cell>
        </row>
        <row r="89">
          <cell r="A89">
            <v>266.15600000000001</v>
          </cell>
        </row>
        <row r="90">
          <cell r="A90">
            <v>266.10199999999998</v>
          </cell>
        </row>
        <row r="91">
          <cell r="A91">
            <v>266.12099999999998</v>
          </cell>
        </row>
        <row r="92">
          <cell r="A92">
            <v>266.19900000000001</v>
          </cell>
        </row>
        <row r="93">
          <cell r="A93">
            <v>266.11700000000002</v>
          </cell>
        </row>
        <row r="94">
          <cell r="A94">
            <v>266.10899999999998</v>
          </cell>
        </row>
        <row r="95">
          <cell r="A95">
            <v>266.17599999999999</v>
          </cell>
        </row>
        <row r="96">
          <cell r="A96">
            <v>266.10899999999998</v>
          </cell>
        </row>
        <row r="97">
          <cell r="A97">
            <v>266.17200000000003</v>
          </cell>
        </row>
        <row r="98">
          <cell r="A98">
            <v>266.19499999999999</v>
          </cell>
        </row>
        <row r="99">
          <cell r="A99">
            <v>266.20699999999999</v>
          </cell>
        </row>
        <row r="100">
          <cell r="A100">
            <v>266.16800000000001</v>
          </cell>
        </row>
        <row r="101">
          <cell r="A101">
            <v>266.15199999999999</v>
          </cell>
        </row>
        <row r="102">
          <cell r="A102">
            <v>266.19900000000001</v>
          </cell>
        </row>
        <row r="103">
          <cell r="A103">
            <v>266.13299999999998</v>
          </cell>
        </row>
        <row r="104">
          <cell r="A104">
            <v>262.79700000000003</v>
          </cell>
        </row>
        <row r="105">
          <cell r="A105">
            <v>263.68400000000003</v>
          </cell>
        </row>
        <row r="106">
          <cell r="A106">
            <v>265.54700000000003</v>
          </cell>
        </row>
        <row r="107">
          <cell r="A107">
            <v>264.06599999999997</v>
          </cell>
        </row>
        <row r="108">
          <cell r="A108">
            <v>264.06200000000001</v>
          </cell>
        </row>
        <row r="109">
          <cell r="A109">
            <v>264.91000000000003</v>
          </cell>
        </row>
        <row r="110">
          <cell r="A110">
            <v>287.80500000000001</v>
          </cell>
        </row>
        <row r="111">
          <cell r="A111">
            <v>280.56200000000001</v>
          </cell>
        </row>
        <row r="112">
          <cell r="A112">
            <v>260.49599999999998</v>
          </cell>
        </row>
        <row r="113">
          <cell r="A113">
            <v>254.63300000000001</v>
          </cell>
        </row>
        <row r="114">
          <cell r="A114">
            <v>256.69099999999997</v>
          </cell>
        </row>
        <row r="115">
          <cell r="A115">
            <v>254.58600000000001</v>
          </cell>
        </row>
        <row r="116">
          <cell r="A116">
            <v>255.375</v>
          </cell>
        </row>
        <row r="117">
          <cell r="A117">
            <v>256.96300000000002</v>
          </cell>
        </row>
        <row r="118">
          <cell r="A118">
            <v>262.89600000000002</v>
          </cell>
        </row>
        <row r="119">
          <cell r="A119">
            <v>266.74799999999999</v>
          </cell>
        </row>
        <row r="120">
          <cell r="A120">
            <v>266.60399999999998</v>
          </cell>
        </row>
        <row r="121">
          <cell r="A121">
            <v>264.24799999999999</v>
          </cell>
        </row>
        <row r="122">
          <cell r="A122">
            <v>271.43900000000002</v>
          </cell>
        </row>
        <row r="123">
          <cell r="A123">
            <v>275.54500000000002</v>
          </cell>
        </row>
        <row r="124">
          <cell r="A124">
            <v>274.07600000000002</v>
          </cell>
        </row>
        <row r="125">
          <cell r="A125">
            <v>276.89600000000002</v>
          </cell>
        </row>
        <row r="126">
          <cell r="A126">
            <v>288.822</v>
          </cell>
        </row>
        <row r="127">
          <cell r="A127">
            <v>292.029</v>
          </cell>
        </row>
        <row r="128">
          <cell r="A128">
            <v>301.911</v>
          </cell>
        </row>
        <row r="129">
          <cell r="A129">
            <v>286.98500000000001</v>
          </cell>
        </row>
        <row r="130">
          <cell r="A130">
            <v>294.23099999999999</v>
          </cell>
        </row>
        <row r="131">
          <cell r="A131">
            <v>284.61399999999998</v>
          </cell>
        </row>
        <row r="132">
          <cell r="A132">
            <v>283.49700000000001</v>
          </cell>
        </row>
        <row r="133">
          <cell r="A133">
            <v>277.57100000000003</v>
          </cell>
        </row>
        <row r="134">
          <cell r="A134">
            <v>277.58699999999999</v>
          </cell>
        </row>
        <row r="135">
          <cell r="A135">
            <v>277.60599999999999</v>
          </cell>
        </row>
        <row r="136">
          <cell r="A136">
            <v>277.63</v>
          </cell>
        </row>
        <row r="137">
          <cell r="A137">
            <v>277.56299999999999</v>
          </cell>
        </row>
        <row r="138">
          <cell r="A138">
            <v>284.56700000000001</v>
          </cell>
        </row>
        <row r="139">
          <cell r="A139">
            <v>283.548</v>
          </cell>
        </row>
        <row r="140">
          <cell r="A140">
            <v>276.58300000000003</v>
          </cell>
        </row>
        <row r="141">
          <cell r="A141">
            <v>279.267</v>
          </cell>
        </row>
        <row r="142">
          <cell r="A142">
            <v>278.98500000000001</v>
          </cell>
        </row>
        <row r="143">
          <cell r="A143">
            <v>278.911</v>
          </cell>
        </row>
        <row r="144">
          <cell r="A144">
            <v>278.892</v>
          </cell>
        </row>
        <row r="145">
          <cell r="A145">
            <v>278.86399999999998</v>
          </cell>
        </row>
        <row r="146">
          <cell r="A146">
            <v>280.60599999999999</v>
          </cell>
        </row>
        <row r="147">
          <cell r="A147">
            <v>284.13</v>
          </cell>
        </row>
        <row r="148">
          <cell r="A148">
            <v>283.38400000000001</v>
          </cell>
        </row>
        <row r="149">
          <cell r="A149">
            <v>282.46600000000001</v>
          </cell>
        </row>
        <row r="150">
          <cell r="A150">
            <v>282.35599999999999</v>
          </cell>
        </row>
        <row r="151">
          <cell r="A151">
            <v>257.97800000000001</v>
          </cell>
        </row>
        <row r="152">
          <cell r="A152">
            <v>271.10300000000001</v>
          </cell>
        </row>
        <row r="153">
          <cell r="A153">
            <v>268.16899999999998</v>
          </cell>
        </row>
        <row r="154">
          <cell r="A154">
            <v>259.60599999999999</v>
          </cell>
        </row>
        <row r="155">
          <cell r="A155">
            <v>271.286</v>
          </cell>
        </row>
        <row r="156">
          <cell r="A156">
            <v>268.72800000000001</v>
          </cell>
        </row>
        <row r="157">
          <cell r="A157">
            <v>268.32100000000003</v>
          </cell>
        </row>
        <row r="158">
          <cell r="A158">
            <v>268.22800000000001</v>
          </cell>
        </row>
        <row r="159">
          <cell r="A159">
            <v>268.24700000000001</v>
          </cell>
        </row>
        <row r="160">
          <cell r="A160">
            <v>268.27100000000002</v>
          </cell>
        </row>
        <row r="161">
          <cell r="A161">
            <v>265.86799999999999</v>
          </cell>
        </row>
        <row r="162">
          <cell r="A162">
            <v>265.87599999999998</v>
          </cell>
        </row>
        <row r="163">
          <cell r="A163">
            <v>265.80200000000002</v>
          </cell>
        </row>
        <row r="164">
          <cell r="A164">
            <v>265.77800000000002</v>
          </cell>
        </row>
        <row r="165">
          <cell r="A165">
            <v>265.81299999999999</v>
          </cell>
        </row>
        <row r="166">
          <cell r="A166">
            <v>265.774</v>
          </cell>
        </row>
        <row r="167">
          <cell r="A167">
            <v>265.75900000000001</v>
          </cell>
        </row>
        <row r="168">
          <cell r="A168">
            <v>265.786</v>
          </cell>
        </row>
        <row r="169">
          <cell r="A169">
            <v>265.77800000000002</v>
          </cell>
        </row>
        <row r="170">
          <cell r="A170">
            <v>265.755</v>
          </cell>
        </row>
        <row r="171">
          <cell r="A171">
            <v>265.77100000000002</v>
          </cell>
        </row>
        <row r="172">
          <cell r="A172">
            <v>265.72399999999999</v>
          </cell>
        </row>
        <row r="173">
          <cell r="A173">
            <v>265.767</v>
          </cell>
        </row>
        <row r="174">
          <cell r="A174">
            <v>265.74299999999999</v>
          </cell>
        </row>
        <row r="175">
          <cell r="A175">
            <v>265.80200000000002</v>
          </cell>
        </row>
        <row r="176">
          <cell r="A176">
            <v>265.774</v>
          </cell>
        </row>
        <row r="177">
          <cell r="A177">
            <v>265.57100000000003</v>
          </cell>
        </row>
        <row r="178">
          <cell r="A178">
            <v>265.59500000000003</v>
          </cell>
        </row>
        <row r="179">
          <cell r="A179">
            <v>265.57499999999999</v>
          </cell>
        </row>
        <row r="180">
          <cell r="A180">
            <v>265.56299999999999</v>
          </cell>
        </row>
        <row r="181">
          <cell r="A181">
            <v>265.56700000000001</v>
          </cell>
        </row>
        <row r="182">
          <cell r="A182">
            <v>265.548</v>
          </cell>
        </row>
        <row r="183">
          <cell r="A183">
            <v>265.57100000000003</v>
          </cell>
        </row>
        <row r="184">
          <cell r="A184">
            <v>265.56</v>
          </cell>
        </row>
        <row r="185">
          <cell r="A185">
            <v>265.56299999999999</v>
          </cell>
        </row>
        <row r="186">
          <cell r="A186">
            <v>265.45400000000001</v>
          </cell>
        </row>
        <row r="187">
          <cell r="A187">
            <v>265.40300000000002</v>
          </cell>
        </row>
        <row r="188">
          <cell r="A188">
            <v>265.36</v>
          </cell>
        </row>
        <row r="189">
          <cell r="A189">
            <v>265.39600000000002</v>
          </cell>
        </row>
        <row r="190">
          <cell r="A190">
            <v>265.36</v>
          </cell>
        </row>
        <row r="191">
          <cell r="A191">
            <v>265.32900000000001</v>
          </cell>
        </row>
        <row r="192">
          <cell r="A192">
            <v>265.35300000000001</v>
          </cell>
        </row>
        <row r="193">
          <cell r="A193">
            <v>265.423</v>
          </cell>
        </row>
        <row r="194">
          <cell r="A194">
            <v>265.37200000000001</v>
          </cell>
        </row>
        <row r="195">
          <cell r="A195">
            <v>265.38400000000001</v>
          </cell>
        </row>
        <row r="196">
          <cell r="A196">
            <v>265.38</v>
          </cell>
        </row>
        <row r="197">
          <cell r="A197">
            <v>265.33699999999999</v>
          </cell>
        </row>
        <row r="198">
          <cell r="A198">
            <v>265.37599999999998</v>
          </cell>
        </row>
        <row r="199">
          <cell r="A199">
            <v>265.38400000000001</v>
          </cell>
        </row>
        <row r="200">
          <cell r="A200">
            <v>265.38</v>
          </cell>
        </row>
        <row r="201">
          <cell r="A201">
            <v>265.38799999999998</v>
          </cell>
        </row>
        <row r="202">
          <cell r="A202">
            <v>265.39600000000002</v>
          </cell>
        </row>
        <row r="203">
          <cell r="A203">
            <v>265.423</v>
          </cell>
        </row>
        <row r="204">
          <cell r="A204">
            <v>265.38400000000001</v>
          </cell>
        </row>
        <row r="205">
          <cell r="A205">
            <v>265.40300000000002</v>
          </cell>
        </row>
        <row r="206">
          <cell r="A206">
            <v>265.44600000000003</v>
          </cell>
        </row>
        <row r="207">
          <cell r="A207">
            <v>265.36399999999998</v>
          </cell>
        </row>
        <row r="208">
          <cell r="A208">
            <v>265.38</v>
          </cell>
        </row>
        <row r="209">
          <cell r="A209">
            <v>265.24700000000001</v>
          </cell>
        </row>
        <row r="210">
          <cell r="A210">
            <v>265.23899999999998</v>
          </cell>
        </row>
        <row r="211">
          <cell r="A211">
            <v>265.26299999999998</v>
          </cell>
        </row>
        <row r="212">
          <cell r="A212">
            <v>265.34100000000001</v>
          </cell>
        </row>
        <row r="213">
          <cell r="A213">
            <v>265.274</v>
          </cell>
        </row>
        <row r="214">
          <cell r="A214">
            <v>265.29000000000002</v>
          </cell>
        </row>
        <row r="215">
          <cell r="A215">
            <v>265.29399999999998</v>
          </cell>
        </row>
        <row r="216">
          <cell r="A216">
            <v>265.24700000000001</v>
          </cell>
        </row>
        <row r="217">
          <cell r="A217">
            <v>265.267</v>
          </cell>
        </row>
        <row r="218">
          <cell r="A218">
            <v>265.26299999999998</v>
          </cell>
        </row>
        <row r="219">
          <cell r="A219">
            <v>265.26299999999998</v>
          </cell>
        </row>
        <row r="220">
          <cell r="A220">
            <v>265.26299999999998</v>
          </cell>
        </row>
        <row r="221">
          <cell r="A221">
            <v>265.29399999999998</v>
          </cell>
        </row>
        <row r="222">
          <cell r="A222">
            <v>265.26299999999998</v>
          </cell>
        </row>
        <row r="223">
          <cell r="A223">
            <v>265.25900000000001</v>
          </cell>
        </row>
        <row r="224">
          <cell r="A224">
            <v>265.286</v>
          </cell>
        </row>
        <row r="225">
          <cell r="A225">
            <v>265.267</v>
          </cell>
        </row>
        <row r="226">
          <cell r="A226">
            <v>265.30200000000002</v>
          </cell>
        </row>
        <row r="227">
          <cell r="A227">
            <v>265.21199999999999</v>
          </cell>
        </row>
        <row r="228">
          <cell r="A228">
            <v>265.08300000000003</v>
          </cell>
        </row>
        <row r="229">
          <cell r="A229">
            <v>265.149</v>
          </cell>
        </row>
        <row r="230">
          <cell r="A230">
            <v>265.14600000000002</v>
          </cell>
        </row>
        <row r="231">
          <cell r="A231">
            <v>265.13400000000001</v>
          </cell>
        </row>
        <row r="232">
          <cell r="A232">
            <v>265.06700000000001</v>
          </cell>
        </row>
        <row r="233">
          <cell r="A233">
            <v>265.12599999999998</v>
          </cell>
        </row>
        <row r="234">
          <cell r="A234">
            <v>265.15699999999998</v>
          </cell>
        </row>
        <row r="235">
          <cell r="A235">
            <v>265.16899999999998</v>
          </cell>
        </row>
        <row r="236">
          <cell r="A236">
            <v>265.09899999999999</v>
          </cell>
        </row>
        <row r="237">
          <cell r="A237">
            <v>265.142</v>
          </cell>
        </row>
        <row r="238">
          <cell r="A238">
            <v>264.65300000000002</v>
          </cell>
        </row>
        <row r="239">
          <cell r="A239">
            <v>264.7</v>
          </cell>
        </row>
        <row r="240">
          <cell r="A240">
            <v>264.71600000000001</v>
          </cell>
        </row>
        <row r="241">
          <cell r="A241">
            <v>264.66899999999998</v>
          </cell>
        </row>
        <row r="242">
          <cell r="A242">
            <v>264.69600000000003</v>
          </cell>
        </row>
        <row r="243">
          <cell r="A243">
            <v>264.63799999999998</v>
          </cell>
        </row>
        <row r="244">
          <cell r="A244">
            <v>264.673</v>
          </cell>
        </row>
        <row r="245">
          <cell r="A245">
            <v>261.892</v>
          </cell>
        </row>
        <row r="246">
          <cell r="A246">
            <v>261.18099999999998</v>
          </cell>
        </row>
        <row r="247">
          <cell r="A247">
            <v>264.44200000000001</v>
          </cell>
        </row>
        <row r="248">
          <cell r="A248">
            <v>264.024</v>
          </cell>
        </row>
        <row r="249">
          <cell r="A249">
            <v>264.71600000000001</v>
          </cell>
        </row>
        <row r="250">
          <cell r="A250">
            <v>264.57900000000001</v>
          </cell>
        </row>
        <row r="251">
          <cell r="A251">
            <v>264.536</v>
          </cell>
        </row>
        <row r="252">
          <cell r="A252">
            <v>264.48500000000001</v>
          </cell>
        </row>
        <row r="253">
          <cell r="A253">
            <v>264.70400000000001</v>
          </cell>
        </row>
        <row r="254">
          <cell r="A254">
            <v>289.07499999999999</v>
          </cell>
        </row>
        <row r="255">
          <cell r="A255">
            <v>299.45800000000003</v>
          </cell>
        </row>
        <row r="256">
          <cell r="A256">
            <v>282.81700000000001</v>
          </cell>
        </row>
        <row r="257">
          <cell r="A257">
            <v>277.57100000000003</v>
          </cell>
        </row>
        <row r="258">
          <cell r="A258">
            <v>277.55599999999998</v>
          </cell>
        </row>
        <row r="259">
          <cell r="A259">
            <v>277.34899999999999</v>
          </cell>
        </row>
        <row r="260">
          <cell r="A260">
            <v>277.142</v>
          </cell>
        </row>
        <row r="261">
          <cell r="A261">
            <v>273.28199999999998</v>
          </cell>
        </row>
        <row r="262">
          <cell r="A262">
            <v>282.94200000000001</v>
          </cell>
        </row>
        <row r="263">
          <cell r="A263">
            <v>279.88400000000001</v>
          </cell>
        </row>
        <row r="264">
          <cell r="A264">
            <v>281.34100000000001</v>
          </cell>
        </row>
        <row r="265">
          <cell r="A265">
            <v>279.99700000000001</v>
          </cell>
        </row>
        <row r="266">
          <cell r="A266">
            <v>288.36399999999998</v>
          </cell>
        </row>
        <row r="267">
          <cell r="A267">
            <v>292.68799999999999</v>
          </cell>
        </row>
        <row r="268">
          <cell r="A268">
            <v>289.18099999999998</v>
          </cell>
        </row>
        <row r="269">
          <cell r="A269">
            <v>289.048</v>
          </cell>
        </row>
        <row r="270">
          <cell r="A270">
            <v>289.09899999999999</v>
          </cell>
        </row>
        <row r="271">
          <cell r="A271">
            <v>289.09500000000003</v>
          </cell>
        </row>
        <row r="272">
          <cell r="A272">
            <v>289.048</v>
          </cell>
        </row>
        <row r="273">
          <cell r="A273">
            <v>289.06</v>
          </cell>
        </row>
        <row r="274">
          <cell r="A274">
            <v>289.10300000000001</v>
          </cell>
        </row>
        <row r="275">
          <cell r="A275">
            <v>292.00099999999998</v>
          </cell>
        </row>
        <row r="276">
          <cell r="A276">
            <v>298.34500000000003</v>
          </cell>
        </row>
        <row r="277">
          <cell r="A277">
            <v>302.51299999999998</v>
          </cell>
        </row>
        <row r="278">
          <cell r="A278">
            <v>303.34500000000003</v>
          </cell>
        </row>
        <row r="279">
          <cell r="A279">
            <v>299.29000000000002</v>
          </cell>
        </row>
        <row r="280">
          <cell r="A280">
            <v>290.44600000000003</v>
          </cell>
        </row>
        <row r="281">
          <cell r="A281">
            <v>288.99700000000001</v>
          </cell>
        </row>
        <row r="282">
          <cell r="A282">
            <v>291.18799999999999</v>
          </cell>
        </row>
        <row r="283">
          <cell r="A283">
            <v>290.06299999999999</v>
          </cell>
        </row>
        <row r="284">
          <cell r="A284">
            <v>290.06</v>
          </cell>
        </row>
        <row r="285">
          <cell r="A285">
            <v>290.04399999999998</v>
          </cell>
        </row>
        <row r="286">
          <cell r="A286">
            <v>290.03199999999998</v>
          </cell>
        </row>
        <row r="287">
          <cell r="A287">
            <v>296.798</v>
          </cell>
        </row>
        <row r="288">
          <cell r="A288">
            <v>296.548</v>
          </cell>
        </row>
        <row r="289">
          <cell r="A289">
            <v>300.42700000000002</v>
          </cell>
        </row>
        <row r="290">
          <cell r="A290">
            <v>290.75900000000001</v>
          </cell>
        </row>
        <row r="291">
          <cell r="A291">
            <v>290.56</v>
          </cell>
        </row>
        <row r="292">
          <cell r="A292">
            <v>290.24700000000001</v>
          </cell>
        </row>
        <row r="293">
          <cell r="A293">
            <v>291.45</v>
          </cell>
        </row>
        <row r="294">
          <cell r="A294">
            <v>293.24700000000001</v>
          </cell>
        </row>
        <row r="295">
          <cell r="A295">
            <v>295.86399999999998</v>
          </cell>
        </row>
        <row r="296">
          <cell r="A296">
            <v>296.55200000000002</v>
          </cell>
        </row>
        <row r="297">
          <cell r="A297">
            <v>295.37599999999998</v>
          </cell>
        </row>
        <row r="298">
          <cell r="A298">
            <v>295.29000000000002</v>
          </cell>
        </row>
        <row r="299">
          <cell r="A299">
            <v>270.59899999999999</v>
          </cell>
        </row>
        <row r="300">
          <cell r="A300">
            <v>282.45</v>
          </cell>
        </row>
        <row r="301">
          <cell r="A301">
            <v>280.649</v>
          </cell>
        </row>
        <row r="302">
          <cell r="A302">
            <v>274.56</v>
          </cell>
        </row>
        <row r="303">
          <cell r="A303">
            <v>283.09899999999999</v>
          </cell>
        </row>
        <row r="304">
          <cell r="A304">
            <v>280.94200000000001</v>
          </cell>
        </row>
        <row r="305">
          <cell r="A305">
            <v>280.47399999999999</v>
          </cell>
        </row>
        <row r="306">
          <cell r="A306">
            <v>278.91899999999998</v>
          </cell>
        </row>
        <row r="307">
          <cell r="A307">
            <v>278.95400000000001</v>
          </cell>
        </row>
        <row r="308">
          <cell r="A308">
            <v>278.94200000000001</v>
          </cell>
        </row>
        <row r="309">
          <cell r="A309">
            <v>278.84500000000003</v>
          </cell>
        </row>
        <row r="310">
          <cell r="A310">
            <v>278.86799999999999</v>
          </cell>
        </row>
        <row r="311">
          <cell r="A311">
            <v>278.88</v>
          </cell>
        </row>
        <row r="312">
          <cell r="A312">
            <v>278.87599999999998</v>
          </cell>
        </row>
        <row r="313">
          <cell r="A313">
            <v>278.91899999999998</v>
          </cell>
        </row>
        <row r="314">
          <cell r="A314">
            <v>278.88</v>
          </cell>
        </row>
        <row r="315">
          <cell r="A315">
            <v>278.85599999999999</v>
          </cell>
        </row>
        <row r="316">
          <cell r="A316">
            <v>278.91899999999998</v>
          </cell>
        </row>
        <row r="317">
          <cell r="A317">
            <v>278.85300000000001</v>
          </cell>
        </row>
        <row r="318">
          <cell r="A318">
            <v>278.87599999999998</v>
          </cell>
        </row>
        <row r="319">
          <cell r="A319">
            <v>278.82900000000001</v>
          </cell>
        </row>
        <row r="320">
          <cell r="A320">
            <v>278.83699999999999</v>
          </cell>
        </row>
        <row r="321">
          <cell r="A321">
            <v>278.67700000000002</v>
          </cell>
        </row>
        <row r="322">
          <cell r="A322">
            <v>278.673</v>
          </cell>
        </row>
        <row r="323">
          <cell r="A323">
            <v>278.66500000000002</v>
          </cell>
        </row>
        <row r="324">
          <cell r="A324">
            <v>278.63799999999998</v>
          </cell>
        </row>
        <row r="325">
          <cell r="A325">
            <v>278.64600000000002</v>
          </cell>
        </row>
        <row r="326">
          <cell r="A326">
            <v>278.661</v>
          </cell>
        </row>
        <row r="327">
          <cell r="A327">
            <v>278.63799999999998</v>
          </cell>
        </row>
        <row r="328">
          <cell r="A328">
            <v>278.59899999999999</v>
          </cell>
        </row>
        <row r="329">
          <cell r="A329">
            <v>278.61</v>
          </cell>
        </row>
        <row r="330">
          <cell r="A330">
            <v>278.60300000000001</v>
          </cell>
        </row>
        <row r="331">
          <cell r="A331">
            <v>278.649</v>
          </cell>
        </row>
        <row r="332">
          <cell r="A332">
            <v>278.47800000000001</v>
          </cell>
        </row>
        <row r="333">
          <cell r="A333">
            <v>278.27800000000002</v>
          </cell>
        </row>
        <row r="334">
          <cell r="A334">
            <v>278.286</v>
          </cell>
        </row>
        <row r="335">
          <cell r="A335">
            <v>278.274</v>
          </cell>
        </row>
        <row r="336">
          <cell r="A336">
            <v>278.274</v>
          </cell>
        </row>
        <row r="337">
          <cell r="A337">
            <v>278.29399999999998</v>
          </cell>
        </row>
        <row r="338">
          <cell r="A338">
            <v>278.27800000000002</v>
          </cell>
        </row>
        <row r="339">
          <cell r="A339">
            <v>278.274</v>
          </cell>
        </row>
        <row r="340">
          <cell r="A340">
            <v>278.274</v>
          </cell>
        </row>
        <row r="341">
          <cell r="A341">
            <v>278.23899999999998</v>
          </cell>
        </row>
        <row r="342">
          <cell r="A342">
            <v>278.27100000000002</v>
          </cell>
        </row>
        <row r="343">
          <cell r="A343">
            <v>278.29399999999998</v>
          </cell>
        </row>
        <row r="344">
          <cell r="A344">
            <v>278.26299999999998</v>
          </cell>
        </row>
        <row r="345">
          <cell r="A345">
            <v>278.25099999999998</v>
          </cell>
        </row>
        <row r="346">
          <cell r="A346">
            <v>278.298</v>
          </cell>
        </row>
        <row r="347">
          <cell r="A347">
            <v>278.30200000000002</v>
          </cell>
        </row>
        <row r="348">
          <cell r="A348">
            <v>278.31299999999999</v>
          </cell>
        </row>
        <row r="349">
          <cell r="A349">
            <v>278.26299999999998</v>
          </cell>
        </row>
        <row r="350">
          <cell r="A350">
            <v>278.142</v>
          </cell>
        </row>
        <row r="351">
          <cell r="A351">
            <v>278.16500000000002</v>
          </cell>
        </row>
        <row r="352">
          <cell r="A352">
            <v>278.18099999999998</v>
          </cell>
        </row>
        <row r="353">
          <cell r="A353">
            <v>278.10300000000001</v>
          </cell>
        </row>
        <row r="354">
          <cell r="A354">
            <v>278.04000000000002</v>
          </cell>
        </row>
        <row r="355">
          <cell r="A355">
            <v>278.09100000000001</v>
          </cell>
        </row>
        <row r="356">
          <cell r="A356">
            <v>278.06</v>
          </cell>
        </row>
        <row r="357">
          <cell r="A357">
            <v>278.048</v>
          </cell>
        </row>
        <row r="358">
          <cell r="A358">
            <v>278.07100000000003</v>
          </cell>
        </row>
        <row r="359">
          <cell r="A359">
            <v>278.21600000000001</v>
          </cell>
        </row>
        <row r="360">
          <cell r="A360">
            <v>278.185</v>
          </cell>
        </row>
        <row r="361">
          <cell r="A361">
            <v>278.07499999999999</v>
          </cell>
        </row>
        <row r="362">
          <cell r="A362">
            <v>278.01299999999998</v>
          </cell>
        </row>
        <row r="363">
          <cell r="A363">
            <v>278.11</v>
          </cell>
        </row>
        <row r="364">
          <cell r="A364">
            <v>278.09100000000001</v>
          </cell>
        </row>
        <row r="365">
          <cell r="A365">
            <v>278.08699999999999</v>
          </cell>
        </row>
        <row r="366">
          <cell r="A366">
            <v>278.00099999999998</v>
          </cell>
        </row>
        <row r="367">
          <cell r="A367">
            <v>278.06</v>
          </cell>
        </row>
        <row r="368">
          <cell r="A368">
            <v>278.017</v>
          </cell>
        </row>
        <row r="369">
          <cell r="A369">
            <v>278.02100000000002</v>
          </cell>
        </row>
        <row r="370">
          <cell r="A370">
            <v>278.03199999999998</v>
          </cell>
        </row>
        <row r="371">
          <cell r="A371">
            <v>278.06</v>
          </cell>
        </row>
        <row r="372">
          <cell r="A372">
            <v>278.02100000000002</v>
          </cell>
        </row>
        <row r="373">
          <cell r="A373">
            <v>278.05200000000002</v>
          </cell>
        </row>
        <row r="374">
          <cell r="A374">
            <v>278.00099999999998</v>
          </cell>
        </row>
        <row r="375">
          <cell r="A375">
            <v>277.83300000000003</v>
          </cell>
        </row>
        <row r="376">
          <cell r="A376">
            <v>277.74299999999999</v>
          </cell>
        </row>
        <row r="377">
          <cell r="A377">
            <v>277.786</v>
          </cell>
        </row>
        <row r="378">
          <cell r="A378">
            <v>277.71600000000001</v>
          </cell>
        </row>
        <row r="379">
          <cell r="A379">
            <v>277.77800000000002</v>
          </cell>
        </row>
        <row r="380">
          <cell r="A380">
            <v>277.79399999999998</v>
          </cell>
        </row>
        <row r="381">
          <cell r="A381">
            <v>277.77100000000002</v>
          </cell>
        </row>
        <row r="382">
          <cell r="A382">
            <v>277.76299999999998</v>
          </cell>
        </row>
        <row r="383">
          <cell r="A383">
            <v>277.755</v>
          </cell>
        </row>
        <row r="384">
          <cell r="A384">
            <v>277.786</v>
          </cell>
        </row>
        <row r="385">
          <cell r="A385">
            <v>277.74299999999999</v>
          </cell>
        </row>
        <row r="386">
          <cell r="A386">
            <v>277.72800000000001</v>
          </cell>
        </row>
        <row r="387">
          <cell r="A387">
            <v>274.23899999999998</v>
          </cell>
        </row>
        <row r="388">
          <cell r="A388">
            <v>274.82499999999999</v>
          </cell>
        </row>
        <row r="389">
          <cell r="A389">
            <v>276.505</v>
          </cell>
        </row>
        <row r="390">
          <cell r="A390">
            <v>276.88799999999998</v>
          </cell>
        </row>
        <row r="391">
          <cell r="A391">
            <v>277.02100000000002</v>
          </cell>
        </row>
        <row r="392">
          <cell r="A392">
            <v>294.61799999999999</v>
          </cell>
        </row>
        <row r="393">
          <cell r="A393">
            <v>300.59899999999999</v>
          </cell>
        </row>
        <row r="394">
          <cell r="A394">
            <v>282.755</v>
          </cell>
        </row>
        <row r="395">
          <cell r="A395">
            <v>281.91500000000002</v>
          </cell>
        </row>
        <row r="396">
          <cell r="A396">
            <v>280.88</v>
          </cell>
        </row>
        <row r="397">
          <cell r="A397">
            <v>280.85599999999999</v>
          </cell>
        </row>
        <row r="398">
          <cell r="A398">
            <v>282.32499999999999</v>
          </cell>
        </row>
        <row r="399">
          <cell r="A399">
            <v>283.28199999999998</v>
          </cell>
        </row>
        <row r="400">
          <cell r="A400">
            <v>282.95</v>
          </cell>
        </row>
        <row r="401">
          <cell r="A401">
            <v>286.67700000000002</v>
          </cell>
        </row>
        <row r="402">
          <cell r="A402">
            <v>295.173</v>
          </cell>
        </row>
        <row r="403">
          <cell r="A403">
            <v>304.93799999999999</v>
          </cell>
        </row>
        <row r="404">
          <cell r="A404">
            <v>298.88799999999998</v>
          </cell>
        </row>
        <row r="405">
          <cell r="A405">
            <v>304.31700000000001</v>
          </cell>
        </row>
        <row r="406">
          <cell r="A406">
            <v>294.63799999999998</v>
          </cell>
        </row>
        <row r="407">
          <cell r="A407">
            <v>295.95</v>
          </cell>
        </row>
        <row r="408">
          <cell r="A408">
            <v>299.23099999999999</v>
          </cell>
        </row>
        <row r="409">
          <cell r="A409">
            <v>293.32900000000001</v>
          </cell>
        </row>
        <row r="410">
          <cell r="A410">
            <v>294.50900000000001</v>
          </cell>
        </row>
        <row r="411">
          <cell r="A411">
            <v>294.7</v>
          </cell>
        </row>
        <row r="412">
          <cell r="A412">
            <v>297.505</v>
          </cell>
        </row>
        <row r="413">
          <cell r="A413">
            <v>298.274</v>
          </cell>
        </row>
        <row r="414">
          <cell r="A414">
            <v>298.13400000000001</v>
          </cell>
        </row>
        <row r="415">
          <cell r="A415">
            <v>298.18799999999999</v>
          </cell>
        </row>
        <row r="416">
          <cell r="A416">
            <v>272.93799999999999</v>
          </cell>
        </row>
        <row r="417">
          <cell r="A417">
            <v>284.74700000000001</v>
          </cell>
        </row>
        <row r="418">
          <cell r="A418">
            <v>283.27100000000002</v>
          </cell>
        </row>
        <row r="419">
          <cell r="A419">
            <v>273.83300000000003</v>
          </cell>
        </row>
        <row r="420">
          <cell r="A420">
            <v>286.423</v>
          </cell>
        </row>
        <row r="421">
          <cell r="A421">
            <v>285.36799999999999</v>
          </cell>
        </row>
        <row r="422">
          <cell r="A422">
            <v>282.13</v>
          </cell>
        </row>
        <row r="423">
          <cell r="A423">
            <v>282.09100000000001</v>
          </cell>
        </row>
        <row r="424">
          <cell r="A424">
            <v>282.06299999999999</v>
          </cell>
        </row>
        <row r="425">
          <cell r="A425">
            <v>282.11399999999998</v>
          </cell>
        </row>
        <row r="426">
          <cell r="A426">
            <v>281.97399999999999</v>
          </cell>
        </row>
        <row r="427">
          <cell r="A427">
            <v>282.00099999999998</v>
          </cell>
        </row>
        <row r="428">
          <cell r="A428">
            <v>282.05599999999998</v>
          </cell>
        </row>
        <row r="429">
          <cell r="A429">
            <v>282.06299999999999</v>
          </cell>
        </row>
        <row r="430">
          <cell r="A430">
            <v>282.048</v>
          </cell>
        </row>
        <row r="431">
          <cell r="A431">
            <v>282.017</v>
          </cell>
        </row>
        <row r="432">
          <cell r="A432">
            <v>282.01299999999998</v>
          </cell>
        </row>
        <row r="433">
          <cell r="A433">
            <v>282.02100000000002</v>
          </cell>
        </row>
        <row r="434">
          <cell r="A434">
            <v>282.02800000000002</v>
          </cell>
        </row>
        <row r="435">
          <cell r="A435">
            <v>282.00099999999998</v>
          </cell>
        </row>
        <row r="436">
          <cell r="A436">
            <v>282.005</v>
          </cell>
        </row>
        <row r="437">
          <cell r="A437">
            <v>281.97800000000001</v>
          </cell>
        </row>
        <row r="438">
          <cell r="A438">
            <v>282.017</v>
          </cell>
        </row>
        <row r="439">
          <cell r="A439">
            <v>281.96199999999999</v>
          </cell>
        </row>
        <row r="440">
          <cell r="A440">
            <v>281.73899999999998</v>
          </cell>
        </row>
        <row r="441">
          <cell r="A441">
            <v>281.77800000000002</v>
          </cell>
        </row>
        <row r="442">
          <cell r="A442">
            <v>281.78199999999998</v>
          </cell>
        </row>
        <row r="443">
          <cell r="A443">
            <v>281.79399999999998</v>
          </cell>
        </row>
        <row r="444">
          <cell r="A444">
            <v>281.786</v>
          </cell>
        </row>
        <row r="445">
          <cell r="A445">
            <v>281.74299999999999</v>
          </cell>
        </row>
        <row r="446">
          <cell r="A446">
            <v>281.79399999999998</v>
          </cell>
        </row>
        <row r="447">
          <cell r="A447">
            <v>281.774</v>
          </cell>
        </row>
        <row r="448">
          <cell r="A448">
            <v>281.798</v>
          </cell>
        </row>
        <row r="449">
          <cell r="A449">
            <v>281.755</v>
          </cell>
        </row>
        <row r="450">
          <cell r="A450">
            <v>281.82100000000003</v>
          </cell>
        </row>
        <row r="451">
          <cell r="A451">
            <v>281.75099999999998</v>
          </cell>
        </row>
        <row r="452">
          <cell r="A452">
            <v>281.79000000000002</v>
          </cell>
        </row>
        <row r="453">
          <cell r="A453">
            <v>281.73500000000001</v>
          </cell>
        </row>
        <row r="454">
          <cell r="A454">
            <v>281.75900000000001</v>
          </cell>
        </row>
        <row r="455">
          <cell r="A455">
            <v>281.72000000000003</v>
          </cell>
        </row>
        <row r="456">
          <cell r="A456">
            <v>281.79000000000002</v>
          </cell>
        </row>
        <row r="457">
          <cell r="A457">
            <v>281.77800000000002</v>
          </cell>
        </row>
        <row r="458">
          <cell r="A458">
            <v>281.77100000000002</v>
          </cell>
        </row>
        <row r="459">
          <cell r="A459">
            <v>281.74299999999999</v>
          </cell>
        </row>
        <row r="460">
          <cell r="A460">
            <v>281.774</v>
          </cell>
        </row>
        <row r="461">
          <cell r="A461">
            <v>281.79000000000002</v>
          </cell>
        </row>
        <row r="462">
          <cell r="A462">
            <v>281.77100000000002</v>
          </cell>
        </row>
        <row r="463">
          <cell r="A463">
            <v>281.774</v>
          </cell>
        </row>
        <row r="464">
          <cell r="A464">
            <v>281.798</v>
          </cell>
        </row>
        <row r="465">
          <cell r="A465">
            <v>281.755</v>
          </cell>
        </row>
        <row r="466">
          <cell r="A466">
            <v>281.79399999999998</v>
          </cell>
        </row>
        <row r="467">
          <cell r="A467">
            <v>281.767</v>
          </cell>
        </row>
        <row r="468">
          <cell r="A468">
            <v>281.73899999999998</v>
          </cell>
        </row>
        <row r="469">
          <cell r="A469">
            <v>281.81</v>
          </cell>
        </row>
        <row r="470">
          <cell r="A470">
            <v>281.73899999999998</v>
          </cell>
        </row>
        <row r="471">
          <cell r="A471">
            <v>281.47399999999999</v>
          </cell>
        </row>
        <row r="472">
          <cell r="A472">
            <v>281.38</v>
          </cell>
        </row>
        <row r="473">
          <cell r="A473">
            <v>281.39600000000002</v>
          </cell>
        </row>
        <row r="474">
          <cell r="A474">
            <v>281.392</v>
          </cell>
        </row>
        <row r="475">
          <cell r="A475">
            <v>281.36399999999998</v>
          </cell>
        </row>
        <row r="476">
          <cell r="A476">
            <v>281.33300000000003</v>
          </cell>
        </row>
        <row r="477">
          <cell r="A477">
            <v>281.37599999999998</v>
          </cell>
        </row>
        <row r="478">
          <cell r="A478">
            <v>281.36799999999999</v>
          </cell>
        </row>
        <row r="479">
          <cell r="A479">
            <v>281.38</v>
          </cell>
        </row>
        <row r="480">
          <cell r="A480">
            <v>281.38</v>
          </cell>
        </row>
        <row r="481">
          <cell r="A481">
            <v>281.36799999999999</v>
          </cell>
        </row>
        <row r="482">
          <cell r="A482">
            <v>281.38400000000001</v>
          </cell>
        </row>
        <row r="483">
          <cell r="A483">
            <v>281.34500000000003</v>
          </cell>
        </row>
        <row r="484">
          <cell r="A484">
            <v>281.40300000000002</v>
          </cell>
        </row>
        <row r="485">
          <cell r="A485">
            <v>281.24700000000001</v>
          </cell>
        </row>
        <row r="486">
          <cell r="A486">
            <v>281.25099999999998</v>
          </cell>
        </row>
        <row r="487">
          <cell r="A487">
            <v>281.255</v>
          </cell>
        </row>
        <row r="488">
          <cell r="A488">
            <v>281.29399999999998</v>
          </cell>
        </row>
        <row r="489">
          <cell r="A489">
            <v>281.29399999999998</v>
          </cell>
        </row>
        <row r="490">
          <cell r="A490">
            <v>281.25099999999998</v>
          </cell>
        </row>
        <row r="491">
          <cell r="A491">
            <v>281.27100000000002</v>
          </cell>
        </row>
        <row r="492">
          <cell r="A492">
            <v>281.26299999999998</v>
          </cell>
        </row>
        <row r="493">
          <cell r="A493">
            <v>281.22399999999999</v>
          </cell>
        </row>
        <row r="494">
          <cell r="A494">
            <v>281.005</v>
          </cell>
        </row>
        <row r="495">
          <cell r="A495">
            <v>280.98500000000001</v>
          </cell>
        </row>
        <row r="496">
          <cell r="A496">
            <v>281.00099999999998</v>
          </cell>
        </row>
        <row r="497">
          <cell r="A497">
            <v>281.00099999999998</v>
          </cell>
        </row>
        <row r="498">
          <cell r="A498">
            <v>281.005</v>
          </cell>
        </row>
        <row r="499">
          <cell r="A499">
            <v>280.96600000000001</v>
          </cell>
        </row>
        <row r="500">
          <cell r="A500">
            <v>281.02800000000002</v>
          </cell>
        </row>
        <row r="501">
          <cell r="A501">
            <v>280.94200000000001</v>
          </cell>
        </row>
        <row r="502">
          <cell r="A502">
            <v>280.98500000000001</v>
          </cell>
        </row>
        <row r="503">
          <cell r="A503">
            <v>280.97800000000001</v>
          </cell>
        </row>
        <row r="504">
          <cell r="A504">
            <v>280.96600000000001</v>
          </cell>
        </row>
        <row r="505">
          <cell r="A505">
            <v>281.005</v>
          </cell>
        </row>
        <row r="506">
          <cell r="A506">
            <v>280.98099999999999</v>
          </cell>
        </row>
        <row r="507">
          <cell r="A507">
            <v>280.99299999999999</v>
          </cell>
        </row>
        <row r="508">
          <cell r="A508">
            <v>281.017</v>
          </cell>
        </row>
        <row r="509">
          <cell r="A509">
            <v>281.00099999999998</v>
          </cell>
        </row>
        <row r="510">
          <cell r="A510">
            <v>280.97000000000003</v>
          </cell>
        </row>
        <row r="511">
          <cell r="A511">
            <v>280.98899999999998</v>
          </cell>
        </row>
        <row r="512">
          <cell r="A512">
            <v>280.92700000000002</v>
          </cell>
        </row>
        <row r="513">
          <cell r="A513">
            <v>280.97000000000003</v>
          </cell>
        </row>
        <row r="514">
          <cell r="A514">
            <v>280.98099999999999</v>
          </cell>
        </row>
        <row r="515">
          <cell r="A515">
            <v>281.005</v>
          </cell>
        </row>
        <row r="516">
          <cell r="A516">
            <v>281.00099999999998</v>
          </cell>
        </row>
        <row r="517">
          <cell r="A517">
            <v>280.96600000000001</v>
          </cell>
        </row>
        <row r="518">
          <cell r="A518">
            <v>280.95400000000001</v>
          </cell>
        </row>
        <row r="519">
          <cell r="A519">
            <v>280.98500000000001</v>
          </cell>
        </row>
        <row r="520">
          <cell r="A520">
            <v>280.97399999999999</v>
          </cell>
        </row>
        <row r="521">
          <cell r="A521">
            <v>280.94200000000001</v>
          </cell>
        </row>
        <row r="522">
          <cell r="A522">
            <v>280.96600000000001</v>
          </cell>
        </row>
        <row r="523">
          <cell r="A523">
            <v>280.97800000000001</v>
          </cell>
        </row>
        <row r="524">
          <cell r="A524">
            <v>280.98899999999998</v>
          </cell>
        </row>
        <row r="525">
          <cell r="A525">
            <v>281.005</v>
          </cell>
        </row>
      </sheetData>
      <sheetData sheetId="6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测试报告"/>
      <sheetName val="遗留buglist"/>
      <sheetName val="综合打分"/>
      <sheetName val="Response Time "/>
      <sheetName val="App Sources"/>
      <sheetName val="内存泄漏"/>
      <sheetName val="Baidu App"/>
    </sheetNames>
    <sheetDataSet>
      <sheetData sheetId="0"/>
      <sheetData sheetId="1"/>
      <sheetData sheetId="2"/>
      <sheetData sheetId="3"/>
      <sheetData sheetId="4"/>
      <sheetData sheetId="5">
        <row r="1">
          <cell r="A1">
            <v>172.33199999999999</v>
          </cell>
        </row>
        <row r="2">
          <cell r="A2">
            <v>167.75800000000001</v>
          </cell>
        </row>
        <row r="3">
          <cell r="A3">
            <v>167.74600000000001</v>
          </cell>
        </row>
        <row r="4">
          <cell r="A4">
            <v>167.75</v>
          </cell>
        </row>
        <row r="5">
          <cell r="A5">
            <v>167.75</v>
          </cell>
        </row>
        <row r="6">
          <cell r="A6">
            <v>167.773</v>
          </cell>
        </row>
        <row r="7">
          <cell r="A7">
            <v>167.75</v>
          </cell>
        </row>
        <row r="8">
          <cell r="A8">
            <v>167.72300000000001</v>
          </cell>
        </row>
        <row r="9">
          <cell r="A9">
            <v>167.74199999999999</v>
          </cell>
        </row>
        <row r="10">
          <cell r="A10">
            <v>167.738</v>
          </cell>
        </row>
        <row r="11">
          <cell r="A11">
            <v>167.72300000000001</v>
          </cell>
        </row>
        <row r="12">
          <cell r="A12">
            <v>167.76599999999999</v>
          </cell>
        </row>
        <row r="13">
          <cell r="A13">
            <v>167.74600000000001</v>
          </cell>
        </row>
        <row r="14">
          <cell r="A14">
            <v>167.73400000000001</v>
          </cell>
        </row>
        <row r="15">
          <cell r="A15">
            <v>167.77</v>
          </cell>
        </row>
        <row r="16">
          <cell r="A16">
            <v>167.75</v>
          </cell>
        </row>
        <row r="17">
          <cell r="A17">
            <v>167.74199999999999</v>
          </cell>
        </row>
        <row r="18">
          <cell r="A18">
            <v>167.73400000000001</v>
          </cell>
        </row>
        <row r="19">
          <cell r="A19">
            <v>167.75</v>
          </cell>
        </row>
        <row r="20">
          <cell r="A20">
            <v>167.72300000000001</v>
          </cell>
        </row>
        <row r="21">
          <cell r="A21">
            <v>167.762</v>
          </cell>
        </row>
        <row r="22">
          <cell r="A22">
            <v>167.76599999999999</v>
          </cell>
        </row>
        <row r="23">
          <cell r="A23">
            <v>167.762</v>
          </cell>
        </row>
        <row r="24">
          <cell r="A24">
            <v>167.75800000000001</v>
          </cell>
        </row>
        <row r="25">
          <cell r="A25">
            <v>167.73400000000001</v>
          </cell>
        </row>
        <row r="26">
          <cell r="A26">
            <v>167.738</v>
          </cell>
        </row>
        <row r="27">
          <cell r="A27">
            <v>167.75</v>
          </cell>
        </row>
        <row r="28">
          <cell r="A28">
            <v>167.76599999999999</v>
          </cell>
        </row>
        <row r="29">
          <cell r="A29">
            <v>167.75</v>
          </cell>
        </row>
        <row r="30">
          <cell r="A30">
            <v>167.74199999999999</v>
          </cell>
        </row>
        <row r="31">
          <cell r="A31">
            <v>167.73</v>
          </cell>
        </row>
        <row r="32">
          <cell r="A32">
            <v>167.738</v>
          </cell>
        </row>
        <row r="33">
          <cell r="A33">
            <v>167.73</v>
          </cell>
        </row>
        <row r="34">
          <cell r="A34">
            <v>167.75399999999999</v>
          </cell>
        </row>
        <row r="35">
          <cell r="A35">
            <v>167.738</v>
          </cell>
        </row>
        <row r="36">
          <cell r="A36">
            <v>167.74199999999999</v>
          </cell>
        </row>
        <row r="37">
          <cell r="A37">
            <v>167.738</v>
          </cell>
        </row>
        <row r="38">
          <cell r="A38">
            <v>167.738</v>
          </cell>
        </row>
        <row r="39">
          <cell r="A39">
            <v>167.75</v>
          </cell>
        </row>
        <row r="40">
          <cell r="A40">
            <v>167.73</v>
          </cell>
        </row>
        <row r="41">
          <cell r="A41">
            <v>167.72300000000001</v>
          </cell>
        </row>
        <row r="42">
          <cell r="A42">
            <v>167.75399999999999</v>
          </cell>
        </row>
        <row r="43">
          <cell r="A43">
            <v>167.75399999999999</v>
          </cell>
        </row>
        <row r="44">
          <cell r="A44">
            <v>167.73400000000001</v>
          </cell>
        </row>
        <row r="45">
          <cell r="A45">
            <v>167.75</v>
          </cell>
        </row>
        <row r="46">
          <cell r="A46">
            <v>167.72300000000001</v>
          </cell>
        </row>
        <row r="47">
          <cell r="A47">
            <v>167.70699999999999</v>
          </cell>
        </row>
        <row r="48">
          <cell r="A48">
            <v>167.74600000000001</v>
          </cell>
        </row>
        <row r="49">
          <cell r="A49">
            <v>167.73400000000001</v>
          </cell>
        </row>
        <row r="50">
          <cell r="A50">
            <v>167.73400000000001</v>
          </cell>
        </row>
        <row r="51">
          <cell r="A51">
            <v>167.73400000000001</v>
          </cell>
        </row>
        <row r="52">
          <cell r="A52">
            <v>167.738</v>
          </cell>
        </row>
        <row r="53">
          <cell r="A53">
            <v>167.74199999999999</v>
          </cell>
        </row>
        <row r="54">
          <cell r="A54">
            <v>167.73</v>
          </cell>
        </row>
        <row r="55">
          <cell r="A55">
            <v>167.73400000000001</v>
          </cell>
        </row>
        <row r="56">
          <cell r="A56">
            <v>167.75</v>
          </cell>
        </row>
        <row r="57">
          <cell r="A57">
            <v>167.73400000000001</v>
          </cell>
        </row>
        <row r="58">
          <cell r="A58">
            <v>167.75</v>
          </cell>
        </row>
        <row r="59">
          <cell r="A59">
            <v>167.738</v>
          </cell>
        </row>
        <row r="60">
          <cell r="A60">
            <v>167.738</v>
          </cell>
        </row>
        <row r="61">
          <cell r="A61">
            <v>167.73400000000001</v>
          </cell>
        </row>
        <row r="62">
          <cell r="A62">
            <v>167.75800000000001</v>
          </cell>
        </row>
        <row r="63">
          <cell r="A63">
            <v>167.738</v>
          </cell>
        </row>
        <row r="64">
          <cell r="A64">
            <v>167.73</v>
          </cell>
        </row>
        <row r="65">
          <cell r="A65">
            <v>167.72300000000001</v>
          </cell>
        </row>
        <row r="66">
          <cell r="A66">
            <v>167.73400000000001</v>
          </cell>
        </row>
        <row r="67">
          <cell r="A67">
            <v>167.73</v>
          </cell>
        </row>
        <row r="68">
          <cell r="A68">
            <v>167.73</v>
          </cell>
        </row>
        <row r="69">
          <cell r="A69">
            <v>167.74600000000001</v>
          </cell>
        </row>
        <row r="70">
          <cell r="A70">
            <v>167.727</v>
          </cell>
        </row>
        <row r="71">
          <cell r="A71">
            <v>167.71899999999999</v>
          </cell>
        </row>
        <row r="72">
          <cell r="A72">
            <v>167.75</v>
          </cell>
        </row>
        <row r="73">
          <cell r="A73">
            <v>167.727</v>
          </cell>
        </row>
        <row r="74">
          <cell r="A74">
            <v>167.75399999999999</v>
          </cell>
        </row>
        <row r="75">
          <cell r="A75">
            <v>167.72300000000001</v>
          </cell>
        </row>
        <row r="76">
          <cell r="A76">
            <v>167.738</v>
          </cell>
        </row>
        <row r="77">
          <cell r="A77">
            <v>167.73</v>
          </cell>
        </row>
        <row r="78">
          <cell r="A78">
            <v>167.727</v>
          </cell>
        </row>
        <row r="79">
          <cell r="A79">
            <v>167.75</v>
          </cell>
        </row>
        <row r="80">
          <cell r="A80">
            <v>167.727</v>
          </cell>
        </row>
        <row r="81">
          <cell r="A81">
            <v>167.72300000000001</v>
          </cell>
        </row>
        <row r="82">
          <cell r="A82">
            <v>167.74199999999999</v>
          </cell>
        </row>
        <row r="83">
          <cell r="A83">
            <v>167.715</v>
          </cell>
        </row>
        <row r="84">
          <cell r="A84">
            <v>167.73400000000001</v>
          </cell>
        </row>
        <row r="85">
          <cell r="A85">
            <v>167.727</v>
          </cell>
        </row>
        <row r="86">
          <cell r="A86">
            <v>167.738</v>
          </cell>
        </row>
        <row r="87">
          <cell r="A87">
            <v>167.77</v>
          </cell>
        </row>
        <row r="88">
          <cell r="A88">
            <v>167.71899999999999</v>
          </cell>
        </row>
        <row r="89">
          <cell r="A89">
            <v>167.738</v>
          </cell>
        </row>
        <row r="90">
          <cell r="A90">
            <v>167.74199999999999</v>
          </cell>
        </row>
        <row r="91">
          <cell r="A91">
            <v>167.715</v>
          </cell>
        </row>
        <row r="92">
          <cell r="A92">
            <v>167.74600000000001</v>
          </cell>
        </row>
        <row r="93">
          <cell r="A93">
            <v>167.73</v>
          </cell>
        </row>
        <row r="94">
          <cell r="A94">
            <v>167.762</v>
          </cell>
        </row>
        <row r="95">
          <cell r="A95">
            <v>167.73</v>
          </cell>
        </row>
        <row r="96">
          <cell r="A96">
            <v>167.74199999999999</v>
          </cell>
        </row>
        <row r="97">
          <cell r="A97">
            <v>167.73400000000001</v>
          </cell>
        </row>
        <row r="98">
          <cell r="A98">
            <v>167.73400000000001</v>
          </cell>
        </row>
        <row r="99">
          <cell r="A99">
            <v>167.73</v>
          </cell>
        </row>
        <row r="100">
          <cell r="A100">
            <v>167.72300000000001</v>
          </cell>
        </row>
        <row r="101">
          <cell r="A101">
            <v>167.73</v>
          </cell>
        </row>
        <row r="102">
          <cell r="A102">
            <v>167.76599999999999</v>
          </cell>
        </row>
        <row r="103">
          <cell r="A103">
            <v>167.75</v>
          </cell>
        </row>
        <row r="104">
          <cell r="A104">
            <v>167.73400000000001</v>
          </cell>
        </row>
        <row r="105">
          <cell r="A105">
            <v>167.74199999999999</v>
          </cell>
        </row>
        <row r="106">
          <cell r="A106">
            <v>167.762</v>
          </cell>
        </row>
        <row r="107">
          <cell r="A107">
            <v>167.72300000000001</v>
          </cell>
        </row>
        <row r="108">
          <cell r="A108">
            <v>167.738</v>
          </cell>
        </row>
        <row r="109">
          <cell r="A109">
            <v>167.75</v>
          </cell>
        </row>
        <row r="110">
          <cell r="A110">
            <v>167.72300000000001</v>
          </cell>
        </row>
        <row r="111">
          <cell r="A111">
            <v>167.75399999999999</v>
          </cell>
        </row>
        <row r="112">
          <cell r="A112">
            <v>167.738</v>
          </cell>
        </row>
        <row r="113">
          <cell r="A113">
            <v>172.06700000000001</v>
          </cell>
        </row>
        <row r="114">
          <cell r="A114">
            <v>170.048</v>
          </cell>
        </row>
        <row r="115">
          <cell r="A115">
            <v>172.21600000000001</v>
          </cell>
        </row>
        <row r="116">
          <cell r="A116">
            <v>172.09899999999999</v>
          </cell>
        </row>
        <row r="117">
          <cell r="A117">
            <v>174.66900000000001</v>
          </cell>
        </row>
        <row r="118">
          <cell r="A118">
            <v>172.20400000000001</v>
          </cell>
        </row>
        <row r="119">
          <cell r="A119">
            <v>172.196</v>
          </cell>
        </row>
        <row r="120">
          <cell r="A120">
            <v>170.643</v>
          </cell>
        </row>
        <row r="121">
          <cell r="A121">
            <v>172.779</v>
          </cell>
        </row>
        <row r="122">
          <cell r="A122">
            <v>172.72900000000001</v>
          </cell>
        </row>
        <row r="123">
          <cell r="A123">
            <v>170.803</v>
          </cell>
        </row>
        <row r="124">
          <cell r="A124">
            <v>170.697</v>
          </cell>
        </row>
        <row r="125">
          <cell r="A125">
            <v>180.136</v>
          </cell>
        </row>
        <row r="126">
          <cell r="A126">
            <v>179.495</v>
          </cell>
        </row>
        <row r="127">
          <cell r="A127">
            <v>181.53100000000001</v>
          </cell>
        </row>
        <row r="128">
          <cell r="A128">
            <v>180.40600000000001</v>
          </cell>
        </row>
        <row r="129">
          <cell r="A129">
            <v>181.72300000000001</v>
          </cell>
        </row>
        <row r="130">
          <cell r="A130">
            <v>181.37899999999999</v>
          </cell>
        </row>
        <row r="131">
          <cell r="A131">
            <v>179.66399999999999</v>
          </cell>
        </row>
        <row r="132">
          <cell r="A132">
            <v>193.23</v>
          </cell>
        </row>
        <row r="133">
          <cell r="A133">
            <v>193.94499999999999</v>
          </cell>
        </row>
        <row r="134">
          <cell r="A134">
            <v>181.80500000000001</v>
          </cell>
        </row>
        <row r="135">
          <cell r="A135">
            <v>181.77</v>
          </cell>
        </row>
        <row r="136">
          <cell r="A136">
            <v>182.006</v>
          </cell>
        </row>
        <row r="137">
          <cell r="A137">
            <v>186.37799999999999</v>
          </cell>
        </row>
        <row r="138">
          <cell r="A138">
            <v>185.03</v>
          </cell>
        </row>
        <row r="139">
          <cell r="A139">
            <v>185.52600000000001</v>
          </cell>
        </row>
        <row r="140">
          <cell r="A140">
            <v>188.77199999999999</v>
          </cell>
        </row>
        <row r="141">
          <cell r="A141">
            <v>189.554</v>
          </cell>
        </row>
        <row r="142">
          <cell r="A142">
            <v>190.92500000000001</v>
          </cell>
        </row>
        <row r="143">
          <cell r="A143">
            <v>188.71</v>
          </cell>
        </row>
        <row r="144">
          <cell r="A144">
            <v>191.43299999999999</v>
          </cell>
        </row>
        <row r="145">
          <cell r="A145">
            <v>201.054</v>
          </cell>
        </row>
        <row r="146">
          <cell r="A146">
            <v>206.327</v>
          </cell>
        </row>
        <row r="147">
          <cell r="A147">
            <v>195.28800000000001</v>
          </cell>
        </row>
        <row r="148">
          <cell r="A148">
            <v>168.06899999999999</v>
          </cell>
        </row>
        <row r="149">
          <cell r="A149">
            <v>164.74100000000001</v>
          </cell>
        </row>
        <row r="150">
          <cell r="A150">
            <v>157.804</v>
          </cell>
        </row>
        <row r="151">
          <cell r="A151">
            <v>151.20400000000001</v>
          </cell>
        </row>
        <row r="152">
          <cell r="A152">
            <v>151.18100000000001</v>
          </cell>
        </row>
        <row r="153">
          <cell r="A153">
            <v>150.94999999999999</v>
          </cell>
        </row>
        <row r="154">
          <cell r="A154">
            <v>150.98500000000001</v>
          </cell>
        </row>
        <row r="155">
          <cell r="A155">
            <v>151.185</v>
          </cell>
        </row>
        <row r="156">
          <cell r="A156">
            <v>151.095</v>
          </cell>
        </row>
        <row r="157">
          <cell r="A157">
            <v>169.185</v>
          </cell>
        </row>
        <row r="158">
          <cell r="A158">
            <v>168.333</v>
          </cell>
        </row>
        <row r="159">
          <cell r="A159">
            <v>168.458</v>
          </cell>
        </row>
        <row r="160">
          <cell r="A160">
            <v>168.501</v>
          </cell>
        </row>
        <row r="161">
          <cell r="A161">
            <v>169.90299999999999</v>
          </cell>
        </row>
        <row r="162">
          <cell r="A162">
            <v>169.08699999999999</v>
          </cell>
        </row>
        <row r="163">
          <cell r="A163">
            <v>169.56100000000001</v>
          </cell>
        </row>
        <row r="164">
          <cell r="A164">
            <v>169.47900000000001</v>
          </cell>
        </row>
        <row r="165">
          <cell r="A165">
            <v>170.702</v>
          </cell>
        </row>
        <row r="166">
          <cell r="A166">
            <v>172.64400000000001</v>
          </cell>
        </row>
        <row r="167">
          <cell r="A167">
            <v>172.011</v>
          </cell>
        </row>
        <row r="168">
          <cell r="A168">
            <v>179.804</v>
          </cell>
        </row>
        <row r="169">
          <cell r="A169">
            <v>182.483</v>
          </cell>
        </row>
        <row r="170">
          <cell r="A170">
            <v>176.124</v>
          </cell>
        </row>
        <row r="171">
          <cell r="A171">
            <v>175.04599999999999</v>
          </cell>
        </row>
        <row r="172">
          <cell r="A172">
            <v>176.93299999999999</v>
          </cell>
        </row>
        <row r="173">
          <cell r="A173">
            <v>172.386</v>
          </cell>
        </row>
        <row r="174">
          <cell r="A174">
            <v>179.42500000000001</v>
          </cell>
        </row>
        <row r="175">
          <cell r="A175">
            <v>183.858</v>
          </cell>
        </row>
        <row r="176">
          <cell r="A176">
            <v>176.58099999999999</v>
          </cell>
        </row>
        <row r="177">
          <cell r="A177">
            <v>169</v>
          </cell>
        </row>
        <row r="178">
          <cell r="A178">
            <v>168.87100000000001</v>
          </cell>
        </row>
        <row r="179">
          <cell r="A179">
            <v>168.89099999999999</v>
          </cell>
        </row>
        <row r="180">
          <cell r="A180">
            <v>168.863</v>
          </cell>
        </row>
        <row r="181">
          <cell r="A181">
            <v>168.87100000000001</v>
          </cell>
        </row>
        <row r="182">
          <cell r="A182">
            <v>168.89099999999999</v>
          </cell>
        </row>
        <row r="183">
          <cell r="A183">
            <v>168.87100000000001</v>
          </cell>
        </row>
        <row r="184">
          <cell r="A184">
            <v>168.88300000000001</v>
          </cell>
        </row>
        <row r="185">
          <cell r="A185">
            <v>168.89500000000001</v>
          </cell>
        </row>
        <row r="186">
          <cell r="A186">
            <v>168.85499999999999</v>
          </cell>
        </row>
        <row r="187">
          <cell r="A187">
            <v>168.863</v>
          </cell>
        </row>
        <row r="188">
          <cell r="A188">
            <v>168.863</v>
          </cell>
        </row>
        <row r="189">
          <cell r="A189">
            <v>168.90199999999999</v>
          </cell>
        </row>
        <row r="190">
          <cell r="A190">
            <v>168.78899999999999</v>
          </cell>
        </row>
        <row r="191">
          <cell r="A191">
            <v>168.762</v>
          </cell>
        </row>
        <row r="192">
          <cell r="A192">
            <v>168.762</v>
          </cell>
        </row>
        <row r="193">
          <cell r="A193">
            <v>168.76599999999999</v>
          </cell>
        </row>
        <row r="194">
          <cell r="A194">
            <v>168.71899999999999</v>
          </cell>
        </row>
        <row r="195">
          <cell r="A195">
            <v>168.75800000000001</v>
          </cell>
        </row>
        <row r="196">
          <cell r="A196">
            <v>168.71899999999999</v>
          </cell>
        </row>
        <row r="197">
          <cell r="A197">
            <v>168.71899999999999</v>
          </cell>
        </row>
        <row r="198">
          <cell r="A198">
            <v>168.71899999999999</v>
          </cell>
        </row>
        <row r="199">
          <cell r="A199">
            <v>168.71899999999999</v>
          </cell>
        </row>
        <row r="200">
          <cell r="A200">
            <v>168.72300000000001</v>
          </cell>
        </row>
        <row r="201">
          <cell r="A201">
            <v>168.703</v>
          </cell>
        </row>
        <row r="202">
          <cell r="A202">
            <v>168.703</v>
          </cell>
        </row>
        <row r="203">
          <cell r="A203">
            <v>168.703</v>
          </cell>
        </row>
        <row r="204">
          <cell r="A204">
            <v>168.66800000000001</v>
          </cell>
        </row>
        <row r="205">
          <cell r="A205">
            <v>168.67599999999999</v>
          </cell>
        </row>
        <row r="206">
          <cell r="A206">
            <v>168.68</v>
          </cell>
        </row>
        <row r="207">
          <cell r="A207">
            <v>168.613</v>
          </cell>
        </row>
        <row r="208">
          <cell r="A208">
            <v>168.637</v>
          </cell>
        </row>
        <row r="209">
          <cell r="A209">
            <v>168.625</v>
          </cell>
        </row>
        <row r="210">
          <cell r="A210">
            <v>168.70699999999999</v>
          </cell>
        </row>
        <row r="211">
          <cell r="A211">
            <v>168.637</v>
          </cell>
        </row>
        <row r="212">
          <cell r="A212">
            <v>168.63300000000001</v>
          </cell>
        </row>
        <row r="213">
          <cell r="A213">
            <v>168.62899999999999</v>
          </cell>
        </row>
        <row r="214">
          <cell r="A214">
            <v>168.62899999999999</v>
          </cell>
        </row>
        <row r="215">
          <cell r="A215">
            <v>168.625</v>
          </cell>
        </row>
        <row r="216">
          <cell r="A216">
            <v>168.65199999999999</v>
          </cell>
        </row>
        <row r="217">
          <cell r="A217">
            <v>168.62899999999999</v>
          </cell>
        </row>
        <row r="218">
          <cell r="A218">
            <v>168.60900000000001</v>
          </cell>
        </row>
        <row r="219">
          <cell r="A219">
            <v>168.64099999999999</v>
          </cell>
        </row>
        <row r="220">
          <cell r="A220">
            <v>168.63300000000001</v>
          </cell>
        </row>
        <row r="221">
          <cell r="A221">
            <v>168.62899999999999</v>
          </cell>
        </row>
        <row r="222">
          <cell r="A222">
            <v>168.648</v>
          </cell>
        </row>
        <row r="223">
          <cell r="A223">
            <v>168.61699999999999</v>
          </cell>
        </row>
        <row r="224">
          <cell r="A224">
            <v>168.637</v>
          </cell>
        </row>
        <row r="225">
          <cell r="A225">
            <v>168.63300000000001</v>
          </cell>
        </row>
        <row r="226">
          <cell r="A226">
            <v>168.613</v>
          </cell>
        </row>
        <row r="227">
          <cell r="A227">
            <v>168.578</v>
          </cell>
        </row>
        <row r="228">
          <cell r="A228">
            <v>168.64099999999999</v>
          </cell>
        </row>
        <row r="229">
          <cell r="A229">
            <v>168.613</v>
          </cell>
        </row>
        <row r="230">
          <cell r="A230">
            <v>168.613</v>
          </cell>
        </row>
        <row r="231">
          <cell r="A231">
            <v>168.625</v>
          </cell>
        </row>
        <row r="232">
          <cell r="A232">
            <v>168.613</v>
          </cell>
        </row>
        <row r="233">
          <cell r="A233">
            <v>168.60499999999999</v>
          </cell>
        </row>
        <row r="234">
          <cell r="A234">
            <v>168.625</v>
          </cell>
        </row>
        <row r="235">
          <cell r="A235">
            <v>168.61699999999999</v>
          </cell>
        </row>
        <row r="236">
          <cell r="A236">
            <v>168.57400000000001</v>
          </cell>
        </row>
        <row r="237">
          <cell r="A237">
            <v>168.60900000000001</v>
          </cell>
        </row>
        <row r="238">
          <cell r="A238">
            <v>168.625</v>
          </cell>
        </row>
        <row r="239">
          <cell r="A239">
            <v>168.637</v>
          </cell>
        </row>
        <row r="240">
          <cell r="A240">
            <v>168.59800000000001</v>
          </cell>
        </row>
        <row r="241">
          <cell r="A241">
            <v>168.61699999999999</v>
          </cell>
        </row>
        <row r="242">
          <cell r="A242">
            <v>168.59399999999999</v>
          </cell>
        </row>
        <row r="243">
          <cell r="A243">
            <v>168.59399999999999</v>
          </cell>
        </row>
        <row r="244">
          <cell r="A244">
            <v>168.59800000000001</v>
          </cell>
        </row>
        <row r="245">
          <cell r="A245">
            <v>168.602</v>
          </cell>
        </row>
        <row r="246">
          <cell r="A246">
            <v>168.578</v>
          </cell>
        </row>
        <row r="247">
          <cell r="A247">
            <v>168.613</v>
          </cell>
        </row>
        <row r="248">
          <cell r="A248">
            <v>168.59399999999999</v>
          </cell>
        </row>
        <row r="249">
          <cell r="A249">
            <v>168.62100000000001</v>
          </cell>
        </row>
        <row r="250">
          <cell r="A250">
            <v>168.62100000000001</v>
          </cell>
        </row>
        <row r="251">
          <cell r="A251">
            <v>168.58199999999999</v>
          </cell>
        </row>
        <row r="252">
          <cell r="A252">
            <v>168.62899999999999</v>
          </cell>
        </row>
        <row r="253">
          <cell r="A253">
            <v>168.58600000000001</v>
          </cell>
        </row>
        <row r="254">
          <cell r="A254">
            <v>168.60499999999999</v>
          </cell>
        </row>
        <row r="255">
          <cell r="A255">
            <v>168.58199999999999</v>
          </cell>
        </row>
        <row r="256">
          <cell r="A256">
            <v>168.59399999999999</v>
          </cell>
        </row>
        <row r="257">
          <cell r="A257">
            <v>168.60499999999999</v>
          </cell>
        </row>
        <row r="258">
          <cell r="A258">
            <v>168.59</v>
          </cell>
        </row>
        <row r="259">
          <cell r="A259">
            <v>168.625</v>
          </cell>
        </row>
        <row r="260">
          <cell r="A260">
            <v>168.60900000000001</v>
          </cell>
        </row>
        <row r="261">
          <cell r="A261">
            <v>168.60499999999999</v>
          </cell>
        </row>
        <row r="262">
          <cell r="A262">
            <v>168.61699999999999</v>
          </cell>
        </row>
        <row r="263">
          <cell r="A263">
            <v>168.57400000000001</v>
          </cell>
        </row>
        <row r="264">
          <cell r="A264">
            <v>168.60499999999999</v>
          </cell>
        </row>
        <row r="265">
          <cell r="A265">
            <v>168.60499999999999</v>
          </cell>
        </row>
        <row r="266">
          <cell r="A266">
            <v>168.625</v>
          </cell>
        </row>
        <row r="267">
          <cell r="A267">
            <v>168.559</v>
          </cell>
        </row>
        <row r="268">
          <cell r="A268">
            <v>168.535</v>
          </cell>
        </row>
        <row r="269">
          <cell r="A269">
            <v>168.56200000000001</v>
          </cell>
        </row>
        <row r="270">
          <cell r="A270">
            <v>168.59399999999999</v>
          </cell>
        </row>
        <row r="271">
          <cell r="A271">
            <v>168.56200000000001</v>
          </cell>
        </row>
        <row r="272">
          <cell r="A272">
            <v>172.71100000000001</v>
          </cell>
        </row>
        <row r="273">
          <cell r="A273">
            <v>173.91399999999999</v>
          </cell>
        </row>
        <row r="274">
          <cell r="A274">
            <v>174.02699999999999</v>
          </cell>
        </row>
        <row r="275">
          <cell r="A275">
            <v>173.91399999999999</v>
          </cell>
        </row>
        <row r="276">
          <cell r="A276">
            <v>171.67599999999999</v>
          </cell>
        </row>
        <row r="277">
          <cell r="A277">
            <v>173.60900000000001</v>
          </cell>
        </row>
        <row r="278">
          <cell r="A278">
            <v>173.547</v>
          </cell>
        </row>
        <row r="279">
          <cell r="A279">
            <v>174.273</v>
          </cell>
        </row>
        <row r="280">
          <cell r="A280">
            <v>171.852</v>
          </cell>
        </row>
        <row r="281">
          <cell r="A281">
            <v>173.96100000000001</v>
          </cell>
        </row>
        <row r="282">
          <cell r="A282">
            <v>173.80500000000001</v>
          </cell>
        </row>
        <row r="283">
          <cell r="A283">
            <v>171.88300000000001</v>
          </cell>
        </row>
        <row r="284">
          <cell r="A284">
            <v>173.434</v>
          </cell>
        </row>
        <row r="285">
          <cell r="A285">
            <v>172.08600000000001</v>
          </cell>
        </row>
        <row r="286">
          <cell r="A286">
            <v>171.863</v>
          </cell>
        </row>
        <row r="287">
          <cell r="A287">
            <v>183.93799999999999</v>
          </cell>
        </row>
        <row r="288">
          <cell r="A288">
            <v>180.92099999999999</v>
          </cell>
        </row>
        <row r="289">
          <cell r="A289">
            <v>172.14</v>
          </cell>
        </row>
        <row r="290">
          <cell r="A290">
            <v>183.66300000000001</v>
          </cell>
        </row>
        <row r="291">
          <cell r="A291">
            <v>182.88200000000001</v>
          </cell>
        </row>
        <row r="292">
          <cell r="A292">
            <v>181.06200000000001</v>
          </cell>
        </row>
        <row r="293">
          <cell r="A293">
            <v>192.19800000000001</v>
          </cell>
        </row>
        <row r="294">
          <cell r="A294">
            <v>192.964</v>
          </cell>
        </row>
        <row r="295">
          <cell r="A295">
            <v>182.59299999999999</v>
          </cell>
        </row>
        <row r="296">
          <cell r="A296">
            <v>182.495</v>
          </cell>
        </row>
        <row r="297">
          <cell r="A297">
            <v>187.05</v>
          </cell>
        </row>
        <row r="298">
          <cell r="A298">
            <v>186.11199999999999</v>
          </cell>
        </row>
        <row r="299">
          <cell r="A299">
            <v>187.214</v>
          </cell>
        </row>
        <row r="300">
          <cell r="A300">
            <v>190.8</v>
          </cell>
        </row>
        <row r="301">
          <cell r="A301">
            <v>190.851</v>
          </cell>
        </row>
        <row r="302">
          <cell r="A302">
            <v>192.56700000000001</v>
          </cell>
        </row>
        <row r="303">
          <cell r="A303">
            <v>193.7</v>
          </cell>
        </row>
        <row r="304">
          <cell r="A304">
            <v>204.97800000000001</v>
          </cell>
        </row>
        <row r="305">
          <cell r="A305">
            <v>208.10300000000001</v>
          </cell>
        </row>
        <row r="306">
          <cell r="A306">
            <v>196.34899999999999</v>
          </cell>
        </row>
        <row r="307">
          <cell r="A307">
            <v>166.221</v>
          </cell>
        </row>
        <row r="308">
          <cell r="A308">
            <v>166.39</v>
          </cell>
        </row>
        <row r="309">
          <cell r="A309">
            <v>158.42099999999999</v>
          </cell>
        </row>
        <row r="310">
          <cell r="A310">
            <v>157.96</v>
          </cell>
        </row>
        <row r="311">
          <cell r="A311">
            <v>151.565</v>
          </cell>
        </row>
        <row r="312">
          <cell r="A312">
            <v>151.42500000000001</v>
          </cell>
        </row>
        <row r="313">
          <cell r="A313">
            <v>151.44800000000001</v>
          </cell>
        </row>
        <row r="314">
          <cell r="A314">
            <v>169.69800000000001</v>
          </cell>
        </row>
        <row r="315">
          <cell r="A315">
            <v>169.483</v>
          </cell>
        </row>
        <row r="316">
          <cell r="A316">
            <v>169.249</v>
          </cell>
        </row>
        <row r="317">
          <cell r="A317">
            <v>169.14400000000001</v>
          </cell>
        </row>
        <row r="318">
          <cell r="A318">
            <v>170.55799999999999</v>
          </cell>
        </row>
        <row r="319">
          <cell r="A319">
            <v>169.89400000000001</v>
          </cell>
        </row>
        <row r="320">
          <cell r="A320">
            <v>170.577</v>
          </cell>
        </row>
        <row r="321">
          <cell r="A321">
            <v>171.69</v>
          </cell>
        </row>
        <row r="322">
          <cell r="A322">
            <v>170.69</v>
          </cell>
        </row>
        <row r="323">
          <cell r="A323">
            <v>172.511</v>
          </cell>
        </row>
        <row r="324">
          <cell r="A324">
            <v>172.39</v>
          </cell>
        </row>
        <row r="325">
          <cell r="A325">
            <v>180.06899999999999</v>
          </cell>
        </row>
        <row r="326">
          <cell r="A326">
            <v>186.02199999999999</v>
          </cell>
        </row>
        <row r="327">
          <cell r="A327">
            <v>176.87</v>
          </cell>
        </row>
        <row r="328">
          <cell r="A328">
            <v>176.78</v>
          </cell>
        </row>
        <row r="329">
          <cell r="A329">
            <v>173.179</v>
          </cell>
        </row>
        <row r="330">
          <cell r="A330">
            <v>178.608</v>
          </cell>
        </row>
        <row r="331">
          <cell r="A331">
            <v>183.43299999999999</v>
          </cell>
        </row>
        <row r="332">
          <cell r="A332">
            <v>186.18700000000001</v>
          </cell>
        </row>
        <row r="333">
          <cell r="A333">
            <v>174.75299999999999</v>
          </cell>
        </row>
        <row r="334">
          <cell r="A334">
            <v>170.67500000000001</v>
          </cell>
        </row>
        <row r="335">
          <cell r="A335">
            <v>170.77199999999999</v>
          </cell>
        </row>
        <row r="336">
          <cell r="A336">
            <v>170.69399999999999</v>
          </cell>
        </row>
        <row r="337">
          <cell r="A337">
            <v>170.70599999999999</v>
          </cell>
        </row>
        <row r="338">
          <cell r="A338">
            <v>170.691</v>
          </cell>
        </row>
        <row r="339">
          <cell r="A339">
            <v>170.67599999999999</v>
          </cell>
        </row>
        <row r="340">
          <cell r="A340">
            <v>170.67599999999999</v>
          </cell>
        </row>
        <row r="341">
          <cell r="A341">
            <v>170.69499999999999</v>
          </cell>
        </row>
        <row r="342">
          <cell r="A342">
            <v>170.71899999999999</v>
          </cell>
        </row>
        <row r="343">
          <cell r="A343">
            <v>170.67599999999999</v>
          </cell>
        </row>
        <row r="344">
          <cell r="A344">
            <v>170.637</v>
          </cell>
        </row>
        <row r="345">
          <cell r="A345">
            <v>170.65199999999999</v>
          </cell>
        </row>
        <row r="346">
          <cell r="A346">
            <v>170.68</v>
          </cell>
        </row>
        <row r="347">
          <cell r="A347">
            <v>170.52699999999999</v>
          </cell>
        </row>
        <row r="348">
          <cell r="A348">
            <v>170.53899999999999</v>
          </cell>
        </row>
        <row r="349">
          <cell r="A349">
            <v>170.51599999999999</v>
          </cell>
        </row>
        <row r="350">
          <cell r="A350">
            <v>170.54300000000001</v>
          </cell>
        </row>
        <row r="351">
          <cell r="A351">
            <v>170.51599999999999</v>
          </cell>
        </row>
        <row r="352">
          <cell r="A352">
            <v>170.49600000000001</v>
          </cell>
        </row>
        <row r="353">
          <cell r="A353">
            <v>170.55500000000001</v>
          </cell>
        </row>
        <row r="354">
          <cell r="A354">
            <v>170.512</v>
          </cell>
        </row>
        <row r="355">
          <cell r="A355">
            <v>170.453</v>
          </cell>
        </row>
        <row r="356">
          <cell r="A356">
            <v>170.488</v>
          </cell>
        </row>
        <row r="357">
          <cell r="A357">
            <v>170.48400000000001</v>
          </cell>
        </row>
        <row r="358">
          <cell r="A358">
            <v>170.50800000000001</v>
          </cell>
        </row>
        <row r="359">
          <cell r="A359">
            <v>170.477</v>
          </cell>
        </row>
        <row r="360">
          <cell r="A360">
            <v>170.477</v>
          </cell>
        </row>
        <row r="361">
          <cell r="A361">
            <v>170.5</v>
          </cell>
        </row>
        <row r="362">
          <cell r="A362">
            <v>170.5</v>
          </cell>
        </row>
        <row r="363">
          <cell r="A363">
            <v>170.46899999999999</v>
          </cell>
        </row>
        <row r="364">
          <cell r="A364">
            <v>170.48</v>
          </cell>
        </row>
        <row r="365">
          <cell r="A365">
            <v>170.488</v>
          </cell>
        </row>
        <row r="366">
          <cell r="A366">
            <v>170.46899999999999</v>
          </cell>
        </row>
        <row r="367">
          <cell r="A367">
            <v>170.46100000000001</v>
          </cell>
        </row>
        <row r="368">
          <cell r="A368">
            <v>170.5</v>
          </cell>
        </row>
        <row r="369">
          <cell r="A369">
            <v>170.441</v>
          </cell>
        </row>
        <row r="370">
          <cell r="A370">
            <v>170.47300000000001</v>
          </cell>
        </row>
        <row r="371">
          <cell r="A371">
            <v>170.465</v>
          </cell>
        </row>
        <row r="372">
          <cell r="A372">
            <v>170.46100000000001</v>
          </cell>
        </row>
        <row r="373">
          <cell r="A373">
            <v>170.48</v>
          </cell>
        </row>
        <row r="374">
          <cell r="A374">
            <v>170.453</v>
          </cell>
        </row>
        <row r="375">
          <cell r="A375">
            <v>170.465</v>
          </cell>
        </row>
        <row r="376">
          <cell r="A376">
            <v>170.45699999999999</v>
          </cell>
        </row>
        <row r="377">
          <cell r="A377">
            <v>170.535</v>
          </cell>
        </row>
        <row r="378">
          <cell r="A378">
            <v>170.49199999999999</v>
          </cell>
        </row>
        <row r="379">
          <cell r="A379">
            <v>170.46100000000001</v>
          </cell>
        </row>
        <row r="380">
          <cell r="A380">
            <v>170.48</v>
          </cell>
        </row>
        <row r="381">
          <cell r="A381">
            <v>170.48400000000001</v>
          </cell>
        </row>
        <row r="382">
          <cell r="A382">
            <v>170.50399999999999</v>
          </cell>
        </row>
        <row r="383">
          <cell r="A383">
            <v>170.465</v>
          </cell>
        </row>
        <row r="384">
          <cell r="A384">
            <v>170.488</v>
          </cell>
        </row>
        <row r="385">
          <cell r="A385">
            <v>170.477</v>
          </cell>
        </row>
        <row r="386">
          <cell r="A386">
            <v>170.49199999999999</v>
          </cell>
        </row>
        <row r="387">
          <cell r="A387">
            <v>170.48400000000001</v>
          </cell>
        </row>
        <row r="388">
          <cell r="A388">
            <v>170.488</v>
          </cell>
        </row>
        <row r="389">
          <cell r="A389">
            <v>170.47300000000001</v>
          </cell>
        </row>
        <row r="390">
          <cell r="A390">
            <v>170.453</v>
          </cell>
        </row>
        <row r="391">
          <cell r="A391">
            <v>170.48</v>
          </cell>
        </row>
        <row r="392">
          <cell r="A392">
            <v>170.44900000000001</v>
          </cell>
        </row>
        <row r="393">
          <cell r="A393">
            <v>170.44499999999999</v>
          </cell>
        </row>
        <row r="394">
          <cell r="A394">
            <v>170.488</v>
          </cell>
        </row>
        <row r="395">
          <cell r="A395">
            <v>170.48</v>
          </cell>
        </row>
        <row r="396">
          <cell r="A396">
            <v>170.45699999999999</v>
          </cell>
        </row>
        <row r="397">
          <cell r="A397">
            <v>170.465</v>
          </cell>
        </row>
        <row r="398">
          <cell r="A398">
            <v>170.434</v>
          </cell>
        </row>
        <row r="399">
          <cell r="A399">
            <v>170.49600000000001</v>
          </cell>
        </row>
        <row r="400">
          <cell r="A400">
            <v>170.48</v>
          </cell>
        </row>
        <row r="401">
          <cell r="A401">
            <v>170.453</v>
          </cell>
        </row>
        <row r="402">
          <cell r="A402">
            <v>170.477</v>
          </cell>
        </row>
        <row r="403">
          <cell r="A403">
            <v>170.47300000000001</v>
          </cell>
        </row>
        <row r="404">
          <cell r="A404">
            <v>170.441</v>
          </cell>
        </row>
        <row r="405">
          <cell r="A405">
            <v>170.512</v>
          </cell>
        </row>
        <row r="406">
          <cell r="A406">
            <v>170.465</v>
          </cell>
        </row>
        <row r="407">
          <cell r="A407">
            <v>170.465</v>
          </cell>
        </row>
        <row r="408">
          <cell r="A408">
            <v>170.46899999999999</v>
          </cell>
        </row>
        <row r="409">
          <cell r="A409">
            <v>170.398</v>
          </cell>
        </row>
        <row r="410">
          <cell r="A410">
            <v>170.40600000000001</v>
          </cell>
        </row>
        <row r="411">
          <cell r="A411">
            <v>170.41399999999999</v>
          </cell>
        </row>
        <row r="412">
          <cell r="A412">
            <v>170.42599999999999</v>
          </cell>
        </row>
        <row r="413">
          <cell r="A413">
            <v>170.39099999999999</v>
          </cell>
        </row>
        <row r="414">
          <cell r="A414">
            <v>170.41399999999999</v>
          </cell>
        </row>
        <row r="415">
          <cell r="A415">
            <v>170.41800000000001</v>
          </cell>
        </row>
        <row r="416">
          <cell r="A416">
            <v>170.41</v>
          </cell>
        </row>
        <row r="417">
          <cell r="A417">
            <v>174.684</v>
          </cell>
        </row>
        <row r="418">
          <cell r="A418">
            <v>175.13800000000001</v>
          </cell>
        </row>
        <row r="419">
          <cell r="A419">
            <v>172.74299999999999</v>
          </cell>
        </row>
        <row r="420">
          <cell r="A420">
            <v>175.09899999999999</v>
          </cell>
        </row>
        <row r="421">
          <cell r="A421">
            <v>175.46199999999999</v>
          </cell>
        </row>
        <row r="422">
          <cell r="A422">
            <v>175.435</v>
          </cell>
        </row>
        <row r="423">
          <cell r="A423">
            <v>175.78200000000001</v>
          </cell>
        </row>
        <row r="424">
          <cell r="A424">
            <v>175.505</v>
          </cell>
        </row>
        <row r="425">
          <cell r="A425">
            <v>175.435</v>
          </cell>
        </row>
        <row r="426">
          <cell r="A426">
            <v>175.38800000000001</v>
          </cell>
        </row>
        <row r="427">
          <cell r="A427">
            <v>175.833</v>
          </cell>
        </row>
        <row r="428">
          <cell r="A428">
            <v>175.50899999999999</v>
          </cell>
        </row>
        <row r="429">
          <cell r="A429">
            <v>175.57499999999999</v>
          </cell>
        </row>
        <row r="430">
          <cell r="A430">
            <v>173.376</v>
          </cell>
        </row>
        <row r="431">
          <cell r="A431">
            <v>186.76300000000001</v>
          </cell>
        </row>
        <row r="432">
          <cell r="A432">
            <v>183.86799999999999</v>
          </cell>
        </row>
        <row r="433">
          <cell r="A433">
            <v>181.958</v>
          </cell>
        </row>
        <row r="434">
          <cell r="A434">
            <v>183.78</v>
          </cell>
        </row>
        <row r="435">
          <cell r="A435">
            <v>181.67500000000001</v>
          </cell>
        </row>
        <row r="436">
          <cell r="A436">
            <v>195.827</v>
          </cell>
        </row>
        <row r="437">
          <cell r="A437">
            <v>184.21799999999999</v>
          </cell>
        </row>
        <row r="438">
          <cell r="A438">
            <v>188.495</v>
          </cell>
        </row>
        <row r="439">
          <cell r="A439">
            <v>186.77199999999999</v>
          </cell>
        </row>
        <row r="440">
          <cell r="A440">
            <v>191.964</v>
          </cell>
        </row>
        <row r="441">
          <cell r="A441">
            <v>192.00299999999999</v>
          </cell>
        </row>
        <row r="442">
          <cell r="A442">
            <v>193.601</v>
          </cell>
        </row>
        <row r="443">
          <cell r="A443">
            <v>192.90100000000001</v>
          </cell>
        </row>
        <row r="444">
          <cell r="A444">
            <v>195.60400000000001</v>
          </cell>
        </row>
        <row r="445">
          <cell r="A445">
            <v>204.14400000000001</v>
          </cell>
        </row>
        <row r="446">
          <cell r="A446">
            <v>206.964</v>
          </cell>
        </row>
        <row r="447">
          <cell r="A447">
            <v>197.495</v>
          </cell>
        </row>
        <row r="448">
          <cell r="A448">
            <v>196.91300000000001</v>
          </cell>
        </row>
        <row r="449">
          <cell r="A449">
            <v>172.56899999999999</v>
          </cell>
        </row>
        <row r="450">
          <cell r="A450">
            <v>169.73699999999999</v>
          </cell>
        </row>
        <row r="451">
          <cell r="A451">
            <v>159.50800000000001</v>
          </cell>
        </row>
        <row r="452">
          <cell r="A452">
            <v>152.53899999999999</v>
          </cell>
        </row>
        <row r="453">
          <cell r="A453">
            <v>152.619</v>
          </cell>
        </row>
        <row r="454">
          <cell r="A454">
            <v>152.553</v>
          </cell>
        </row>
        <row r="455">
          <cell r="A455">
            <v>152.53299999999999</v>
          </cell>
        </row>
        <row r="456">
          <cell r="A456">
            <v>152.709</v>
          </cell>
        </row>
        <row r="457">
          <cell r="A457">
            <v>152.66200000000001</v>
          </cell>
        </row>
        <row r="458">
          <cell r="A458">
            <v>171.64400000000001</v>
          </cell>
        </row>
        <row r="459">
          <cell r="A459">
            <v>170.608</v>
          </cell>
        </row>
        <row r="460">
          <cell r="A460">
            <v>170.422</v>
          </cell>
        </row>
        <row r="461">
          <cell r="A461">
            <v>171.77799999999999</v>
          </cell>
        </row>
        <row r="462">
          <cell r="A462">
            <v>171.06700000000001</v>
          </cell>
        </row>
        <row r="463">
          <cell r="A463">
            <v>171.57900000000001</v>
          </cell>
        </row>
        <row r="464">
          <cell r="A464">
            <v>171.23099999999999</v>
          </cell>
        </row>
        <row r="465">
          <cell r="A465">
            <v>171.2</v>
          </cell>
        </row>
        <row r="466">
          <cell r="A466">
            <v>173.126</v>
          </cell>
        </row>
        <row r="467">
          <cell r="A467">
            <v>172.185</v>
          </cell>
        </row>
        <row r="468">
          <cell r="A468">
            <v>174.536</v>
          </cell>
        </row>
        <row r="469">
          <cell r="A469">
            <v>180.15700000000001</v>
          </cell>
        </row>
        <row r="470">
          <cell r="A470">
            <v>185.67699999999999</v>
          </cell>
        </row>
        <row r="471">
          <cell r="A471">
            <v>177.88399999999999</v>
          </cell>
        </row>
        <row r="472">
          <cell r="A472">
            <v>173.66499999999999</v>
          </cell>
        </row>
        <row r="473">
          <cell r="A473">
            <v>179.59899999999999</v>
          </cell>
        </row>
        <row r="474">
          <cell r="A474">
            <v>184.786</v>
          </cell>
        </row>
        <row r="475">
          <cell r="A475">
            <v>178.47800000000001</v>
          </cell>
        </row>
        <row r="476">
          <cell r="A476">
            <v>176.72800000000001</v>
          </cell>
        </row>
        <row r="477">
          <cell r="A477">
            <v>170.67400000000001</v>
          </cell>
        </row>
        <row r="478">
          <cell r="A478">
            <v>170.67</v>
          </cell>
        </row>
        <row r="479">
          <cell r="A479">
            <v>170.68600000000001</v>
          </cell>
        </row>
        <row r="480">
          <cell r="A480">
            <v>170.721</v>
          </cell>
        </row>
        <row r="481">
          <cell r="A481">
            <v>170.68600000000001</v>
          </cell>
        </row>
        <row r="482">
          <cell r="A482">
            <v>170.721</v>
          </cell>
        </row>
        <row r="483">
          <cell r="A483">
            <v>170.70099999999999</v>
          </cell>
        </row>
        <row r="484">
          <cell r="A484">
            <v>170.72900000000001</v>
          </cell>
        </row>
        <row r="485">
          <cell r="A485">
            <v>170.678</v>
          </cell>
        </row>
        <row r="486">
          <cell r="A486">
            <v>170.66200000000001</v>
          </cell>
        </row>
        <row r="487">
          <cell r="A487">
            <v>170.70099999999999</v>
          </cell>
        </row>
        <row r="488">
          <cell r="A488">
            <v>170.697</v>
          </cell>
        </row>
        <row r="489">
          <cell r="A489">
            <v>170.63900000000001</v>
          </cell>
        </row>
        <row r="490">
          <cell r="A490">
            <v>170.65799999999999</v>
          </cell>
        </row>
        <row r="491">
          <cell r="A491">
            <v>170.63499999999999</v>
          </cell>
        </row>
        <row r="492">
          <cell r="A492">
            <v>170.643</v>
          </cell>
        </row>
        <row r="493">
          <cell r="A493">
            <v>170.697</v>
          </cell>
        </row>
        <row r="494">
          <cell r="A494">
            <v>170.678</v>
          </cell>
        </row>
        <row r="495">
          <cell r="A495">
            <v>170.62299999999999</v>
          </cell>
        </row>
        <row r="496">
          <cell r="A496">
            <v>170.62299999999999</v>
          </cell>
        </row>
        <row r="497">
          <cell r="A497">
            <v>170.61500000000001</v>
          </cell>
        </row>
        <row r="498">
          <cell r="A498">
            <v>170.6</v>
          </cell>
        </row>
        <row r="499">
          <cell r="A499">
            <v>170.666</v>
          </cell>
        </row>
        <row r="500">
          <cell r="A500">
            <v>170.49</v>
          </cell>
        </row>
        <row r="501">
          <cell r="A501">
            <v>170.40799999999999</v>
          </cell>
        </row>
        <row r="502">
          <cell r="A502">
            <v>170.41200000000001</v>
          </cell>
        </row>
        <row r="503">
          <cell r="A503">
            <v>170.40799999999999</v>
          </cell>
        </row>
        <row r="504">
          <cell r="A504">
            <v>170.416</v>
          </cell>
        </row>
        <row r="505">
          <cell r="A505">
            <v>170.43199999999999</v>
          </cell>
        </row>
        <row r="506">
          <cell r="A506">
            <v>170.44300000000001</v>
          </cell>
        </row>
        <row r="507">
          <cell r="A507">
            <v>170.41200000000001</v>
          </cell>
        </row>
        <row r="508">
          <cell r="A508">
            <v>170.43199999999999</v>
          </cell>
        </row>
        <row r="509">
          <cell r="A509">
            <v>170.43899999999999</v>
          </cell>
        </row>
        <row r="510">
          <cell r="A510">
            <v>170.44300000000001</v>
          </cell>
        </row>
        <row r="511">
          <cell r="A511">
            <v>170.45099999999999</v>
          </cell>
        </row>
        <row r="512">
          <cell r="A512">
            <v>170.40799999999999</v>
          </cell>
        </row>
        <row r="513">
          <cell r="A513">
            <v>170.43199999999999</v>
          </cell>
        </row>
        <row r="514">
          <cell r="A514">
            <v>170.42</v>
          </cell>
        </row>
        <row r="515">
          <cell r="A515">
            <v>170.357</v>
          </cell>
        </row>
        <row r="516">
          <cell r="A516">
            <v>170.393</v>
          </cell>
        </row>
        <row r="517">
          <cell r="A517">
            <v>170.39599999999999</v>
          </cell>
        </row>
        <row r="518">
          <cell r="A518">
            <v>170.369</v>
          </cell>
        </row>
        <row r="519">
          <cell r="A519">
            <v>170.37299999999999</v>
          </cell>
        </row>
        <row r="520">
          <cell r="A520">
            <v>170.393</v>
          </cell>
        </row>
        <row r="521">
          <cell r="A521">
            <v>170.393</v>
          </cell>
        </row>
        <row r="522">
          <cell r="A522">
            <v>170.42400000000001</v>
          </cell>
        </row>
        <row r="523">
          <cell r="A523">
            <v>170.35400000000001</v>
          </cell>
        </row>
        <row r="524">
          <cell r="A524">
            <v>170.369</v>
          </cell>
        </row>
        <row r="525">
          <cell r="A525">
            <v>170.35400000000001</v>
          </cell>
        </row>
        <row r="526">
          <cell r="A526">
            <v>170.37700000000001</v>
          </cell>
        </row>
        <row r="527">
          <cell r="A527">
            <v>170.37700000000001</v>
          </cell>
        </row>
        <row r="528">
          <cell r="A528">
            <v>170.381</v>
          </cell>
        </row>
      </sheetData>
      <sheetData sheetId="6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测试报告"/>
      <sheetName val="遗留buglist"/>
      <sheetName val="Key-Items"/>
      <sheetName val="Scenes Sources"/>
      <sheetName val="综合打分"/>
      <sheetName val="Response Time "/>
      <sheetName val="App Sources"/>
      <sheetName val="Baidu App"/>
      <sheetName val="Partition Status"/>
      <sheetName val="内存泄漏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">
          <cell r="A1">
            <v>144.72800000000001</v>
          </cell>
        </row>
        <row r="2">
          <cell r="A2">
            <v>144.58699999999999</v>
          </cell>
        </row>
        <row r="3">
          <cell r="A3">
            <v>144.583</v>
          </cell>
        </row>
        <row r="4">
          <cell r="A4">
            <v>144.58699999999999</v>
          </cell>
        </row>
        <row r="5">
          <cell r="A5">
            <v>144.59100000000001</v>
          </cell>
        </row>
        <row r="6">
          <cell r="A6">
            <v>144.58699999999999</v>
          </cell>
        </row>
        <row r="7">
          <cell r="A7">
            <v>144.58699999999999</v>
          </cell>
        </row>
        <row r="8">
          <cell r="A8">
            <v>144.60300000000001</v>
          </cell>
        </row>
        <row r="9">
          <cell r="A9">
            <v>144.59100000000001</v>
          </cell>
        </row>
        <row r="10">
          <cell r="A10">
            <v>144.58699999999999</v>
          </cell>
        </row>
        <row r="11">
          <cell r="A11">
            <v>144.58699999999999</v>
          </cell>
        </row>
        <row r="12">
          <cell r="A12">
            <v>144.59100000000001</v>
          </cell>
        </row>
        <row r="13">
          <cell r="A13">
            <v>144.595</v>
          </cell>
        </row>
        <row r="14">
          <cell r="A14">
            <v>144.595</v>
          </cell>
        </row>
        <row r="15">
          <cell r="A15">
            <v>144.59100000000001</v>
          </cell>
        </row>
        <row r="16">
          <cell r="A16">
            <v>144.58699999999999</v>
          </cell>
        </row>
        <row r="17">
          <cell r="A17">
            <v>144.59899999999999</v>
          </cell>
        </row>
        <row r="18">
          <cell r="A18">
            <v>144.59100000000001</v>
          </cell>
        </row>
        <row r="19">
          <cell r="A19">
            <v>144.58699999999999</v>
          </cell>
        </row>
        <row r="20">
          <cell r="A20">
            <v>144.58699999999999</v>
          </cell>
        </row>
        <row r="21">
          <cell r="A21">
            <v>131.036</v>
          </cell>
        </row>
        <row r="22">
          <cell r="A22">
            <v>131.05600000000001</v>
          </cell>
        </row>
        <row r="23">
          <cell r="A23">
            <v>131.04</v>
          </cell>
        </row>
        <row r="24">
          <cell r="A24">
            <v>131.036</v>
          </cell>
        </row>
        <row r="25">
          <cell r="A25">
            <v>131.02099999999999</v>
          </cell>
        </row>
        <row r="26">
          <cell r="A26">
            <v>131.03200000000001</v>
          </cell>
        </row>
        <row r="27">
          <cell r="A27">
            <v>131.03200000000001</v>
          </cell>
        </row>
        <row r="28">
          <cell r="A28">
            <v>131.036</v>
          </cell>
        </row>
        <row r="29">
          <cell r="A29">
            <v>131.03200000000001</v>
          </cell>
        </row>
        <row r="30">
          <cell r="A30">
            <v>131.03200000000001</v>
          </cell>
        </row>
        <row r="31">
          <cell r="A31">
            <v>131.05199999999999</v>
          </cell>
        </row>
        <row r="32">
          <cell r="A32">
            <v>131.04400000000001</v>
          </cell>
        </row>
        <row r="33">
          <cell r="A33">
            <v>131.036</v>
          </cell>
        </row>
        <row r="34">
          <cell r="A34">
            <v>131.071</v>
          </cell>
        </row>
        <row r="35">
          <cell r="A35">
            <v>131.04400000000001</v>
          </cell>
        </row>
        <row r="36">
          <cell r="A36">
            <v>131.036</v>
          </cell>
        </row>
        <row r="37">
          <cell r="A37">
            <v>131.048</v>
          </cell>
        </row>
        <row r="38">
          <cell r="A38">
            <v>131.036</v>
          </cell>
        </row>
        <row r="39">
          <cell r="A39">
            <v>131.036</v>
          </cell>
        </row>
        <row r="40">
          <cell r="A40">
            <v>131.048</v>
          </cell>
        </row>
        <row r="41">
          <cell r="A41">
            <v>131.04</v>
          </cell>
        </row>
        <row r="42">
          <cell r="A42">
            <v>131.036</v>
          </cell>
        </row>
        <row r="43">
          <cell r="A43">
            <v>131.036</v>
          </cell>
        </row>
        <row r="44">
          <cell r="A44">
            <v>131.04</v>
          </cell>
        </row>
        <row r="45">
          <cell r="A45">
            <v>131.048</v>
          </cell>
        </row>
        <row r="46">
          <cell r="A46">
            <v>131.04400000000001</v>
          </cell>
        </row>
        <row r="47">
          <cell r="A47">
            <v>131.04</v>
          </cell>
        </row>
        <row r="48">
          <cell r="A48">
            <v>131.036</v>
          </cell>
        </row>
        <row r="49">
          <cell r="A49">
            <v>131.036</v>
          </cell>
        </row>
        <row r="50">
          <cell r="A50">
            <v>131.05199999999999</v>
          </cell>
        </row>
        <row r="51">
          <cell r="A51">
            <v>131.03200000000001</v>
          </cell>
        </row>
        <row r="52">
          <cell r="A52">
            <v>131.03200000000001</v>
          </cell>
        </row>
        <row r="53">
          <cell r="A53">
            <v>131.036</v>
          </cell>
        </row>
        <row r="54">
          <cell r="A54">
            <v>131.04400000000001</v>
          </cell>
        </row>
        <row r="55">
          <cell r="A55">
            <v>131.04</v>
          </cell>
        </row>
        <row r="56">
          <cell r="A56">
            <v>131.036</v>
          </cell>
        </row>
        <row r="57">
          <cell r="A57">
            <v>131.03200000000001</v>
          </cell>
        </row>
        <row r="58">
          <cell r="A58">
            <v>131.036</v>
          </cell>
        </row>
        <row r="59">
          <cell r="A59">
            <v>131.03200000000001</v>
          </cell>
        </row>
        <row r="60">
          <cell r="A60">
            <v>131.03200000000001</v>
          </cell>
        </row>
        <row r="61">
          <cell r="A61">
            <v>131.03200000000001</v>
          </cell>
        </row>
        <row r="62">
          <cell r="A62">
            <v>131.03200000000001</v>
          </cell>
        </row>
        <row r="63">
          <cell r="A63">
            <v>131.04</v>
          </cell>
        </row>
        <row r="64">
          <cell r="A64">
            <v>131.04400000000001</v>
          </cell>
        </row>
        <row r="65">
          <cell r="A65">
            <v>131.03100000000001</v>
          </cell>
        </row>
        <row r="66">
          <cell r="A66">
            <v>131.05500000000001</v>
          </cell>
        </row>
        <row r="67">
          <cell r="A67">
            <v>131.03899999999999</v>
          </cell>
        </row>
        <row r="68">
          <cell r="A68">
            <v>131.035</v>
          </cell>
        </row>
        <row r="69">
          <cell r="A69">
            <v>131.035</v>
          </cell>
        </row>
        <row r="70">
          <cell r="A70">
            <v>131.03100000000001</v>
          </cell>
        </row>
        <row r="71">
          <cell r="A71">
            <v>131.03100000000001</v>
          </cell>
        </row>
        <row r="72">
          <cell r="A72">
            <v>131.02699999999999</v>
          </cell>
        </row>
        <row r="73">
          <cell r="A73">
            <v>131.02699999999999</v>
          </cell>
        </row>
        <row r="74">
          <cell r="A74">
            <v>131.05099999999999</v>
          </cell>
        </row>
        <row r="75">
          <cell r="A75">
            <v>131.04300000000001</v>
          </cell>
        </row>
        <row r="76">
          <cell r="A76">
            <v>131.035</v>
          </cell>
        </row>
        <row r="77">
          <cell r="A77">
            <v>131.035</v>
          </cell>
        </row>
        <row r="78">
          <cell r="A78">
            <v>131.03899999999999</v>
          </cell>
        </row>
        <row r="79">
          <cell r="A79">
            <v>131.035</v>
          </cell>
        </row>
        <row r="80">
          <cell r="A80">
            <v>131.04300000000001</v>
          </cell>
        </row>
        <row r="81">
          <cell r="A81">
            <v>131.03899999999999</v>
          </cell>
        </row>
        <row r="82">
          <cell r="A82">
            <v>131.035</v>
          </cell>
        </row>
        <row r="83">
          <cell r="A83">
            <v>131.03899999999999</v>
          </cell>
        </row>
        <row r="84">
          <cell r="A84">
            <v>131.03899999999999</v>
          </cell>
        </row>
        <row r="85">
          <cell r="A85">
            <v>131.035</v>
          </cell>
        </row>
        <row r="86">
          <cell r="A86">
            <v>131.035</v>
          </cell>
        </row>
        <row r="87">
          <cell r="A87">
            <v>131.035</v>
          </cell>
        </row>
        <row r="88">
          <cell r="A88">
            <v>131.05099999999999</v>
          </cell>
        </row>
        <row r="89">
          <cell r="A89">
            <v>131.03899999999999</v>
          </cell>
        </row>
        <row r="90">
          <cell r="A90">
            <v>131.035</v>
          </cell>
        </row>
        <row r="91">
          <cell r="A91">
            <v>131.035</v>
          </cell>
        </row>
        <row r="92">
          <cell r="A92">
            <v>131.03899999999999</v>
          </cell>
        </row>
        <row r="93">
          <cell r="A93">
            <v>131.03899999999999</v>
          </cell>
        </row>
        <row r="94">
          <cell r="A94">
            <v>131.03100000000001</v>
          </cell>
        </row>
        <row r="95">
          <cell r="A95">
            <v>131.02699999999999</v>
          </cell>
        </row>
        <row r="96">
          <cell r="A96">
            <v>131.02699999999999</v>
          </cell>
        </row>
        <row r="97">
          <cell r="A97">
            <v>131.05099999999999</v>
          </cell>
        </row>
        <row r="98">
          <cell r="A98">
            <v>131.03899999999999</v>
          </cell>
        </row>
        <row r="99">
          <cell r="A99">
            <v>131.035</v>
          </cell>
        </row>
        <row r="100">
          <cell r="A100">
            <v>131.035</v>
          </cell>
        </row>
        <row r="101">
          <cell r="A101">
            <v>131.03899999999999</v>
          </cell>
        </row>
        <row r="102">
          <cell r="A102">
            <v>131.05099999999999</v>
          </cell>
        </row>
        <row r="103">
          <cell r="A103">
            <v>131.04300000000001</v>
          </cell>
        </row>
        <row r="104">
          <cell r="A104">
            <v>131.03899999999999</v>
          </cell>
        </row>
        <row r="105">
          <cell r="A105">
            <v>131.035</v>
          </cell>
        </row>
        <row r="106">
          <cell r="A106">
            <v>131.03899999999999</v>
          </cell>
        </row>
        <row r="107">
          <cell r="A107">
            <v>131.035</v>
          </cell>
        </row>
        <row r="108">
          <cell r="A108">
            <v>131.035</v>
          </cell>
        </row>
        <row r="109">
          <cell r="A109">
            <v>131.035</v>
          </cell>
        </row>
        <row r="110">
          <cell r="A110">
            <v>131.035</v>
          </cell>
        </row>
        <row r="111">
          <cell r="A111">
            <v>131.047</v>
          </cell>
        </row>
        <row r="112">
          <cell r="A112">
            <v>131.03899999999999</v>
          </cell>
        </row>
        <row r="113">
          <cell r="A113">
            <v>131.035</v>
          </cell>
        </row>
        <row r="114">
          <cell r="A114">
            <v>131.035</v>
          </cell>
        </row>
        <row r="115">
          <cell r="A115">
            <v>131.03899999999999</v>
          </cell>
        </row>
        <row r="116">
          <cell r="A116">
            <v>131.035</v>
          </cell>
        </row>
        <row r="117">
          <cell r="A117">
            <v>131.03100000000001</v>
          </cell>
        </row>
        <row r="118">
          <cell r="A118">
            <v>131.02000000000001</v>
          </cell>
        </row>
        <row r="119">
          <cell r="A119">
            <v>131.023</v>
          </cell>
        </row>
        <row r="120">
          <cell r="A120">
            <v>131.02699999999999</v>
          </cell>
        </row>
        <row r="121">
          <cell r="A121">
            <v>131.023</v>
          </cell>
        </row>
        <row r="122">
          <cell r="A122">
            <v>131.023</v>
          </cell>
        </row>
        <row r="123">
          <cell r="A123">
            <v>131.023</v>
          </cell>
        </row>
        <row r="124">
          <cell r="A124">
            <v>131.023</v>
          </cell>
        </row>
        <row r="125">
          <cell r="A125">
            <v>131.03899999999999</v>
          </cell>
        </row>
        <row r="126">
          <cell r="A126">
            <v>131.035</v>
          </cell>
        </row>
        <row r="127">
          <cell r="A127">
            <v>131.03100000000001</v>
          </cell>
        </row>
        <row r="128">
          <cell r="A128">
            <v>131.02699999999999</v>
          </cell>
        </row>
        <row r="129">
          <cell r="A129">
            <v>131.03100000000001</v>
          </cell>
        </row>
        <row r="130">
          <cell r="A130">
            <v>131.03100000000001</v>
          </cell>
        </row>
        <row r="131">
          <cell r="A131">
            <v>131.02699999999999</v>
          </cell>
        </row>
        <row r="132">
          <cell r="A132">
            <v>131.02699999999999</v>
          </cell>
        </row>
        <row r="133">
          <cell r="A133">
            <v>131.02699999999999</v>
          </cell>
        </row>
        <row r="134">
          <cell r="A134">
            <v>131.03899999999999</v>
          </cell>
        </row>
        <row r="135">
          <cell r="A135">
            <v>131.03100000000001</v>
          </cell>
        </row>
        <row r="136">
          <cell r="A136">
            <v>131.02699999999999</v>
          </cell>
        </row>
        <row r="137">
          <cell r="A137">
            <v>131.02699999999999</v>
          </cell>
        </row>
        <row r="138">
          <cell r="A138">
            <v>131.035</v>
          </cell>
        </row>
        <row r="139">
          <cell r="A139">
            <v>136.59399999999999</v>
          </cell>
        </row>
        <row r="140">
          <cell r="A140">
            <v>158.66999999999999</v>
          </cell>
        </row>
        <row r="141">
          <cell r="A141">
            <v>169.959</v>
          </cell>
        </row>
        <row r="142">
          <cell r="A142">
            <v>169.916</v>
          </cell>
        </row>
        <row r="143">
          <cell r="A143">
            <v>169.947</v>
          </cell>
        </row>
        <row r="144">
          <cell r="A144">
            <v>169.92400000000001</v>
          </cell>
        </row>
        <row r="145">
          <cell r="A145">
            <v>182.02099999999999</v>
          </cell>
        </row>
        <row r="146">
          <cell r="A146">
            <v>182.77699999999999</v>
          </cell>
        </row>
        <row r="147">
          <cell r="A147">
            <v>185.61</v>
          </cell>
        </row>
        <row r="148">
          <cell r="A148">
            <v>185.60599999999999</v>
          </cell>
        </row>
        <row r="149">
          <cell r="A149">
            <v>185.59899999999999</v>
          </cell>
        </row>
        <row r="150">
          <cell r="A150">
            <v>185.595</v>
          </cell>
        </row>
        <row r="151">
          <cell r="A151">
            <v>189.255</v>
          </cell>
        </row>
        <row r="152">
          <cell r="A152">
            <v>183.446</v>
          </cell>
        </row>
        <row r="153">
          <cell r="A153">
            <v>148.77600000000001</v>
          </cell>
        </row>
        <row r="154">
          <cell r="A154">
            <v>147.78</v>
          </cell>
        </row>
        <row r="155">
          <cell r="A155">
            <v>133.44800000000001</v>
          </cell>
        </row>
        <row r="156">
          <cell r="A156">
            <v>131.96</v>
          </cell>
        </row>
        <row r="157">
          <cell r="A157">
            <v>131.83500000000001</v>
          </cell>
        </row>
        <row r="158">
          <cell r="A158">
            <v>131.80799999999999</v>
          </cell>
        </row>
        <row r="159">
          <cell r="A159">
            <v>130.49100000000001</v>
          </cell>
        </row>
        <row r="160">
          <cell r="A160">
            <v>130.48699999999999</v>
          </cell>
        </row>
        <row r="161">
          <cell r="A161">
            <v>130.499</v>
          </cell>
        </row>
        <row r="162">
          <cell r="A162">
            <v>130.495</v>
          </cell>
        </row>
        <row r="163">
          <cell r="A163">
            <v>130.48699999999999</v>
          </cell>
        </row>
        <row r="164">
          <cell r="A164">
            <v>130.48699999999999</v>
          </cell>
        </row>
        <row r="165">
          <cell r="A165">
            <v>130.49100000000001</v>
          </cell>
        </row>
        <row r="166">
          <cell r="A166">
            <v>130.48699999999999</v>
          </cell>
        </row>
        <row r="167">
          <cell r="A167">
            <v>130.495</v>
          </cell>
        </row>
        <row r="168">
          <cell r="A168">
            <v>130.48699999999999</v>
          </cell>
        </row>
        <row r="169">
          <cell r="A169">
            <v>130.48699999999999</v>
          </cell>
        </row>
        <row r="170">
          <cell r="A170">
            <v>130.49100000000001</v>
          </cell>
        </row>
        <row r="171">
          <cell r="A171">
            <v>130.48699999999999</v>
          </cell>
        </row>
        <row r="172">
          <cell r="A172">
            <v>130.48699999999999</v>
          </cell>
        </row>
        <row r="173">
          <cell r="A173">
            <v>130.48699999999999</v>
          </cell>
        </row>
        <row r="174">
          <cell r="A174">
            <v>130.48699999999999</v>
          </cell>
        </row>
        <row r="175">
          <cell r="A175">
            <v>130.50299999999999</v>
          </cell>
        </row>
        <row r="176">
          <cell r="A176">
            <v>130.49100000000001</v>
          </cell>
        </row>
        <row r="177">
          <cell r="A177">
            <v>130.48699999999999</v>
          </cell>
        </row>
        <row r="178">
          <cell r="A178">
            <v>130.46799999999999</v>
          </cell>
        </row>
        <row r="179">
          <cell r="A179">
            <v>130.46799999999999</v>
          </cell>
        </row>
        <row r="180">
          <cell r="A180">
            <v>130.46799999999999</v>
          </cell>
        </row>
        <row r="181">
          <cell r="A181">
            <v>130.47900000000001</v>
          </cell>
        </row>
        <row r="182">
          <cell r="A182">
            <v>130.46799999999999</v>
          </cell>
        </row>
        <row r="183">
          <cell r="A183">
            <v>130.46</v>
          </cell>
        </row>
        <row r="184">
          <cell r="A184">
            <v>130.48699999999999</v>
          </cell>
        </row>
        <row r="185">
          <cell r="A185">
            <v>130.47900000000001</v>
          </cell>
        </row>
        <row r="186">
          <cell r="A186">
            <v>130.47200000000001</v>
          </cell>
        </row>
        <row r="187">
          <cell r="A187">
            <v>130.47200000000001</v>
          </cell>
        </row>
        <row r="188">
          <cell r="A188">
            <v>130.476</v>
          </cell>
        </row>
        <row r="189">
          <cell r="A189">
            <v>130.476</v>
          </cell>
        </row>
        <row r="190">
          <cell r="A190">
            <v>130.47900000000001</v>
          </cell>
        </row>
        <row r="191">
          <cell r="A191">
            <v>130.476</v>
          </cell>
        </row>
        <row r="192">
          <cell r="A192">
            <v>130.47200000000001</v>
          </cell>
        </row>
        <row r="193">
          <cell r="A193">
            <v>130.48699999999999</v>
          </cell>
        </row>
        <row r="194">
          <cell r="A194">
            <v>130.47900000000001</v>
          </cell>
        </row>
        <row r="195">
          <cell r="A195">
            <v>130.47200000000001</v>
          </cell>
        </row>
        <row r="196">
          <cell r="A196">
            <v>130.47200000000001</v>
          </cell>
        </row>
        <row r="197">
          <cell r="A197">
            <v>130.476</v>
          </cell>
        </row>
        <row r="198">
          <cell r="A198">
            <v>130.476</v>
          </cell>
        </row>
        <row r="199">
          <cell r="A199">
            <v>130.47900000000001</v>
          </cell>
        </row>
        <row r="200">
          <cell r="A200">
            <v>130.476</v>
          </cell>
        </row>
        <row r="201">
          <cell r="A201">
            <v>130.47200000000001</v>
          </cell>
        </row>
        <row r="202">
          <cell r="A202">
            <v>130.476</v>
          </cell>
        </row>
        <row r="203">
          <cell r="A203">
            <v>130.47200000000001</v>
          </cell>
        </row>
        <row r="204">
          <cell r="A204">
            <v>130.47200000000001</v>
          </cell>
        </row>
        <row r="205">
          <cell r="A205">
            <v>130.47200000000001</v>
          </cell>
        </row>
        <row r="206">
          <cell r="A206">
            <v>130.476</v>
          </cell>
        </row>
        <row r="207">
          <cell r="A207">
            <v>130.476</v>
          </cell>
        </row>
        <row r="208">
          <cell r="A208">
            <v>130.47200000000001</v>
          </cell>
        </row>
        <row r="209">
          <cell r="A209">
            <v>130.46799999999999</v>
          </cell>
        </row>
        <row r="210">
          <cell r="A210">
            <v>130.464</v>
          </cell>
        </row>
        <row r="211">
          <cell r="A211">
            <v>130.464</v>
          </cell>
        </row>
        <row r="212">
          <cell r="A212">
            <v>130.464</v>
          </cell>
        </row>
        <row r="213">
          <cell r="A213">
            <v>130.464</v>
          </cell>
        </row>
        <row r="214">
          <cell r="A214">
            <v>130.464</v>
          </cell>
        </row>
        <row r="215">
          <cell r="A215">
            <v>130.464</v>
          </cell>
        </row>
        <row r="216">
          <cell r="A216">
            <v>130.483</v>
          </cell>
        </row>
        <row r="217">
          <cell r="A217">
            <v>130.47200000000001</v>
          </cell>
        </row>
        <row r="218">
          <cell r="A218">
            <v>130.46799999999999</v>
          </cell>
        </row>
        <row r="219">
          <cell r="A219">
            <v>130.46799999999999</v>
          </cell>
        </row>
        <row r="220">
          <cell r="A220">
            <v>130.47200000000001</v>
          </cell>
        </row>
        <row r="221">
          <cell r="A221">
            <v>130.46799999999999</v>
          </cell>
        </row>
        <row r="222">
          <cell r="A222">
            <v>130.46799999999999</v>
          </cell>
        </row>
        <row r="223">
          <cell r="A223">
            <v>130.46799999999999</v>
          </cell>
        </row>
        <row r="224">
          <cell r="A224">
            <v>130.46799999999999</v>
          </cell>
        </row>
        <row r="225">
          <cell r="A225">
            <v>130.47900000000001</v>
          </cell>
        </row>
        <row r="226">
          <cell r="A226">
            <v>130.476</v>
          </cell>
        </row>
        <row r="227">
          <cell r="A227">
            <v>130.46799999999999</v>
          </cell>
        </row>
        <row r="228">
          <cell r="A228">
            <v>130.46799999999999</v>
          </cell>
        </row>
        <row r="229">
          <cell r="A229">
            <v>130.47200000000001</v>
          </cell>
        </row>
        <row r="230">
          <cell r="A230">
            <v>130.452</v>
          </cell>
        </row>
        <row r="231">
          <cell r="A231">
            <v>130.47200000000001</v>
          </cell>
        </row>
        <row r="232">
          <cell r="A232">
            <v>130.46</v>
          </cell>
        </row>
        <row r="233">
          <cell r="A233">
            <v>130.46</v>
          </cell>
        </row>
        <row r="234">
          <cell r="A234">
            <v>130.48699999999999</v>
          </cell>
        </row>
        <row r="235">
          <cell r="A235">
            <v>130.476</v>
          </cell>
        </row>
        <row r="236">
          <cell r="A236">
            <v>130.47200000000001</v>
          </cell>
        </row>
        <row r="237">
          <cell r="A237">
            <v>130.47200000000001</v>
          </cell>
        </row>
        <row r="238">
          <cell r="A238">
            <v>130.476</v>
          </cell>
        </row>
        <row r="239">
          <cell r="A239">
            <v>130.476</v>
          </cell>
        </row>
        <row r="240">
          <cell r="A240">
            <v>130.47900000000001</v>
          </cell>
        </row>
        <row r="241">
          <cell r="A241">
            <v>130.47200000000001</v>
          </cell>
        </row>
        <row r="242">
          <cell r="A242">
            <v>130.47200000000001</v>
          </cell>
        </row>
        <row r="243">
          <cell r="A243">
            <v>130.476</v>
          </cell>
        </row>
        <row r="244">
          <cell r="A244">
            <v>130.47200000000001</v>
          </cell>
        </row>
        <row r="245">
          <cell r="A245">
            <v>130.483</v>
          </cell>
        </row>
        <row r="246">
          <cell r="A246">
            <v>130.47200000000001</v>
          </cell>
        </row>
        <row r="247">
          <cell r="A247">
            <v>130.47200000000001</v>
          </cell>
        </row>
        <row r="248">
          <cell r="A248">
            <v>130.48699999999999</v>
          </cell>
        </row>
        <row r="249">
          <cell r="A249">
            <v>130.483</v>
          </cell>
        </row>
        <row r="250">
          <cell r="A250">
            <v>130.28399999999999</v>
          </cell>
        </row>
        <row r="251">
          <cell r="A251">
            <v>167.69</v>
          </cell>
        </row>
        <row r="252">
          <cell r="A252">
            <v>167.69</v>
          </cell>
        </row>
        <row r="253">
          <cell r="A253">
            <v>167.679</v>
          </cell>
        </row>
        <row r="254">
          <cell r="A254">
            <v>167.65899999999999</v>
          </cell>
        </row>
        <row r="255">
          <cell r="A255">
            <v>167.66300000000001</v>
          </cell>
        </row>
        <row r="256">
          <cell r="A256">
            <v>167.67099999999999</v>
          </cell>
        </row>
        <row r="257">
          <cell r="A257">
            <v>167.67500000000001</v>
          </cell>
        </row>
        <row r="258">
          <cell r="A258">
            <v>167.667</v>
          </cell>
        </row>
        <row r="259">
          <cell r="A259">
            <v>167.667</v>
          </cell>
        </row>
        <row r="260">
          <cell r="A260">
            <v>167.67099999999999</v>
          </cell>
        </row>
        <row r="261">
          <cell r="A261">
            <v>167.67099999999999</v>
          </cell>
        </row>
        <row r="262">
          <cell r="A262">
            <v>167.67500000000001</v>
          </cell>
        </row>
        <row r="263">
          <cell r="A263">
            <v>167.667</v>
          </cell>
        </row>
        <row r="264">
          <cell r="A264">
            <v>167.66300000000001</v>
          </cell>
        </row>
        <row r="265">
          <cell r="A265">
            <v>167.69399999999999</v>
          </cell>
        </row>
        <row r="266">
          <cell r="A266">
            <v>167.68700000000001</v>
          </cell>
        </row>
        <row r="267">
          <cell r="A267">
            <v>167.67500000000001</v>
          </cell>
        </row>
        <row r="268">
          <cell r="A268">
            <v>167.679</v>
          </cell>
        </row>
        <row r="269">
          <cell r="A269">
            <v>167.679</v>
          </cell>
        </row>
        <row r="270">
          <cell r="A270">
            <v>167.69</v>
          </cell>
        </row>
        <row r="271">
          <cell r="A271">
            <v>167.67500000000001</v>
          </cell>
        </row>
        <row r="272">
          <cell r="A272">
            <v>167.679</v>
          </cell>
        </row>
        <row r="273">
          <cell r="A273">
            <v>167.68700000000001</v>
          </cell>
        </row>
        <row r="274">
          <cell r="A274">
            <v>167.68299999999999</v>
          </cell>
        </row>
        <row r="275">
          <cell r="A275">
            <v>167.667</v>
          </cell>
        </row>
        <row r="276">
          <cell r="A276">
            <v>167.66300000000001</v>
          </cell>
        </row>
        <row r="277">
          <cell r="A277">
            <v>167.66300000000001</v>
          </cell>
        </row>
        <row r="278">
          <cell r="A278">
            <v>167.679</v>
          </cell>
        </row>
        <row r="279">
          <cell r="A279">
            <v>167.67500000000001</v>
          </cell>
        </row>
        <row r="280">
          <cell r="A280">
            <v>167.67099999999999</v>
          </cell>
        </row>
        <row r="281">
          <cell r="A281">
            <v>167.67099999999999</v>
          </cell>
        </row>
        <row r="282">
          <cell r="A282">
            <v>167.65899999999999</v>
          </cell>
        </row>
        <row r="283">
          <cell r="A283">
            <v>167.667</v>
          </cell>
        </row>
        <row r="284">
          <cell r="A284">
            <v>167.65100000000001</v>
          </cell>
        </row>
        <row r="285">
          <cell r="A285">
            <v>167.655</v>
          </cell>
        </row>
        <row r="286">
          <cell r="A286">
            <v>167.655</v>
          </cell>
        </row>
        <row r="287">
          <cell r="A287">
            <v>167.66300000000001</v>
          </cell>
        </row>
        <row r="288">
          <cell r="A288">
            <v>167.65899999999999</v>
          </cell>
        </row>
        <row r="289">
          <cell r="A289">
            <v>167.655</v>
          </cell>
        </row>
        <row r="290">
          <cell r="A290">
            <v>167.655</v>
          </cell>
        </row>
        <row r="291">
          <cell r="A291">
            <v>167.66300000000001</v>
          </cell>
        </row>
        <row r="292">
          <cell r="A292">
            <v>167.65899999999999</v>
          </cell>
        </row>
        <row r="293">
          <cell r="A293">
            <v>167.655</v>
          </cell>
        </row>
        <row r="294">
          <cell r="A294">
            <v>167.655</v>
          </cell>
        </row>
        <row r="295">
          <cell r="A295">
            <v>167.65899999999999</v>
          </cell>
        </row>
        <row r="296">
          <cell r="A296">
            <v>167.66300000000001</v>
          </cell>
        </row>
        <row r="297">
          <cell r="A297">
            <v>167.655</v>
          </cell>
        </row>
        <row r="298">
          <cell r="A298">
            <v>167.64699999999999</v>
          </cell>
        </row>
        <row r="299">
          <cell r="A299">
            <v>167.65899999999999</v>
          </cell>
        </row>
        <row r="300">
          <cell r="A300">
            <v>167.65899999999999</v>
          </cell>
        </row>
        <row r="301">
          <cell r="A301">
            <v>167.66300000000001</v>
          </cell>
        </row>
        <row r="302">
          <cell r="A302">
            <v>167.65100000000001</v>
          </cell>
        </row>
        <row r="303">
          <cell r="A303">
            <v>167.655</v>
          </cell>
        </row>
        <row r="304">
          <cell r="A304">
            <v>167.66300000000001</v>
          </cell>
        </row>
        <row r="305">
          <cell r="A305">
            <v>167.65899999999999</v>
          </cell>
        </row>
        <row r="306">
          <cell r="A306">
            <v>167.65100000000001</v>
          </cell>
        </row>
        <row r="307">
          <cell r="A307">
            <v>167.655</v>
          </cell>
        </row>
        <row r="308">
          <cell r="A308">
            <v>167.654</v>
          </cell>
        </row>
        <row r="309">
          <cell r="A309">
            <v>167.66200000000001</v>
          </cell>
        </row>
        <row r="310">
          <cell r="A310">
            <v>167.65</v>
          </cell>
        </row>
        <row r="311">
          <cell r="A311">
            <v>167.654</v>
          </cell>
        </row>
        <row r="312">
          <cell r="A312">
            <v>167.654</v>
          </cell>
        </row>
        <row r="313">
          <cell r="A313">
            <v>167.66200000000001</v>
          </cell>
        </row>
        <row r="314">
          <cell r="A314">
            <v>167.66200000000001</v>
          </cell>
        </row>
        <row r="315">
          <cell r="A315">
            <v>167.654</v>
          </cell>
        </row>
        <row r="316">
          <cell r="A316">
            <v>167.65799999999999</v>
          </cell>
        </row>
        <row r="317">
          <cell r="A317">
            <v>167.67599999999999</v>
          </cell>
        </row>
        <row r="318">
          <cell r="A318">
            <v>167.66</v>
          </cell>
        </row>
        <row r="319">
          <cell r="A319">
            <v>167.65600000000001</v>
          </cell>
        </row>
        <row r="320">
          <cell r="A320">
            <v>167.64400000000001</v>
          </cell>
        </row>
        <row r="321">
          <cell r="A321">
            <v>167.64699999999999</v>
          </cell>
        </row>
        <row r="322">
          <cell r="A322">
            <v>167.655</v>
          </cell>
        </row>
        <row r="323">
          <cell r="A323">
            <v>167.64400000000001</v>
          </cell>
        </row>
        <row r="324">
          <cell r="A324">
            <v>167.64699999999999</v>
          </cell>
        </row>
        <row r="325">
          <cell r="A325">
            <v>180.011</v>
          </cell>
        </row>
        <row r="326">
          <cell r="A326">
            <v>185.53</v>
          </cell>
        </row>
        <row r="327">
          <cell r="A327">
            <v>185.43</v>
          </cell>
        </row>
        <row r="328">
          <cell r="A328">
            <v>185.25</v>
          </cell>
        </row>
        <row r="329">
          <cell r="A329">
            <v>185.41</v>
          </cell>
        </row>
        <row r="330">
          <cell r="A330">
            <v>185.49199999999999</v>
          </cell>
        </row>
        <row r="331">
          <cell r="A331">
            <v>185.49199999999999</v>
          </cell>
        </row>
        <row r="332">
          <cell r="A332">
            <v>183.738</v>
          </cell>
        </row>
        <row r="333">
          <cell r="A333">
            <v>185.41399999999999</v>
          </cell>
        </row>
        <row r="334">
          <cell r="A334">
            <v>185.238</v>
          </cell>
        </row>
        <row r="335">
          <cell r="A335">
            <v>185.191</v>
          </cell>
        </row>
        <row r="336">
          <cell r="A336">
            <v>185.15199999999999</v>
          </cell>
        </row>
        <row r="337">
          <cell r="A337">
            <v>185.15100000000001</v>
          </cell>
        </row>
        <row r="338">
          <cell r="A338">
            <v>185.15100000000001</v>
          </cell>
        </row>
        <row r="339">
          <cell r="A339">
            <v>185.136</v>
          </cell>
        </row>
        <row r="340">
          <cell r="A340">
            <v>184.92500000000001</v>
          </cell>
        </row>
        <row r="341">
          <cell r="A341">
            <v>184.952</v>
          </cell>
        </row>
        <row r="342">
          <cell r="A342">
            <v>184.94399999999999</v>
          </cell>
        </row>
        <row r="343">
          <cell r="A343">
            <v>184.92500000000001</v>
          </cell>
        </row>
        <row r="344">
          <cell r="A344">
            <v>184.929</v>
          </cell>
        </row>
        <row r="345">
          <cell r="A345">
            <v>184.94800000000001</v>
          </cell>
        </row>
        <row r="346">
          <cell r="A346">
            <v>184.941</v>
          </cell>
        </row>
        <row r="347">
          <cell r="A347">
            <v>184.934</v>
          </cell>
        </row>
        <row r="348">
          <cell r="A348">
            <v>184.94499999999999</v>
          </cell>
        </row>
        <row r="349">
          <cell r="A349">
            <v>184.941</v>
          </cell>
        </row>
        <row r="350">
          <cell r="A350">
            <v>184.941</v>
          </cell>
        </row>
        <row r="351">
          <cell r="A351">
            <v>184.93799999999999</v>
          </cell>
        </row>
        <row r="352">
          <cell r="A352">
            <v>184.93799999999999</v>
          </cell>
        </row>
        <row r="353">
          <cell r="A353">
            <v>184.96199999999999</v>
          </cell>
        </row>
        <row r="354">
          <cell r="A354">
            <v>184.95</v>
          </cell>
        </row>
        <row r="355">
          <cell r="A355">
            <v>185.05699999999999</v>
          </cell>
        </row>
        <row r="356">
          <cell r="A356">
            <v>185.15</v>
          </cell>
        </row>
        <row r="357">
          <cell r="A357">
            <v>184.971</v>
          </cell>
        </row>
        <row r="358">
          <cell r="A358">
            <v>184.971</v>
          </cell>
        </row>
        <row r="359">
          <cell r="A359">
            <v>184.99</v>
          </cell>
        </row>
        <row r="360">
          <cell r="A360">
            <v>179.822</v>
          </cell>
        </row>
        <row r="361">
          <cell r="A361">
            <v>182.221</v>
          </cell>
        </row>
        <row r="362">
          <cell r="A362">
            <v>181.44300000000001</v>
          </cell>
        </row>
        <row r="363">
          <cell r="A363">
            <v>181.43600000000001</v>
          </cell>
        </row>
        <row r="364">
          <cell r="A364">
            <v>181.417</v>
          </cell>
        </row>
        <row r="365">
          <cell r="A365">
            <v>181.40100000000001</v>
          </cell>
        </row>
        <row r="366">
          <cell r="A366">
            <v>181.42099999999999</v>
          </cell>
        </row>
        <row r="367">
          <cell r="A367">
            <v>181.417</v>
          </cell>
        </row>
        <row r="368">
          <cell r="A368">
            <v>181.39699999999999</v>
          </cell>
        </row>
        <row r="369">
          <cell r="A369">
            <v>181.386</v>
          </cell>
        </row>
        <row r="370">
          <cell r="A370">
            <v>181.386</v>
          </cell>
        </row>
        <row r="371">
          <cell r="A371">
            <v>181.39</v>
          </cell>
        </row>
        <row r="372">
          <cell r="A372">
            <v>181.39699999999999</v>
          </cell>
        </row>
        <row r="373">
          <cell r="A373">
            <v>181.39</v>
          </cell>
        </row>
        <row r="374">
          <cell r="A374">
            <v>144.506</v>
          </cell>
        </row>
        <row r="375">
          <cell r="A375">
            <v>144.38499999999999</v>
          </cell>
        </row>
        <row r="376">
          <cell r="A376">
            <v>143.83799999999999</v>
          </cell>
        </row>
        <row r="377">
          <cell r="A377">
            <v>143.74799999999999</v>
          </cell>
        </row>
        <row r="378">
          <cell r="A378">
            <v>143.744</v>
          </cell>
        </row>
        <row r="379">
          <cell r="A379">
            <v>143.76</v>
          </cell>
        </row>
        <row r="380">
          <cell r="A380">
            <v>143.74799999999999</v>
          </cell>
        </row>
        <row r="381">
          <cell r="A381">
            <v>143.756</v>
          </cell>
        </row>
        <row r="382">
          <cell r="A382">
            <v>143.74799999999999</v>
          </cell>
        </row>
        <row r="383">
          <cell r="A383">
            <v>143.745</v>
          </cell>
        </row>
        <row r="384">
          <cell r="A384">
            <v>143.75299999999999</v>
          </cell>
        </row>
        <row r="385">
          <cell r="A385">
            <v>143.74100000000001</v>
          </cell>
        </row>
        <row r="386">
          <cell r="A386">
            <v>143.714</v>
          </cell>
        </row>
        <row r="387">
          <cell r="A387">
            <v>143.714</v>
          </cell>
        </row>
        <row r="388">
          <cell r="A388">
            <v>143.714</v>
          </cell>
        </row>
        <row r="389">
          <cell r="A389">
            <v>143.72900000000001</v>
          </cell>
        </row>
        <row r="390">
          <cell r="A390">
            <v>143.72200000000001</v>
          </cell>
        </row>
        <row r="391">
          <cell r="A391">
            <v>143.714</v>
          </cell>
        </row>
        <row r="392">
          <cell r="A392">
            <v>143.714</v>
          </cell>
        </row>
        <row r="393">
          <cell r="A393">
            <v>143.71799999999999</v>
          </cell>
        </row>
        <row r="394">
          <cell r="A394">
            <v>143.726</v>
          </cell>
        </row>
        <row r="395">
          <cell r="A395">
            <v>143.71700000000001</v>
          </cell>
        </row>
        <row r="396">
          <cell r="A396">
            <v>144.1</v>
          </cell>
        </row>
        <row r="397">
          <cell r="A397">
            <v>146.32599999999999</v>
          </cell>
        </row>
        <row r="398">
          <cell r="A398">
            <v>171.31100000000001</v>
          </cell>
        </row>
        <row r="399">
          <cell r="A399">
            <v>171.26</v>
          </cell>
        </row>
        <row r="400">
          <cell r="A400">
            <v>171.26400000000001</v>
          </cell>
        </row>
        <row r="401">
          <cell r="A401">
            <v>171.26</v>
          </cell>
        </row>
        <row r="402">
          <cell r="A402">
            <v>171.268</v>
          </cell>
        </row>
        <row r="403">
          <cell r="A403">
            <v>171.26499999999999</v>
          </cell>
        </row>
        <row r="404">
          <cell r="A404">
            <v>171.26499999999999</v>
          </cell>
        </row>
        <row r="405">
          <cell r="A405">
            <v>171.25299999999999</v>
          </cell>
        </row>
        <row r="406">
          <cell r="A406">
            <v>171.25700000000001</v>
          </cell>
        </row>
        <row r="407">
          <cell r="A407">
            <v>171.26900000000001</v>
          </cell>
        </row>
        <row r="408">
          <cell r="A408">
            <v>171.261</v>
          </cell>
        </row>
        <row r="409">
          <cell r="A409">
            <v>171.25299999999999</v>
          </cell>
        </row>
        <row r="410">
          <cell r="A410">
            <v>171.25700000000001</v>
          </cell>
        </row>
        <row r="411">
          <cell r="A411">
            <v>171.26499999999999</v>
          </cell>
        </row>
        <row r="412">
          <cell r="A412">
            <v>171.26499999999999</v>
          </cell>
        </row>
        <row r="413">
          <cell r="A413">
            <v>171.25299999999999</v>
          </cell>
        </row>
        <row r="414">
          <cell r="A414">
            <v>175.27099999999999</v>
          </cell>
        </row>
        <row r="415">
          <cell r="A415">
            <v>175.857</v>
          </cell>
        </row>
        <row r="416">
          <cell r="A416">
            <v>175.86500000000001</v>
          </cell>
        </row>
        <row r="417">
          <cell r="A417">
            <v>171.99</v>
          </cell>
        </row>
        <row r="418">
          <cell r="A418">
            <v>171.87700000000001</v>
          </cell>
        </row>
        <row r="419">
          <cell r="A419">
            <v>171.744</v>
          </cell>
        </row>
        <row r="420">
          <cell r="A420">
            <v>171.709</v>
          </cell>
        </row>
        <row r="421">
          <cell r="A421">
            <v>171.68199999999999</v>
          </cell>
        </row>
        <row r="422">
          <cell r="A422">
            <v>171.714</v>
          </cell>
        </row>
        <row r="423">
          <cell r="A423">
            <v>171.72200000000001</v>
          </cell>
        </row>
        <row r="424">
          <cell r="A424">
            <v>171.25299999999999</v>
          </cell>
        </row>
        <row r="425">
          <cell r="A425">
            <v>171.22200000000001</v>
          </cell>
        </row>
        <row r="426">
          <cell r="A426">
            <v>169.655</v>
          </cell>
        </row>
        <row r="427">
          <cell r="A427">
            <v>169.655</v>
          </cell>
        </row>
        <row r="428">
          <cell r="A428">
            <v>169.65100000000001</v>
          </cell>
        </row>
        <row r="429">
          <cell r="A429">
            <v>169.65899999999999</v>
          </cell>
        </row>
        <row r="430">
          <cell r="A430">
            <v>169.64</v>
          </cell>
        </row>
        <row r="431">
          <cell r="A431">
            <v>169.63200000000001</v>
          </cell>
        </row>
        <row r="432">
          <cell r="A432">
            <v>169.62799999999999</v>
          </cell>
        </row>
        <row r="433">
          <cell r="A433">
            <v>169.65</v>
          </cell>
        </row>
        <row r="434">
          <cell r="A434">
            <v>169.654</v>
          </cell>
        </row>
        <row r="435">
          <cell r="A435">
            <v>170.55500000000001</v>
          </cell>
        </row>
        <row r="436">
          <cell r="A436">
            <v>183.94499999999999</v>
          </cell>
        </row>
        <row r="437">
          <cell r="A437">
            <v>183.898</v>
          </cell>
        </row>
        <row r="438">
          <cell r="A438">
            <v>183.91</v>
          </cell>
        </row>
        <row r="439">
          <cell r="A439">
            <v>183.91399999999999</v>
          </cell>
        </row>
        <row r="440">
          <cell r="A440">
            <v>185.77</v>
          </cell>
        </row>
        <row r="441">
          <cell r="A441">
            <v>185.76300000000001</v>
          </cell>
        </row>
        <row r="442">
          <cell r="A442">
            <v>185.78200000000001</v>
          </cell>
        </row>
        <row r="443">
          <cell r="A443">
            <v>185.77799999999999</v>
          </cell>
        </row>
        <row r="444">
          <cell r="A444">
            <v>187.49700000000001</v>
          </cell>
        </row>
        <row r="445">
          <cell r="A445">
            <v>187.489</v>
          </cell>
        </row>
        <row r="446">
          <cell r="A446">
            <v>170.376</v>
          </cell>
        </row>
        <row r="447">
          <cell r="A447">
            <v>170.22</v>
          </cell>
        </row>
        <row r="448">
          <cell r="A448">
            <v>170.083</v>
          </cell>
        </row>
        <row r="449">
          <cell r="A449">
            <v>170.07900000000001</v>
          </cell>
        </row>
        <row r="450">
          <cell r="A450">
            <v>170.09899999999999</v>
          </cell>
        </row>
        <row r="451">
          <cell r="A451">
            <v>170.08199999999999</v>
          </cell>
        </row>
        <row r="452">
          <cell r="A452">
            <v>170.05500000000001</v>
          </cell>
        </row>
        <row r="453">
          <cell r="A453">
            <v>170.06200000000001</v>
          </cell>
        </row>
        <row r="454">
          <cell r="A454">
            <v>170.07</v>
          </cell>
        </row>
        <row r="455">
          <cell r="A455">
            <v>170.953</v>
          </cell>
        </row>
        <row r="456">
          <cell r="A456">
            <v>184.44900000000001</v>
          </cell>
        </row>
        <row r="457">
          <cell r="A457">
            <v>184.32400000000001</v>
          </cell>
        </row>
        <row r="458">
          <cell r="A458">
            <v>184.33600000000001</v>
          </cell>
        </row>
        <row r="459">
          <cell r="A459">
            <v>184.33600000000001</v>
          </cell>
        </row>
        <row r="460">
          <cell r="A460">
            <v>186.2</v>
          </cell>
        </row>
        <row r="461">
          <cell r="A461">
            <v>186.18799999999999</v>
          </cell>
        </row>
        <row r="462">
          <cell r="A462">
            <v>186.196</v>
          </cell>
        </row>
        <row r="463">
          <cell r="A463">
            <v>186.21600000000001</v>
          </cell>
        </row>
        <row r="464">
          <cell r="A464">
            <v>186.2</v>
          </cell>
        </row>
        <row r="465">
          <cell r="A465">
            <v>187.911</v>
          </cell>
        </row>
        <row r="466">
          <cell r="A466">
            <v>193.661</v>
          </cell>
        </row>
        <row r="467">
          <cell r="A467">
            <v>193.57499999999999</v>
          </cell>
        </row>
        <row r="468">
          <cell r="A468">
            <v>193.56</v>
          </cell>
        </row>
        <row r="469">
          <cell r="A469">
            <v>172.29</v>
          </cell>
        </row>
        <row r="470">
          <cell r="A470">
            <v>172.39500000000001</v>
          </cell>
        </row>
        <row r="471">
          <cell r="A471">
            <v>172.40199999999999</v>
          </cell>
        </row>
        <row r="472">
          <cell r="A472">
            <v>172.37100000000001</v>
          </cell>
        </row>
        <row r="473">
          <cell r="A473">
            <v>172.387</v>
          </cell>
        </row>
        <row r="474">
          <cell r="A474">
            <v>172.387</v>
          </cell>
        </row>
        <row r="475">
          <cell r="A475">
            <v>172.40199999999999</v>
          </cell>
        </row>
        <row r="476">
          <cell r="A476">
            <v>171.83600000000001</v>
          </cell>
        </row>
        <row r="477">
          <cell r="A477">
            <v>171.05500000000001</v>
          </cell>
        </row>
        <row r="478">
          <cell r="A478">
            <v>171.05199999999999</v>
          </cell>
        </row>
        <row r="479">
          <cell r="A479">
            <v>171.05199999999999</v>
          </cell>
        </row>
        <row r="480">
          <cell r="A480">
            <v>171.06</v>
          </cell>
        </row>
        <row r="481">
          <cell r="A481">
            <v>171.05199999999999</v>
          </cell>
        </row>
        <row r="482">
          <cell r="A482">
            <v>171.048</v>
          </cell>
        </row>
        <row r="483">
          <cell r="A483">
            <v>171.05199999999999</v>
          </cell>
        </row>
        <row r="484">
          <cell r="A484">
            <v>171.06</v>
          </cell>
        </row>
        <row r="485">
          <cell r="A485">
            <v>171.07900000000001</v>
          </cell>
        </row>
        <row r="486">
          <cell r="A486">
            <v>171.05600000000001</v>
          </cell>
        </row>
        <row r="487">
          <cell r="A487">
            <v>171.05199999999999</v>
          </cell>
        </row>
        <row r="488">
          <cell r="A488">
            <v>171.06</v>
          </cell>
        </row>
        <row r="489">
          <cell r="A489">
            <v>171.06200000000001</v>
          </cell>
        </row>
        <row r="490">
          <cell r="A490">
            <v>177.03100000000001</v>
          </cell>
        </row>
        <row r="491">
          <cell r="A491">
            <v>176.89099999999999</v>
          </cell>
        </row>
        <row r="492">
          <cell r="A492">
            <v>176.863</v>
          </cell>
        </row>
        <row r="493">
          <cell r="A493">
            <v>172.78100000000001</v>
          </cell>
        </row>
        <row r="494">
          <cell r="A494">
            <v>172.69499999999999</v>
          </cell>
        </row>
        <row r="495">
          <cell r="A495">
            <v>172.60900000000001</v>
          </cell>
        </row>
        <row r="496">
          <cell r="A496">
            <v>172.50800000000001</v>
          </cell>
        </row>
        <row r="497">
          <cell r="A497">
            <v>172.51300000000001</v>
          </cell>
        </row>
        <row r="498">
          <cell r="A498">
            <v>172.50899999999999</v>
          </cell>
        </row>
        <row r="499">
          <cell r="A499">
            <v>172.524</v>
          </cell>
        </row>
        <row r="500">
          <cell r="A500">
            <v>172.50899999999999</v>
          </cell>
        </row>
        <row r="501">
          <cell r="A501">
            <v>171.18100000000001</v>
          </cell>
        </row>
        <row r="502">
          <cell r="A502">
            <v>170.99299999999999</v>
          </cell>
        </row>
        <row r="503">
          <cell r="A503">
            <v>170.95400000000001</v>
          </cell>
        </row>
        <row r="504">
          <cell r="A504">
            <v>170.958</v>
          </cell>
        </row>
        <row r="505">
          <cell r="A505">
            <v>170.97</v>
          </cell>
        </row>
        <row r="506">
          <cell r="A506">
            <v>170.96199999999999</v>
          </cell>
        </row>
        <row r="507">
          <cell r="A507">
            <v>170.953</v>
          </cell>
        </row>
        <row r="508">
          <cell r="A508">
            <v>183.512</v>
          </cell>
        </row>
        <row r="509">
          <cell r="A509">
            <v>186.285</v>
          </cell>
        </row>
        <row r="510">
          <cell r="A510">
            <v>186.012</v>
          </cell>
        </row>
        <row r="511">
          <cell r="A511">
            <v>186.00800000000001</v>
          </cell>
        </row>
        <row r="512">
          <cell r="A512">
            <v>185.99600000000001</v>
          </cell>
        </row>
        <row r="513">
          <cell r="A513">
            <v>186.75399999999999</v>
          </cell>
        </row>
        <row r="514">
          <cell r="A514">
            <v>186.77</v>
          </cell>
        </row>
        <row r="515">
          <cell r="A515">
            <v>186.75899999999999</v>
          </cell>
        </row>
        <row r="516">
          <cell r="A516">
            <v>186.76300000000001</v>
          </cell>
        </row>
        <row r="517">
          <cell r="A517">
            <v>186.774</v>
          </cell>
        </row>
        <row r="518">
          <cell r="A518">
            <v>184.45400000000001</v>
          </cell>
        </row>
        <row r="519">
          <cell r="A519">
            <v>150.518</v>
          </cell>
        </row>
        <row r="520">
          <cell r="A520">
            <v>149.654</v>
          </cell>
        </row>
        <row r="521">
          <cell r="A521">
            <v>135.20099999999999</v>
          </cell>
        </row>
        <row r="522">
          <cell r="A522">
            <v>133.94300000000001</v>
          </cell>
        </row>
        <row r="523">
          <cell r="A523">
            <v>133.93199999999999</v>
          </cell>
        </row>
        <row r="524">
          <cell r="A524">
            <v>133.935</v>
          </cell>
        </row>
        <row r="525">
          <cell r="A525">
            <v>132.63800000000001</v>
          </cell>
        </row>
        <row r="526">
          <cell r="A526">
            <v>132.62200000000001</v>
          </cell>
        </row>
        <row r="527">
          <cell r="A527">
            <v>132.614</v>
          </cell>
        </row>
        <row r="528">
          <cell r="A528">
            <v>156.55699999999999</v>
          </cell>
        </row>
        <row r="529">
          <cell r="A529">
            <v>169.459</v>
          </cell>
        </row>
        <row r="530">
          <cell r="A530">
            <v>169.43199999999999</v>
          </cell>
        </row>
        <row r="531">
          <cell r="A531">
            <v>169.43600000000001</v>
          </cell>
        </row>
        <row r="532">
          <cell r="A532">
            <v>169.44800000000001</v>
          </cell>
        </row>
        <row r="533">
          <cell r="A533">
            <v>169.429</v>
          </cell>
        </row>
        <row r="534">
          <cell r="A534">
            <v>169.429</v>
          </cell>
        </row>
        <row r="535">
          <cell r="A535">
            <v>169.43299999999999</v>
          </cell>
        </row>
        <row r="536">
          <cell r="A536">
            <v>169.43299999999999</v>
          </cell>
        </row>
        <row r="537">
          <cell r="A537">
            <v>169.43700000000001</v>
          </cell>
        </row>
        <row r="538">
          <cell r="A538">
            <v>169.44</v>
          </cell>
        </row>
        <row r="539">
          <cell r="A539">
            <v>169.40100000000001</v>
          </cell>
        </row>
        <row r="540">
          <cell r="A540">
            <v>169.40100000000001</v>
          </cell>
        </row>
        <row r="541">
          <cell r="A541">
            <v>187.34299999999999</v>
          </cell>
        </row>
        <row r="542">
          <cell r="A542">
            <v>187.209</v>
          </cell>
        </row>
        <row r="543">
          <cell r="A543">
            <v>187.14599999999999</v>
          </cell>
        </row>
        <row r="544">
          <cell r="A544">
            <v>187.143</v>
          </cell>
        </row>
        <row r="545">
          <cell r="A545">
            <v>186.9</v>
          </cell>
        </row>
        <row r="546">
          <cell r="A546">
            <v>187.256</v>
          </cell>
        </row>
        <row r="547">
          <cell r="A547">
            <v>187.20500000000001</v>
          </cell>
        </row>
        <row r="548">
          <cell r="A548">
            <v>181.31800000000001</v>
          </cell>
        </row>
        <row r="549">
          <cell r="A549">
            <v>187.18700000000001</v>
          </cell>
        </row>
        <row r="550">
          <cell r="A550">
            <v>187.71100000000001</v>
          </cell>
        </row>
        <row r="551">
          <cell r="A551">
            <v>187.691</v>
          </cell>
        </row>
        <row r="552">
          <cell r="A552">
            <v>187.715</v>
          </cell>
        </row>
        <row r="553">
          <cell r="A553">
            <v>187.69900000000001</v>
          </cell>
        </row>
        <row r="554">
          <cell r="A554">
            <v>187.69499999999999</v>
          </cell>
        </row>
        <row r="555">
          <cell r="A555">
            <v>187.68799999999999</v>
          </cell>
        </row>
        <row r="556">
          <cell r="A556">
            <v>187.703</v>
          </cell>
        </row>
        <row r="557">
          <cell r="A557">
            <v>187.68799999999999</v>
          </cell>
        </row>
        <row r="558">
          <cell r="A558">
            <v>187.71100000000001</v>
          </cell>
        </row>
        <row r="559">
          <cell r="A559">
            <v>187.69900000000001</v>
          </cell>
        </row>
        <row r="560">
          <cell r="A560">
            <v>187.679</v>
          </cell>
        </row>
        <row r="561">
          <cell r="A561">
            <v>187.69399999999999</v>
          </cell>
        </row>
        <row r="562">
          <cell r="A562">
            <v>187.69399999999999</v>
          </cell>
        </row>
        <row r="563">
          <cell r="A563">
            <v>187.679</v>
          </cell>
        </row>
        <row r="564">
          <cell r="A564">
            <v>187.69800000000001</v>
          </cell>
        </row>
        <row r="565">
          <cell r="A565">
            <v>187.655</v>
          </cell>
        </row>
        <row r="566">
          <cell r="A566">
            <v>187.636</v>
          </cell>
        </row>
        <row r="567">
          <cell r="A567">
            <v>187.636</v>
          </cell>
        </row>
        <row r="568">
          <cell r="A568">
            <v>187.636</v>
          </cell>
        </row>
        <row r="569">
          <cell r="A569">
            <v>187.62899999999999</v>
          </cell>
        </row>
        <row r="570">
          <cell r="A570">
            <v>187.62899999999999</v>
          </cell>
        </row>
        <row r="571">
          <cell r="A571">
            <v>187.80099999999999</v>
          </cell>
        </row>
        <row r="572">
          <cell r="A572">
            <v>187.91399999999999</v>
          </cell>
        </row>
        <row r="573">
          <cell r="A573">
            <v>187.73</v>
          </cell>
        </row>
        <row r="574">
          <cell r="A574">
            <v>187.73</v>
          </cell>
        </row>
        <row r="575">
          <cell r="A575">
            <v>187.73</v>
          </cell>
        </row>
        <row r="576">
          <cell r="A576">
            <v>183.828</v>
          </cell>
        </row>
        <row r="577">
          <cell r="A577">
            <v>183.852</v>
          </cell>
        </row>
        <row r="578">
          <cell r="A578">
            <v>183.672</v>
          </cell>
        </row>
        <row r="579">
          <cell r="A579">
            <v>183.65899999999999</v>
          </cell>
        </row>
        <row r="580">
          <cell r="A580">
            <v>184.20599999999999</v>
          </cell>
        </row>
        <row r="581">
          <cell r="A581">
            <v>146.608</v>
          </cell>
        </row>
        <row r="582">
          <cell r="A582">
            <v>146.53800000000001</v>
          </cell>
        </row>
        <row r="583">
          <cell r="A583">
            <v>145.999</v>
          </cell>
        </row>
        <row r="584">
          <cell r="A584">
            <v>145.90899999999999</v>
          </cell>
        </row>
        <row r="585">
          <cell r="A585">
            <v>145.917</v>
          </cell>
        </row>
        <row r="586">
          <cell r="A586">
            <v>145.92500000000001</v>
          </cell>
        </row>
        <row r="587">
          <cell r="A587">
            <v>145.91399999999999</v>
          </cell>
        </row>
        <row r="588">
          <cell r="A588">
            <v>145.91399999999999</v>
          </cell>
        </row>
        <row r="589">
          <cell r="A589">
            <v>145.91</v>
          </cell>
        </row>
        <row r="590">
          <cell r="A590">
            <v>145.922</v>
          </cell>
        </row>
        <row r="591">
          <cell r="A591">
            <v>145.91399999999999</v>
          </cell>
        </row>
        <row r="592">
          <cell r="A592">
            <v>145.922</v>
          </cell>
        </row>
        <row r="593">
          <cell r="A593">
            <v>132.26599999999999</v>
          </cell>
        </row>
        <row r="594">
          <cell r="A594">
            <v>132.50399999999999</v>
          </cell>
        </row>
        <row r="595">
          <cell r="A595">
            <v>147.328</v>
          </cell>
        </row>
        <row r="596">
          <cell r="A596">
            <v>171.73</v>
          </cell>
        </row>
        <row r="597">
          <cell r="A597">
            <v>171.68299999999999</v>
          </cell>
        </row>
        <row r="598">
          <cell r="A598">
            <v>171.69</v>
          </cell>
        </row>
        <row r="599">
          <cell r="A599">
            <v>171.67099999999999</v>
          </cell>
        </row>
        <row r="600">
          <cell r="A600">
            <v>171.655</v>
          </cell>
        </row>
        <row r="601">
          <cell r="A601">
            <v>171.65100000000001</v>
          </cell>
        </row>
        <row r="602">
          <cell r="A602">
            <v>171.655</v>
          </cell>
        </row>
        <row r="603">
          <cell r="A603">
            <v>171.65899999999999</v>
          </cell>
        </row>
        <row r="604">
          <cell r="A604">
            <v>171.65100000000001</v>
          </cell>
        </row>
        <row r="605">
          <cell r="A605">
            <v>171.65100000000001</v>
          </cell>
        </row>
        <row r="606">
          <cell r="A606">
            <v>171.64500000000001</v>
          </cell>
        </row>
        <row r="607">
          <cell r="A607">
            <v>171.64500000000001</v>
          </cell>
        </row>
        <row r="608">
          <cell r="A608">
            <v>171.65600000000001</v>
          </cell>
        </row>
        <row r="609">
          <cell r="A609">
            <v>171.65199999999999</v>
          </cell>
        </row>
        <row r="610">
          <cell r="A610">
            <v>171.648</v>
          </cell>
        </row>
        <row r="611">
          <cell r="A611">
            <v>171.648</v>
          </cell>
        </row>
        <row r="612">
          <cell r="A612">
            <v>171.578</v>
          </cell>
        </row>
        <row r="613">
          <cell r="A613">
            <v>171.57400000000001</v>
          </cell>
        </row>
        <row r="614">
          <cell r="A614">
            <v>171.566</v>
          </cell>
        </row>
        <row r="615">
          <cell r="A615">
            <v>171.566</v>
          </cell>
        </row>
        <row r="616">
          <cell r="A616">
            <v>171.57</v>
          </cell>
        </row>
        <row r="617">
          <cell r="A617">
            <v>171.57300000000001</v>
          </cell>
        </row>
        <row r="618">
          <cell r="A618">
            <v>171.57300000000001</v>
          </cell>
        </row>
        <row r="619">
          <cell r="A619">
            <v>171.56200000000001</v>
          </cell>
        </row>
        <row r="620">
          <cell r="A620">
            <v>171.56200000000001</v>
          </cell>
        </row>
        <row r="621">
          <cell r="A621">
            <v>171.58500000000001</v>
          </cell>
        </row>
        <row r="622">
          <cell r="A622">
            <v>171.57400000000001</v>
          </cell>
        </row>
        <row r="623">
          <cell r="A623">
            <v>171.57400000000001</v>
          </cell>
        </row>
        <row r="624">
          <cell r="A624">
            <v>171.57400000000001</v>
          </cell>
        </row>
        <row r="625">
          <cell r="A625">
            <v>171.578</v>
          </cell>
        </row>
        <row r="626">
          <cell r="A626">
            <v>171.58199999999999</v>
          </cell>
        </row>
        <row r="627">
          <cell r="A627">
            <v>171.56200000000001</v>
          </cell>
        </row>
        <row r="628">
          <cell r="A628">
            <v>171.512</v>
          </cell>
        </row>
        <row r="629">
          <cell r="A629">
            <v>171.512</v>
          </cell>
        </row>
        <row r="630">
          <cell r="A630">
            <v>171.52699999999999</v>
          </cell>
        </row>
        <row r="631">
          <cell r="A631">
            <v>171.52699999999999</v>
          </cell>
        </row>
        <row r="632">
          <cell r="A632">
            <v>171.52</v>
          </cell>
        </row>
        <row r="633">
          <cell r="A633">
            <v>171.52</v>
          </cell>
        </row>
        <row r="634">
          <cell r="A634">
            <v>171.52699999999999</v>
          </cell>
        </row>
        <row r="635">
          <cell r="A635">
            <v>171.523</v>
          </cell>
        </row>
        <row r="636">
          <cell r="A636">
            <v>171.52</v>
          </cell>
        </row>
        <row r="637">
          <cell r="A637">
            <v>171.52</v>
          </cell>
        </row>
        <row r="638">
          <cell r="A638">
            <v>171.523</v>
          </cell>
        </row>
        <row r="639">
          <cell r="A639">
            <v>171.523</v>
          </cell>
        </row>
        <row r="640">
          <cell r="A640">
            <v>171.52699999999999</v>
          </cell>
        </row>
        <row r="641">
          <cell r="A641">
            <v>171.52</v>
          </cell>
        </row>
        <row r="642">
          <cell r="A642">
            <v>171.52</v>
          </cell>
        </row>
        <row r="643">
          <cell r="A643">
            <v>171.52699999999999</v>
          </cell>
        </row>
        <row r="644">
          <cell r="A644">
            <v>171.523</v>
          </cell>
        </row>
        <row r="645">
          <cell r="A645">
            <v>171.52</v>
          </cell>
        </row>
        <row r="646">
          <cell r="A646">
            <v>171.52</v>
          </cell>
        </row>
        <row r="647">
          <cell r="A647">
            <v>171.52699999999999</v>
          </cell>
        </row>
        <row r="648">
          <cell r="A648">
            <v>171.52699999999999</v>
          </cell>
        </row>
        <row r="649">
          <cell r="A649">
            <v>171.52</v>
          </cell>
        </row>
        <row r="650">
          <cell r="A650">
            <v>171.512</v>
          </cell>
        </row>
        <row r="651">
          <cell r="A651">
            <v>171.52</v>
          </cell>
        </row>
        <row r="652">
          <cell r="A652">
            <v>171.523</v>
          </cell>
        </row>
        <row r="653">
          <cell r="A653">
            <v>171.53100000000001</v>
          </cell>
        </row>
        <row r="654">
          <cell r="A654">
            <v>171.52</v>
          </cell>
        </row>
        <row r="655">
          <cell r="A655">
            <v>171.52</v>
          </cell>
        </row>
        <row r="656">
          <cell r="A656">
            <v>171.547</v>
          </cell>
        </row>
        <row r="657">
          <cell r="A657">
            <v>171.55500000000001</v>
          </cell>
        </row>
        <row r="658">
          <cell r="A658">
            <v>171.53100000000001</v>
          </cell>
        </row>
        <row r="659">
          <cell r="A659">
            <v>171.52699999999999</v>
          </cell>
        </row>
        <row r="660">
          <cell r="A660">
            <v>171.53899999999999</v>
          </cell>
        </row>
        <row r="661">
          <cell r="A661">
            <v>171.53100000000001</v>
          </cell>
        </row>
        <row r="662">
          <cell r="A662">
            <v>171.53100000000001</v>
          </cell>
        </row>
        <row r="663">
          <cell r="A663">
            <v>171.53100000000001</v>
          </cell>
        </row>
        <row r="664">
          <cell r="A664">
            <v>171.535</v>
          </cell>
        </row>
        <row r="665">
          <cell r="A665">
            <v>171.53899999999999</v>
          </cell>
        </row>
        <row r="666">
          <cell r="A666">
            <v>171.53899999999999</v>
          </cell>
        </row>
        <row r="667">
          <cell r="A667">
            <v>171.52699999999999</v>
          </cell>
        </row>
        <row r="668">
          <cell r="A668">
            <v>171.34800000000001</v>
          </cell>
        </row>
        <row r="669">
          <cell r="A669">
            <v>171.35499999999999</v>
          </cell>
        </row>
        <row r="670">
          <cell r="A670">
            <v>171.36699999999999</v>
          </cell>
        </row>
        <row r="671">
          <cell r="A671">
            <v>171.34800000000001</v>
          </cell>
        </row>
        <row r="672">
          <cell r="A672">
            <v>171.328</v>
          </cell>
        </row>
        <row r="673">
          <cell r="A673">
            <v>171.33600000000001</v>
          </cell>
        </row>
        <row r="674">
          <cell r="A674">
            <v>171.33600000000001</v>
          </cell>
        </row>
        <row r="675">
          <cell r="A675">
            <v>171.33199999999999</v>
          </cell>
        </row>
        <row r="676">
          <cell r="A676">
            <v>171.33199999999999</v>
          </cell>
        </row>
        <row r="677">
          <cell r="A677">
            <v>171.328</v>
          </cell>
        </row>
        <row r="678">
          <cell r="A678">
            <v>171.33199999999999</v>
          </cell>
        </row>
        <row r="679">
          <cell r="A679">
            <v>171.328</v>
          </cell>
        </row>
        <row r="680">
          <cell r="A680">
            <v>171.32400000000001</v>
          </cell>
        </row>
        <row r="681">
          <cell r="A681">
            <v>171.32400000000001</v>
          </cell>
        </row>
        <row r="682">
          <cell r="A682">
            <v>171.33600000000001</v>
          </cell>
        </row>
        <row r="683">
          <cell r="A683">
            <v>171.33600000000001</v>
          </cell>
        </row>
        <row r="684">
          <cell r="A684">
            <v>171.328</v>
          </cell>
        </row>
        <row r="685">
          <cell r="A685">
            <v>171.328</v>
          </cell>
        </row>
        <row r="686">
          <cell r="A686">
            <v>171.33199999999999</v>
          </cell>
        </row>
        <row r="687">
          <cell r="A687">
            <v>171.34</v>
          </cell>
        </row>
        <row r="688">
          <cell r="A688">
            <v>171.328</v>
          </cell>
        </row>
        <row r="689">
          <cell r="A689">
            <v>171.328</v>
          </cell>
        </row>
        <row r="690">
          <cell r="A690">
            <v>171.33199999999999</v>
          </cell>
        </row>
        <row r="691">
          <cell r="A691">
            <v>171.33600000000001</v>
          </cell>
        </row>
        <row r="692">
          <cell r="A692">
            <v>171.33600000000001</v>
          </cell>
        </row>
        <row r="693">
          <cell r="A693">
            <v>171.328</v>
          </cell>
        </row>
        <row r="694">
          <cell r="A694">
            <v>171.32</v>
          </cell>
        </row>
        <row r="695">
          <cell r="A695">
            <v>171.352</v>
          </cell>
        </row>
        <row r="696">
          <cell r="A696">
            <v>171.34</v>
          </cell>
        </row>
        <row r="697">
          <cell r="A697">
            <v>171.33199999999999</v>
          </cell>
        </row>
        <row r="698">
          <cell r="A698">
            <v>171.31200000000001</v>
          </cell>
        </row>
        <row r="699">
          <cell r="A699">
            <v>171.32</v>
          </cell>
        </row>
        <row r="700">
          <cell r="A700">
            <v>171.32</v>
          </cell>
        </row>
        <row r="701">
          <cell r="A701">
            <v>171.297</v>
          </cell>
        </row>
        <row r="702">
          <cell r="A702">
            <v>171.30099999999999</v>
          </cell>
        </row>
        <row r="703">
          <cell r="A703">
            <v>171.30099999999999</v>
          </cell>
        </row>
        <row r="704">
          <cell r="A704">
            <v>171.309</v>
          </cell>
        </row>
        <row r="705">
          <cell r="A705">
            <v>171.30500000000001</v>
          </cell>
        </row>
        <row r="706">
          <cell r="A706">
            <v>171.30099999999999</v>
          </cell>
        </row>
        <row r="707">
          <cell r="A707">
            <v>171.297</v>
          </cell>
        </row>
        <row r="708">
          <cell r="A708">
            <v>171.297</v>
          </cell>
        </row>
        <row r="709">
          <cell r="A709">
            <v>171.28899999999999</v>
          </cell>
        </row>
        <row r="710">
          <cell r="A710">
            <v>171.28100000000001</v>
          </cell>
        </row>
        <row r="711">
          <cell r="A711">
            <v>171.28100000000001</v>
          </cell>
        </row>
        <row r="712">
          <cell r="A712">
            <v>171.285</v>
          </cell>
        </row>
        <row r="713">
          <cell r="A713">
            <v>171.28899999999999</v>
          </cell>
        </row>
        <row r="714">
          <cell r="A714">
            <v>171.28899999999999</v>
          </cell>
        </row>
        <row r="715">
          <cell r="A715">
            <v>171.28100000000001</v>
          </cell>
        </row>
        <row r="716">
          <cell r="A716">
            <v>171.28100000000001</v>
          </cell>
        </row>
        <row r="717">
          <cell r="A717">
            <v>171.273</v>
          </cell>
        </row>
        <row r="718">
          <cell r="A718">
            <v>171.27699999999999</v>
          </cell>
        </row>
        <row r="719">
          <cell r="A719">
            <v>171.27</v>
          </cell>
        </row>
        <row r="720">
          <cell r="A720">
            <v>171.27</v>
          </cell>
        </row>
        <row r="721">
          <cell r="A721">
            <v>171.27699999999999</v>
          </cell>
        </row>
        <row r="722">
          <cell r="A722">
            <v>171.27699999999999</v>
          </cell>
        </row>
        <row r="723">
          <cell r="A723">
            <v>171.26599999999999</v>
          </cell>
        </row>
        <row r="724">
          <cell r="A724">
            <v>171.27</v>
          </cell>
        </row>
        <row r="725">
          <cell r="A725">
            <v>171.27</v>
          </cell>
        </row>
        <row r="726">
          <cell r="A726">
            <v>171.27699999999999</v>
          </cell>
        </row>
        <row r="727">
          <cell r="A727">
            <v>171.27699999999999</v>
          </cell>
        </row>
        <row r="728">
          <cell r="A728">
            <v>171.27</v>
          </cell>
        </row>
        <row r="729">
          <cell r="A729">
            <v>171.27</v>
          </cell>
        </row>
        <row r="730">
          <cell r="A730">
            <v>171.28100000000001</v>
          </cell>
        </row>
        <row r="731">
          <cell r="A731">
            <v>171.27699999999999</v>
          </cell>
        </row>
        <row r="732">
          <cell r="A732">
            <v>171.273</v>
          </cell>
        </row>
        <row r="733">
          <cell r="A733">
            <v>171.273</v>
          </cell>
        </row>
        <row r="734">
          <cell r="A734">
            <v>171.273</v>
          </cell>
        </row>
        <row r="735">
          <cell r="A735">
            <v>171.28100000000001</v>
          </cell>
        </row>
        <row r="736">
          <cell r="A736">
            <v>171.273</v>
          </cell>
        </row>
        <row r="737">
          <cell r="A737">
            <v>171.273</v>
          </cell>
        </row>
        <row r="738">
          <cell r="A738">
            <v>171.27699999999999</v>
          </cell>
        </row>
        <row r="739">
          <cell r="A739">
            <v>171.285</v>
          </cell>
        </row>
        <row r="740">
          <cell r="A740">
            <v>171.27699999999999</v>
          </cell>
        </row>
        <row r="741">
          <cell r="A741">
            <v>171.27</v>
          </cell>
        </row>
        <row r="742">
          <cell r="A742">
            <v>171.27</v>
          </cell>
        </row>
        <row r="743">
          <cell r="A743">
            <v>171.27699999999999</v>
          </cell>
        </row>
        <row r="744">
          <cell r="A744">
            <v>171.285</v>
          </cell>
        </row>
        <row r="745">
          <cell r="A745">
            <v>171.27</v>
          </cell>
        </row>
        <row r="746">
          <cell r="A746">
            <v>171.27</v>
          </cell>
        </row>
        <row r="747">
          <cell r="A747">
            <v>171.273</v>
          </cell>
        </row>
        <row r="748">
          <cell r="A748">
            <v>171.27699999999999</v>
          </cell>
        </row>
        <row r="749">
          <cell r="A749">
            <v>171.273</v>
          </cell>
        </row>
        <row r="750">
          <cell r="A750">
            <v>171.27</v>
          </cell>
        </row>
        <row r="751">
          <cell r="A751">
            <v>171.27</v>
          </cell>
        </row>
        <row r="752">
          <cell r="A752">
            <v>171.273</v>
          </cell>
        </row>
        <row r="753">
          <cell r="A753">
            <v>171.273</v>
          </cell>
        </row>
        <row r="754">
          <cell r="A754">
            <v>171.27</v>
          </cell>
        </row>
        <row r="755">
          <cell r="A755">
            <v>171.27</v>
          </cell>
        </row>
        <row r="756">
          <cell r="A756">
            <v>171.27699999999999</v>
          </cell>
        </row>
        <row r="757">
          <cell r="A757">
            <v>171.309</v>
          </cell>
        </row>
        <row r="758">
          <cell r="A758">
            <v>171.28100000000001</v>
          </cell>
        </row>
        <row r="759">
          <cell r="A759">
            <v>171.28100000000001</v>
          </cell>
        </row>
        <row r="760">
          <cell r="A760">
            <v>171.285</v>
          </cell>
        </row>
        <row r="761">
          <cell r="A761">
            <v>171.285</v>
          </cell>
        </row>
        <row r="762">
          <cell r="A762">
            <v>171.28899999999999</v>
          </cell>
        </row>
        <row r="763">
          <cell r="A763">
            <v>171.26599999999999</v>
          </cell>
        </row>
        <row r="764">
          <cell r="A764">
            <v>171.26599999999999</v>
          </cell>
        </row>
        <row r="765">
          <cell r="A765">
            <v>171.285</v>
          </cell>
        </row>
        <row r="766">
          <cell r="A766">
            <v>171.27699999999999</v>
          </cell>
        </row>
        <row r="767">
          <cell r="A767">
            <v>171.27</v>
          </cell>
        </row>
        <row r="768">
          <cell r="A768">
            <v>171.273</v>
          </cell>
        </row>
        <row r="769">
          <cell r="A769">
            <v>171.27699999999999</v>
          </cell>
        </row>
        <row r="770">
          <cell r="A770">
            <v>171.28100000000001</v>
          </cell>
        </row>
        <row r="771">
          <cell r="A771">
            <v>171.27</v>
          </cell>
        </row>
        <row r="772">
          <cell r="A772">
            <v>171.273</v>
          </cell>
        </row>
        <row r="773">
          <cell r="A773">
            <v>171.273</v>
          </cell>
        </row>
        <row r="774">
          <cell r="A774">
            <v>171.285</v>
          </cell>
        </row>
        <row r="775">
          <cell r="A775">
            <v>171.285</v>
          </cell>
        </row>
        <row r="776">
          <cell r="A776">
            <v>171.273</v>
          </cell>
        </row>
        <row r="777">
          <cell r="A777">
            <v>171.27</v>
          </cell>
        </row>
        <row r="778">
          <cell r="A778">
            <v>171.297</v>
          </cell>
        </row>
        <row r="779">
          <cell r="A779">
            <v>171.285</v>
          </cell>
        </row>
        <row r="780">
          <cell r="A780">
            <v>171.28100000000001</v>
          </cell>
        </row>
        <row r="781">
          <cell r="A781">
            <v>171.28100000000001</v>
          </cell>
        </row>
        <row r="782">
          <cell r="A782">
            <v>171.285</v>
          </cell>
        </row>
        <row r="783">
          <cell r="A783">
            <v>171.28899999999999</v>
          </cell>
        </row>
        <row r="784">
          <cell r="A784">
            <v>171.28899999999999</v>
          </cell>
        </row>
        <row r="785">
          <cell r="A785">
            <v>171.28100000000001</v>
          </cell>
        </row>
        <row r="786">
          <cell r="A786">
            <v>171.26599999999999</v>
          </cell>
        </row>
        <row r="787">
          <cell r="A787">
            <v>171.285</v>
          </cell>
        </row>
        <row r="788">
          <cell r="A788">
            <v>171.27699999999999</v>
          </cell>
        </row>
        <row r="789">
          <cell r="A789">
            <v>171.27</v>
          </cell>
        </row>
        <row r="790">
          <cell r="A790">
            <v>171.273</v>
          </cell>
        </row>
        <row r="791">
          <cell r="A791">
            <v>171.27699999999999</v>
          </cell>
        </row>
        <row r="792">
          <cell r="A792">
            <v>171.27699999999999</v>
          </cell>
        </row>
        <row r="793">
          <cell r="A793">
            <v>171.27</v>
          </cell>
        </row>
        <row r="794">
          <cell r="A794">
            <v>171.273</v>
          </cell>
        </row>
        <row r="795">
          <cell r="A795">
            <v>171.273</v>
          </cell>
        </row>
        <row r="796">
          <cell r="A796">
            <v>171.285</v>
          </cell>
        </row>
        <row r="797">
          <cell r="A797">
            <v>171.27699999999999</v>
          </cell>
        </row>
        <row r="798">
          <cell r="A798">
            <v>171.273</v>
          </cell>
        </row>
        <row r="799">
          <cell r="A799">
            <v>171.27</v>
          </cell>
        </row>
        <row r="800">
          <cell r="A800">
            <v>171.297</v>
          </cell>
        </row>
        <row r="801">
          <cell r="A801">
            <v>171.285</v>
          </cell>
        </row>
        <row r="802">
          <cell r="A802">
            <v>171.28100000000001</v>
          </cell>
        </row>
        <row r="803">
          <cell r="A803">
            <v>171.28100000000001</v>
          </cell>
        </row>
        <row r="804">
          <cell r="A804">
            <v>171.285</v>
          </cell>
        </row>
        <row r="805">
          <cell r="A805">
            <v>171.28899999999999</v>
          </cell>
        </row>
        <row r="806">
          <cell r="A806">
            <v>171.28100000000001</v>
          </cell>
        </row>
        <row r="807">
          <cell r="A807">
            <v>171.28100000000001</v>
          </cell>
        </row>
        <row r="808">
          <cell r="A808">
            <v>171.285</v>
          </cell>
        </row>
        <row r="809">
          <cell r="A809">
            <v>171.285</v>
          </cell>
        </row>
        <row r="810">
          <cell r="A810">
            <v>171.27699999999999</v>
          </cell>
        </row>
        <row r="811">
          <cell r="A811">
            <v>171.27</v>
          </cell>
        </row>
        <row r="812">
          <cell r="A812">
            <v>171.27</v>
          </cell>
        </row>
        <row r="813">
          <cell r="A813">
            <v>171.316</v>
          </cell>
        </row>
        <row r="814">
          <cell r="A814">
            <v>171.285</v>
          </cell>
        </row>
        <row r="815">
          <cell r="A815">
            <v>171.28100000000001</v>
          </cell>
        </row>
        <row r="816">
          <cell r="A816">
            <v>171.28100000000001</v>
          </cell>
        </row>
        <row r="817">
          <cell r="A817">
            <v>171.28100000000001</v>
          </cell>
        </row>
        <row r="818">
          <cell r="A818">
            <v>171.28899999999999</v>
          </cell>
        </row>
        <row r="819">
          <cell r="A819">
            <v>171.28100000000001</v>
          </cell>
        </row>
        <row r="820">
          <cell r="A820">
            <v>171.28100000000001</v>
          </cell>
        </row>
        <row r="821">
          <cell r="A821">
            <v>171.285</v>
          </cell>
        </row>
        <row r="822">
          <cell r="A822">
            <v>171.28899999999999</v>
          </cell>
        </row>
        <row r="823">
          <cell r="A823">
            <v>171.28899999999999</v>
          </cell>
        </row>
        <row r="824">
          <cell r="A824">
            <v>171.28100000000001</v>
          </cell>
        </row>
        <row r="825">
          <cell r="A825">
            <v>171.28100000000001</v>
          </cell>
        </row>
        <row r="826">
          <cell r="A826">
            <v>171.297</v>
          </cell>
        </row>
        <row r="827">
          <cell r="A827">
            <v>171.27699999999999</v>
          </cell>
        </row>
        <row r="828">
          <cell r="A828">
            <v>171.28100000000001</v>
          </cell>
        </row>
        <row r="829">
          <cell r="A829">
            <v>171.28100000000001</v>
          </cell>
        </row>
        <row r="830">
          <cell r="A830">
            <v>171.285</v>
          </cell>
        </row>
        <row r="831">
          <cell r="A831">
            <v>171.29300000000001</v>
          </cell>
        </row>
        <row r="832">
          <cell r="A832">
            <v>171.273</v>
          </cell>
        </row>
        <row r="833">
          <cell r="A833">
            <v>171.26599999999999</v>
          </cell>
        </row>
        <row r="834">
          <cell r="A834">
            <v>171.26599999999999</v>
          </cell>
        </row>
        <row r="835">
          <cell r="A835">
            <v>171.29300000000001</v>
          </cell>
        </row>
        <row r="836">
          <cell r="A836">
            <v>171.28899999999999</v>
          </cell>
        </row>
        <row r="837">
          <cell r="A837">
            <v>171.28100000000001</v>
          </cell>
        </row>
        <row r="838">
          <cell r="A838">
            <v>171.28100000000001</v>
          </cell>
        </row>
        <row r="839">
          <cell r="A839">
            <v>183.65600000000001</v>
          </cell>
        </row>
        <row r="840">
          <cell r="A840">
            <v>187.172</v>
          </cell>
        </row>
        <row r="841">
          <cell r="A841">
            <v>186.95699999999999</v>
          </cell>
        </row>
        <row r="842">
          <cell r="A842">
            <v>186.96100000000001</v>
          </cell>
        </row>
        <row r="843">
          <cell r="A843">
            <v>186.96899999999999</v>
          </cell>
        </row>
        <row r="844">
          <cell r="A844">
            <v>186.96100000000001</v>
          </cell>
        </row>
        <row r="845">
          <cell r="A845">
            <v>184.613</v>
          </cell>
        </row>
        <row r="846">
          <cell r="A846">
            <v>185.57</v>
          </cell>
        </row>
        <row r="847">
          <cell r="A847">
            <v>150.05600000000001</v>
          </cell>
        </row>
        <row r="848">
          <cell r="A848">
            <v>149.18799999999999</v>
          </cell>
        </row>
        <row r="849">
          <cell r="A849">
            <v>147.24299999999999</v>
          </cell>
        </row>
        <row r="850">
          <cell r="A850">
            <v>133.489</v>
          </cell>
        </row>
        <row r="851">
          <cell r="A851">
            <v>133.47399999999999</v>
          </cell>
        </row>
        <row r="852">
          <cell r="A852">
            <v>132.17699999999999</v>
          </cell>
        </row>
        <row r="853">
          <cell r="A853">
            <v>132.196</v>
          </cell>
        </row>
        <row r="854">
          <cell r="A854">
            <v>132.18100000000001</v>
          </cell>
        </row>
        <row r="855">
          <cell r="A855">
            <v>132.173</v>
          </cell>
        </row>
        <row r="856">
          <cell r="A856">
            <v>132.17699999999999</v>
          </cell>
        </row>
        <row r="857">
          <cell r="A857">
            <v>132.18100000000001</v>
          </cell>
        </row>
        <row r="858">
          <cell r="A858">
            <v>132.17699999999999</v>
          </cell>
        </row>
        <row r="859">
          <cell r="A859">
            <v>132.185</v>
          </cell>
        </row>
        <row r="860">
          <cell r="A860">
            <v>132.17699999999999</v>
          </cell>
        </row>
        <row r="861">
          <cell r="A861">
            <v>132.173</v>
          </cell>
        </row>
        <row r="862">
          <cell r="A862">
            <v>132.18100000000001</v>
          </cell>
        </row>
        <row r="863">
          <cell r="A863">
            <v>132.17699999999999</v>
          </cell>
        </row>
        <row r="864">
          <cell r="A864">
            <v>132.17699999999999</v>
          </cell>
        </row>
        <row r="865">
          <cell r="A865">
            <v>132.173</v>
          </cell>
        </row>
        <row r="866">
          <cell r="A866">
            <v>132.17699999999999</v>
          </cell>
        </row>
        <row r="867">
          <cell r="A867">
            <v>132.19200000000001</v>
          </cell>
        </row>
        <row r="868">
          <cell r="A868">
            <v>132.18100000000001</v>
          </cell>
        </row>
        <row r="869">
          <cell r="A869">
            <v>132.17699999999999</v>
          </cell>
        </row>
        <row r="870">
          <cell r="A870">
            <v>132.173</v>
          </cell>
        </row>
        <row r="871">
          <cell r="A871">
            <v>132.18100000000001</v>
          </cell>
        </row>
        <row r="872">
          <cell r="A872">
            <v>132.18100000000001</v>
          </cell>
        </row>
        <row r="873">
          <cell r="A873">
            <v>132.185</v>
          </cell>
        </row>
        <row r="874">
          <cell r="A874">
            <v>132.173</v>
          </cell>
        </row>
        <row r="875">
          <cell r="A875">
            <v>132.161</v>
          </cell>
        </row>
        <row r="876">
          <cell r="A876">
            <v>132.18799999999999</v>
          </cell>
        </row>
        <row r="877">
          <cell r="A877">
            <v>132.17699999999999</v>
          </cell>
        </row>
        <row r="878">
          <cell r="A878">
            <v>132.173</v>
          </cell>
        </row>
        <row r="879">
          <cell r="A879">
            <v>132.17699999999999</v>
          </cell>
        </row>
        <row r="880">
          <cell r="A880">
            <v>132.17699999999999</v>
          </cell>
        </row>
        <row r="881">
          <cell r="A881">
            <v>132.18799999999999</v>
          </cell>
        </row>
        <row r="882">
          <cell r="A882">
            <v>132.17699999999999</v>
          </cell>
        </row>
        <row r="883">
          <cell r="A883">
            <v>132.17699999999999</v>
          </cell>
        </row>
        <row r="884">
          <cell r="A884">
            <v>132.173</v>
          </cell>
        </row>
        <row r="885">
          <cell r="A885">
            <v>132.18100000000001</v>
          </cell>
        </row>
        <row r="886">
          <cell r="A886">
            <v>132.17699999999999</v>
          </cell>
        </row>
        <row r="887">
          <cell r="A887">
            <v>132.18100000000001</v>
          </cell>
        </row>
        <row r="888">
          <cell r="A888">
            <v>132.17699999999999</v>
          </cell>
        </row>
        <row r="889">
          <cell r="A889">
            <v>132.173</v>
          </cell>
        </row>
        <row r="890">
          <cell r="A890">
            <v>132.185</v>
          </cell>
        </row>
        <row r="891">
          <cell r="A891">
            <v>117.84099999999999</v>
          </cell>
        </row>
        <row r="892">
          <cell r="A892">
            <v>117.837</v>
          </cell>
        </row>
        <row r="893">
          <cell r="A893">
            <v>117.84099999999999</v>
          </cell>
        </row>
        <row r="894">
          <cell r="A894">
            <v>117.837</v>
          </cell>
        </row>
        <row r="895">
          <cell r="A895">
            <v>117.85299999999999</v>
          </cell>
        </row>
        <row r="896">
          <cell r="A896">
            <v>117.845</v>
          </cell>
        </row>
        <row r="897">
          <cell r="A897">
            <v>117.837</v>
          </cell>
        </row>
        <row r="898">
          <cell r="A898">
            <v>117.84099999999999</v>
          </cell>
        </row>
        <row r="899">
          <cell r="A899">
            <v>117.821</v>
          </cell>
        </row>
        <row r="900">
          <cell r="A900">
            <v>117.82899999999999</v>
          </cell>
        </row>
        <row r="901">
          <cell r="A901">
            <v>117.833</v>
          </cell>
        </row>
        <row r="902">
          <cell r="A902">
            <v>117.82899999999999</v>
          </cell>
        </row>
        <row r="903">
          <cell r="A903">
            <v>117.813</v>
          </cell>
        </row>
        <row r="904">
          <cell r="A904">
            <v>117.82899999999999</v>
          </cell>
        </row>
        <row r="905">
          <cell r="A905">
            <v>117.821</v>
          </cell>
        </row>
        <row r="906">
          <cell r="A906">
            <v>117.81699999999999</v>
          </cell>
        </row>
        <row r="907">
          <cell r="A907">
            <v>117.821</v>
          </cell>
        </row>
        <row r="908">
          <cell r="A908">
            <v>117.81699999999999</v>
          </cell>
        </row>
        <row r="909">
          <cell r="A909">
            <v>117.82899999999999</v>
          </cell>
        </row>
        <row r="910">
          <cell r="A910">
            <v>117.821</v>
          </cell>
        </row>
        <row r="911">
          <cell r="A911">
            <v>117.821</v>
          </cell>
        </row>
        <row r="912">
          <cell r="A912">
            <v>117.81699999999999</v>
          </cell>
        </row>
        <row r="913">
          <cell r="A913">
            <v>117.825</v>
          </cell>
        </row>
        <row r="914">
          <cell r="A914">
            <v>117.821</v>
          </cell>
        </row>
        <row r="915">
          <cell r="A915">
            <v>117.825</v>
          </cell>
        </row>
        <row r="916">
          <cell r="A916">
            <v>117.821</v>
          </cell>
        </row>
        <row r="917">
          <cell r="A917">
            <v>117.81699999999999</v>
          </cell>
        </row>
        <row r="918">
          <cell r="A918">
            <v>117.82899999999999</v>
          </cell>
        </row>
        <row r="919">
          <cell r="A919">
            <v>117.825</v>
          </cell>
        </row>
        <row r="920">
          <cell r="A920">
            <v>117.821</v>
          </cell>
        </row>
        <row r="921">
          <cell r="A921">
            <v>117.81699999999999</v>
          </cell>
        </row>
        <row r="922">
          <cell r="A922">
            <v>117.821</v>
          </cell>
        </row>
        <row r="923">
          <cell r="A923">
            <v>117.821</v>
          </cell>
        </row>
        <row r="924">
          <cell r="A924">
            <v>117.813</v>
          </cell>
        </row>
        <row r="925">
          <cell r="A925">
            <v>117.81</v>
          </cell>
        </row>
        <row r="926">
          <cell r="A926">
            <v>117.813</v>
          </cell>
        </row>
        <row r="927">
          <cell r="A927">
            <v>117.81699999999999</v>
          </cell>
        </row>
        <row r="928">
          <cell r="A928">
            <v>117.837</v>
          </cell>
        </row>
        <row r="929">
          <cell r="A929">
            <v>117.82899999999999</v>
          </cell>
        </row>
        <row r="930">
          <cell r="A930">
            <v>117.824</v>
          </cell>
        </row>
        <row r="931">
          <cell r="A931">
            <v>117.82</v>
          </cell>
        </row>
        <row r="932">
          <cell r="A932">
            <v>117.824</v>
          </cell>
        </row>
        <row r="933">
          <cell r="A933">
            <v>117.82</v>
          </cell>
        </row>
        <row r="934">
          <cell r="A934">
            <v>117.824</v>
          </cell>
        </row>
        <row r="935">
          <cell r="A935">
            <v>117.82</v>
          </cell>
        </row>
        <row r="936">
          <cell r="A936">
            <v>117.828</v>
          </cell>
        </row>
        <row r="937">
          <cell r="A937">
            <v>117.836</v>
          </cell>
        </row>
        <row r="938">
          <cell r="A938">
            <v>117.828</v>
          </cell>
        </row>
        <row r="939">
          <cell r="A939">
            <v>117.824</v>
          </cell>
        </row>
        <row r="940">
          <cell r="A940">
            <v>117.819</v>
          </cell>
        </row>
        <row r="941">
          <cell r="A941">
            <v>117.831</v>
          </cell>
        </row>
        <row r="942">
          <cell r="A942">
            <v>117.827</v>
          </cell>
        </row>
        <row r="943">
          <cell r="A943">
            <v>117.82299999999999</v>
          </cell>
        </row>
        <row r="944">
          <cell r="A944">
            <v>117.821</v>
          </cell>
        </row>
        <row r="945">
          <cell r="A945">
            <v>117.872</v>
          </cell>
        </row>
        <row r="946">
          <cell r="A946">
            <v>156.24600000000001</v>
          </cell>
        </row>
        <row r="947">
          <cell r="A947">
            <v>168.90199999999999</v>
          </cell>
        </row>
        <row r="948">
          <cell r="A948">
            <v>168.88800000000001</v>
          </cell>
        </row>
        <row r="949">
          <cell r="A949">
            <v>168.892</v>
          </cell>
        </row>
        <row r="950">
          <cell r="A950">
            <v>168.899</v>
          </cell>
        </row>
        <row r="951">
          <cell r="A951">
            <v>168.892</v>
          </cell>
        </row>
        <row r="952">
          <cell r="A952">
            <v>168.892</v>
          </cell>
        </row>
        <row r="953">
          <cell r="A953">
            <v>168.89599999999999</v>
          </cell>
        </row>
        <row r="954">
          <cell r="A954">
            <v>168.90700000000001</v>
          </cell>
        </row>
        <row r="955">
          <cell r="A955">
            <v>168.90299999999999</v>
          </cell>
        </row>
        <row r="956">
          <cell r="A956">
            <v>168.90299999999999</v>
          </cell>
        </row>
        <row r="957">
          <cell r="A957">
            <v>168.892</v>
          </cell>
        </row>
        <row r="958">
          <cell r="A958">
            <v>168.898</v>
          </cell>
        </row>
        <row r="959">
          <cell r="A959">
            <v>168.90600000000001</v>
          </cell>
        </row>
        <row r="960">
          <cell r="A960">
            <v>168.89500000000001</v>
          </cell>
        </row>
        <row r="961">
          <cell r="A961">
            <v>168.89500000000001</v>
          </cell>
        </row>
        <row r="962">
          <cell r="A962">
            <v>168.898</v>
          </cell>
        </row>
        <row r="963">
          <cell r="A963">
            <v>168.90199999999999</v>
          </cell>
        </row>
        <row r="964">
          <cell r="A964">
            <v>168.90199999999999</v>
          </cell>
        </row>
        <row r="965">
          <cell r="A965">
            <v>168.89099999999999</v>
          </cell>
        </row>
        <row r="966">
          <cell r="A966">
            <v>168.89500000000001</v>
          </cell>
        </row>
        <row r="967">
          <cell r="A967">
            <v>168.91499999999999</v>
          </cell>
        </row>
        <row r="968">
          <cell r="A968">
            <v>168.90700000000001</v>
          </cell>
        </row>
        <row r="969">
          <cell r="A969">
            <v>168.88399999999999</v>
          </cell>
        </row>
        <row r="970">
          <cell r="A970">
            <v>168.88800000000001</v>
          </cell>
        </row>
        <row r="971">
          <cell r="A971">
            <v>168.89599999999999</v>
          </cell>
        </row>
        <row r="972">
          <cell r="A972">
            <v>168.899</v>
          </cell>
        </row>
        <row r="973">
          <cell r="A973">
            <v>168.90299999999999</v>
          </cell>
        </row>
        <row r="974">
          <cell r="A974">
            <v>168.892</v>
          </cell>
        </row>
        <row r="975">
          <cell r="A975">
            <v>168.892</v>
          </cell>
        </row>
        <row r="976">
          <cell r="A976">
            <v>168.91900000000001</v>
          </cell>
        </row>
        <row r="977">
          <cell r="A977">
            <v>168.90700000000001</v>
          </cell>
        </row>
        <row r="978">
          <cell r="A978">
            <v>168.898</v>
          </cell>
        </row>
        <row r="979">
          <cell r="A979">
            <v>181.10499999999999</v>
          </cell>
        </row>
        <row r="980">
          <cell r="A980">
            <v>186.738</v>
          </cell>
        </row>
        <row r="981">
          <cell r="A981">
            <v>186.422</v>
          </cell>
        </row>
        <row r="982">
          <cell r="A982">
            <v>186.93799999999999</v>
          </cell>
        </row>
        <row r="983">
          <cell r="A983">
            <v>186.67599999999999</v>
          </cell>
        </row>
        <row r="984">
          <cell r="A984">
            <v>187.441</v>
          </cell>
        </row>
        <row r="985">
          <cell r="A985">
            <v>186.72300000000001</v>
          </cell>
        </row>
        <row r="986">
          <cell r="A986">
            <v>186.71600000000001</v>
          </cell>
        </row>
        <row r="987">
          <cell r="A987">
            <v>183.34100000000001</v>
          </cell>
        </row>
        <row r="988">
          <cell r="A988">
            <v>186.7</v>
          </cell>
        </row>
        <row r="989">
          <cell r="A989">
            <v>186.548</v>
          </cell>
        </row>
        <row r="990">
          <cell r="A990">
            <v>186.53200000000001</v>
          </cell>
        </row>
        <row r="991">
          <cell r="A991">
            <v>186.489</v>
          </cell>
        </row>
        <row r="992">
          <cell r="A992">
            <v>186.50899999999999</v>
          </cell>
        </row>
        <row r="993">
          <cell r="A993">
            <v>186.50899999999999</v>
          </cell>
        </row>
        <row r="994">
          <cell r="A994">
            <v>186.505</v>
          </cell>
        </row>
        <row r="995">
          <cell r="A995">
            <v>186.47800000000001</v>
          </cell>
        </row>
        <row r="996">
          <cell r="A996">
            <v>186.488</v>
          </cell>
        </row>
        <row r="997">
          <cell r="A997">
            <v>186.488</v>
          </cell>
        </row>
        <row r="998">
          <cell r="A998">
            <v>186.48</v>
          </cell>
        </row>
        <row r="999">
          <cell r="A999">
            <v>186.47300000000001</v>
          </cell>
        </row>
        <row r="1000">
          <cell r="A1000">
            <v>186.49199999999999</v>
          </cell>
        </row>
        <row r="1001">
          <cell r="A1001">
            <v>186.49600000000001</v>
          </cell>
        </row>
        <row r="1002">
          <cell r="A1002">
            <v>186.49199999999999</v>
          </cell>
        </row>
        <row r="1003">
          <cell r="A1003">
            <v>186.46899999999999</v>
          </cell>
        </row>
        <row r="1004">
          <cell r="A1004">
            <v>186.47399999999999</v>
          </cell>
        </row>
        <row r="1005">
          <cell r="A1005">
            <v>186.47399999999999</v>
          </cell>
        </row>
        <row r="1006">
          <cell r="A1006">
            <v>186.48500000000001</v>
          </cell>
        </row>
        <row r="1007">
          <cell r="A1007">
            <v>186.47399999999999</v>
          </cell>
        </row>
        <row r="1008">
          <cell r="A1008">
            <v>186.47800000000001</v>
          </cell>
        </row>
        <row r="1009">
          <cell r="A1009">
            <v>186.61099999999999</v>
          </cell>
        </row>
        <row r="1010">
          <cell r="A1010">
            <v>186.71299999999999</v>
          </cell>
        </row>
        <row r="1011">
          <cell r="A1011">
            <v>186.55699999999999</v>
          </cell>
        </row>
        <row r="1012">
          <cell r="A1012">
            <v>186.553</v>
          </cell>
        </row>
        <row r="1013">
          <cell r="A1013">
            <v>186.553</v>
          </cell>
        </row>
        <row r="1014">
          <cell r="A1014">
            <v>182.989</v>
          </cell>
        </row>
        <row r="1015">
          <cell r="A1015">
            <v>183.31</v>
          </cell>
        </row>
        <row r="1016">
          <cell r="A1016">
            <v>183.16499999999999</v>
          </cell>
        </row>
        <row r="1017">
          <cell r="A1017">
            <v>183.15299999999999</v>
          </cell>
        </row>
        <row r="1018">
          <cell r="A1018">
            <v>183.15299999999999</v>
          </cell>
        </row>
        <row r="1019">
          <cell r="A1019">
            <v>146.239</v>
          </cell>
        </row>
        <row r="1020">
          <cell r="A1020">
            <v>146.12200000000001</v>
          </cell>
        </row>
        <row r="1021">
          <cell r="A1021">
            <v>145.6</v>
          </cell>
        </row>
        <row r="1022">
          <cell r="A1022">
            <v>145.49799999999999</v>
          </cell>
        </row>
        <row r="1023">
          <cell r="A1023">
            <v>146.959</v>
          </cell>
        </row>
        <row r="1024">
          <cell r="A1024">
            <v>171.63900000000001</v>
          </cell>
        </row>
        <row r="1025">
          <cell r="A1025">
            <v>173.006</v>
          </cell>
        </row>
        <row r="1026">
          <cell r="A1026">
            <v>172.971</v>
          </cell>
        </row>
        <row r="1027">
          <cell r="A1027">
            <v>172.97499999999999</v>
          </cell>
        </row>
        <row r="1028">
          <cell r="A1028">
            <v>172.959</v>
          </cell>
        </row>
        <row r="1029">
          <cell r="A1029">
            <v>172.96700000000001</v>
          </cell>
        </row>
        <row r="1030">
          <cell r="A1030">
            <v>172.96700000000001</v>
          </cell>
        </row>
        <row r="1031">
          <cell r="A1031">
            <v>172.96199999999999</v>
          </cell>
        </row>
        <row r="1032">
          <cell r="A1032">
            <v>172.958</v>
          </cell>
        </row>
        <row r="1033">
          <cell r="A1033">
            <v>172.96600000000001</v>
          </cell>
        </row>
        <row r="1034">
          <cell r="A1034">
            <v>172.946</v>
          </cell>
        </row>
        <row r="1035">
          <cell r="A1035">
            <v>172.94200000000001</v>
          </cell>
        </row>
        <row r="1036">
          <cell r="A1036">
            <v>172.94200000000001</v>
          </cell>
        </row>
        <row r="1037">
          <cell r="A1037">
            <v>172.946</v>
          </cell>
        </row>
        <row r="1038">
          <cell r="A1038">
            <v>172.93100000000001</v>
          </cell>
        </row>
        <row r="1039">
          <cell r="A1039">
            <v>172.935</v>
          </cell>
        </row>
        <row r="1040">
          <cell r="A1040">
            <v>172.92400000000001</v>
          </cell>
        </row>
        <row r="1041">
          <cell r="A1041">
            <v>172.928</v>
          </cell>
        </row>
        <row r="1042">
          <cell r="A1042">
            <v>172.95099999999999</v>
          </cell>
        </row>
        <row r="1043">
          <cell r="A1043">
            <v>172.947</v>
          </cell>
        </row>
        <row r="1044">
          <cell r="A1044">
            <v>172.93899999999999</v>
          </cell>
        </row>
        <row r="1045">
          <cell r="A1045">
            <v>172.93899999999999</v>
          </cell>
        </row>
        <row r="1046">
          <cell r="A1046">
            <v>172.94300000000001</v>
          </cell>
        </row>
        <row r="1047">
          <cell r="A1047">
            <v>172.95099999999999</v>
          </cell>
        </row>
        <row r="1048">
          <cell r="A1048">
            <v>172.93899999999999</v>
          </cell>
        </row>
        <row r="1049">
          <cell r="A1049">
            <v>172.93899999999999</v>
          </cell>
        </row>
        <row r="1050">
          <cell r="A1050">
            <v>172.94200000000001</v>
          </cell>
        </row>
        <row r="1051">
          <cell r="A1051">
            <v>172.946</v>
          </cell>
        </row>
        <row r="1052">
          <cell r="A1052">
            <v>172.946</v>
          </cell>
        </row>
        <row r="1053">
          <cell r="A1053">
            <v>172.93799999999999</v>
          </cell>
        </row>
        <row r="1054">
          <cell r="A1054">
            <v>172.93799999999999</v>
          </cell>
        </row>
        <row r="1055">
          <cell r="A1055">
            <v>172.946</v>
          </cell>
        </row>
        <row r="1056">
          <cell r="A1056">
            <v>172.946</v>
          </cell>
        </row>
        <row r="1057">
          <cell r="A1057">
            <v>172.923</v>
          </cell>
        </row>
        <row r="1058">
          <cell r="A1058">
            <v>172.923</v>
          </cell>
        </row>
        <row r="1059">
          <cell r="A1059">
            <v>172.93199999999999</v>
          </cell>
        </row>
        <row r="1060">
          <cell r="A1060">
            <v>172.93899999999999</v>
          </cell>
        </row>
        <row r="1061">
          <cell r="A1061">
            <v>172.928</v>
          </cell>
        </row>
        <row r="1062">
          <cell r="A1062">
            <v>172.928</v>
          </cell>
        </row>
        <row r="1063">
          <cell r="A1063">
            <v>172.93199999999999</v>
          </cell>
        </row>
        <row r="1064">
          <cell r="A1064">
            <v>172.93600000000001</v>
          </cell>
        </row>
        <row r="1065">
          <cell r="A1065">
            <v>172.93600000000001</v>
          </cell>
        </row>
        <row r="1066">
          <cell r="A1066">
            <v>172.928</v>
          </cell>
        </row>
        <row r="1067">
          <cell r="A1067">
            <v>172.928</v>
          </cell>
        </row>
        <row r="1068">
          <cell r="A1068">
            <v>172.93899999999999</v>
          </cell>
        </row>
        <row r="1069">
          <cell r="A1069">
            <v>172.93799999999999</v>
          </cell>
        </row>
        <row r="1070">
          <cell r="A1070">
            <v>172.93100000000001</v>
          </cell>
        </row>
        <row r="1071">
          <cell r="A1071">
            <v>172.93100000000001</v>
          </cell>
        </row>
        <row r="1072">
          <cell r="A1072">
            <v>172.96600000000001</v>
          </cell>
        </row>
        <row r="1073">
          <cell r="A1073">
            <v>172.946</v>
          </cell>
        </row>
        <row r="1074">
          <cell r="A1074">
            <v>172.935</v>
          </cell>
        </row>
        <row r="1075">
          <cell r="A1075">
            <v>172.93799999999999</v>
          </cell>
        </row>
        <row r="1076">
          <cell r="A1076">
            <v>172.93799999999999</v>
          </cell>
        </row>
        <row r="1077">
          <cell r="A1077">
            <v>172.98500000000001</v>
          </cell>
        </row>
        <row r="1078">
          <cell r="A1078">
            <v>172.98599999999999</v>
          </cell>
        </row>
        <row r="1079">
          <cell r="A1079">
            <v>172.96299999999999</v>
          </cell>
        </row>
        <row r="1080">
          <cell r="A1080">
            <v>177.96700000000001</v>
          </cell>
        </row>
        <row r="1081">
          <cell r="A1081">
            <v>177.75200000000001</v>
          </cell>
        </row>
        <row r="1082">
          <cell r="A1082">
            <v>177.756</v>
          </cell>
        </row>
        <row r="1083">
          <cell r="A1083">
            <v>173.45599999999999</v>
          </cell>
        </row>
        <row r="1084">
          <cell r="A1084">
            <v>173.40100000000001</v>
          </cell>
        </row>
        <row r="1085">
          <cell r="A1085">
            <v>173.28</v>
          </cell>
        </row>
        <row r="1086">
          <cell r="A1086">
            <v>173.24100000000001</v>
          </cell>
        </row>
        <row r="1087">
          <cell r="A1087">
            <v>173.26499999999999</v>
          </cell>
        </row>
        <row r="1088">
          <cell r="A1088">
            <v>173.232</v>
          </cell>
        </row>
        <row r="1089">
          <cell r="A1089">
            <v>173.24</v>
          </cell>
        </row>
        <row r="1090">
          <cell r="A1090">
            <v>173.22499999999999</v>
          </cell>
        </row>
        <row r="1091">
          <cell r="A1091">
            <v>171.93600000000001</v>
          </cell>
        </row>
        <row r="1092">
          <cell r="A1092">
            <v>171.904</v>
          </cell>
        </row>
        <row r="1093">
          <cell r="A1093">
            <v>171.91200000000001</v>
          </cell>
        </row>
        <row r="1094">
          <cell r="A1094">
            <v>171.9</v>
          </cell>
        </row>
        <row r="1095">
          <cell r="A1095">
            <v>171.893</v>
          </cell>
        </row>
        <row r="1096">
          <cell r="A1096">
            <v>171.89699999999999</v>
          </cell>
        </row>
        <row r="1097">
          <cell r="A1097">
            <v>171.90100000000001</v>
          </cell>
        </row>
        <row r="1098">
          <cell r="A1098">
            <v>171.905</v>
          </cell>
        </row>
        <row r="1099">
          <cell r="A1099">
            <v>171.89400000000001</v>
          </cell>
        </row>
        <row r="1100">
          <cell r="A1100">
            <v>171.88200000000001</v>
          </cell>
        </row>
        <row r="1101">
          <cell r="A1101">
            <v>171.886</v>
          </cell>
        </row>
        <row r="1102">
          <cell r="A1102">
            <v>171.89699999999999</v>
          </cell>
        </row>
        <row r="1103">
          <cell r="A1103">
            <v>171.89699999999999</v>
          </cell>
        </row>
        <row r="1104">
          <cell r="A1104">
            <v>171.89</v>
          </cell>
        </row>
        <row r="1105">
          <cell r="A1105">
            <v>171.886</v>
          </cell>
        </row>
        <row r="1106">
          <cell r="A1106">
            <v>171.87799999999999</v>
          </cell>
        </row>
        <row r="1107">
          <cell r="A1107">
            <v>171.86500000000001</v>
          </cell>
        </row>
        <row r="1108">
          <cell r="A1108">
            <v>171.86099999999999</v>
          </cell>
        </row>
        <row r="1109">
          <cell r="A1109">
            <v>171.86099999999999</v>
          </cell>
        </row>
        <row r="1110">
          <cell r="A1110">
            <v>171.86500000000001</v>
          </cell>
        </row>
        <row r="1111">
          <cell r="A1111">
            <v>171.869</v>
          </cell>
        </row>
        <row r="1112">
          <cell r="A1112">
            <v>171.86099999999999</v>
          </cell>
        </row>
        <row r="1113">
          <cell r="A1113">
            <v>171.86099999999999</v>
          </cell>
        </row>
        <row r="1114">
          <cell r="A1114">
            <v>171.86500000000001</v>
          </cell>
        </row>
        <row r="1115">
          <cell r="A1115">
            <v>171.87</v>
          </cell>
        </row>
        <row r="1116">
          <cell r="A1116">
            <v>184.23699999999999</v>
          </cell>
        </row>
        <row r="1117">
          <cell r="A1117">
            <v>187.55799999999999</v>
          </cell>
        </row>
        <row r="1118">
          <cell r="A1118">
            <v>187.12</v>
          </cell>
        </row>
        <row r="1119">
          <cell r="A1119">
            <v>187.124</v>
          </cell>
        </row>
        <row r="1120">
          <cell r="A1120">
            <v>187.851</v>
          </cell>
        </row>
        <row r="1121">
          <cell r="A1121">
            <v>191.34700000000001</v>
          </cell>
        </row>
        <row r="1122">
          <cell r="A1122">
            <v>185.94</v>
          </cell>
        </row>
        <row r="1123">
          <cell r="A1123">
            <v>150.941</v>
          </cell>
        </row>
        <row r="1124">
          <cell r="A1124">
            <v>149.92099999999999</v>
          </cell>
        </row>
        <row r="1125">
          <cell r="A1125">
            <v>135.56200000000001</v>
          </cell>
        </row>
        <row r="1126">
          <cell r="A1126">
            <v>134.34700000000001</v>
          </cell>
        </row>
        <row r="1127">
          <cell r="A1127">
            <v>134.351</v>
          </cell>
        </row>
        <row r="1128">
          <cell r="A1128">
            <v>134.34700000000001</v>
          </cell>
        </row>
        <row r="1129">
          <cell r="A1129">
            <v>133.077</v>
          </cell>
        </row>
        <row r="1130">
          <cell r="A1130">
            <v>133.065</v>
          </cell>
        </row>
        <row r="1131">
          <cell r="A1131">
            <v>133.06200000000001</v>
          </cell>
        </row>
        <row r="1132">
          <cell r="A1132">
            <v>133.059</v>
          </cell>
        </row>
        <row r="1133">
          <cell r="A1133">
            <v>133.066</v>
          </cell>
        </row>
        <row r="1134">
          <cell r="A1134">
            <v>133.066</v>
          </cell>
        </row>
        <row r="1135">
          <cell r="A1135">
            <v>118.301</v>
          </cell>
        </row>
        <row r="1136">
          <cell r="A1136">
            <v>118.297</v>
          </cell>
        </row>
        <row r="1137">
          <cell r="A1137">
            <v>118.352</v>
          </cell>
        </row>
        <row r="1138">
          <cell r="A1138">
            <v>144.58199999999999</v>
          </cell>
        </row>
        <row r="1139">
          <cell r="A1139">
            <v>169.328</v>
          </cell>
        </row>
        <row r="1140">
          <cell r="A1140">
            <v>169.30099999999999</v>
          </cell>
        </row>
        <row r="1141">
          <cell r="A1141">
            <v>169.316</v>
          </cell>
        </row>
        <row r="1142">
          <cell r="A1142">
            <v>169.30500000000001</v>
          </cell>
        </row>
        <row r="1143">
          <cell r="A1143">
            <v>169.315</v>
          </cell>
        </row>
        <row r="1144">
          <cell r="A1144">
            <v>169.292</v>
          </cell>
        </row>
        <row r="1145">
          <cell r="A1145">
            <v>169.28800000000001</v>
          </cell>
        </row>
        <row r="1146">
          <cell r="A1146">
            <v>183.68299999999999</v>
          </cell>
        </row>
        <row r="1147">
          <cell r="A1147">
            <v>186.79599999999999</v>
          </cell>
        </row>
        <row r="1148">
          <cell r="A1148">
            <v>187.03800000000001</v>
          </cell>
        </row>
        <row r="1149">
          <cell r="A1149">
            <v>187.054</v>
          </cell>
        </row>
        <row r="1150">
          <cell r="A1150">
            <v>187.03399999999999</v>
          </cell>
        </row>
        <row r="1151">
          <cell r="A1151">
            <v>187.06200000000001</v>
          </cell>
        </row>
        <row r="1152">
          <cell r="A1152">
            <v>187.12100000000001</v>
          </cell>
        </row>
        <row r="1153">
          <cell r="A1153">
            <v>187.09800000000001</v>
          </cell>
        </row>
        <row r="1154">
          <cell r="A1154">
            <v>187.035</v>
          </cell>
        </row>
        <row r="1155">
          <cell r="A1155">
            <v>187.01599999999999</v>
          </cell>
        </row>
        <row r="1156">
          <cell r="A1156">
            <v>186.84399999999999</v>
          </cell>
        </row>
        <row r="1157">
          <cell r="A1157">
            <v>186.83199999999999</v>
          </cell>
        </row>
        <row r="1158">
          <cell r="A1158">
            <v>186.828</v>
          </cell>
        </row>
        <row r="1159">
          <cell r="A1159">
            <v>186.84</v>
          </cell>
        </row>
        <row r="1160">
          <cell r="A1160">
            <v>186.816</v>
          </cell>
        </row>
        <row r="1161">
          <cell r="A1161">
            <v>186.80799999999999</v>
          </cell>
        </row>
        <row r="1162">
          <cell r="A1162">
            <v>186.78</v>
          </cell>
        </row>
        <row r="1163">
          <cell r="A1163">
            <v>186.792</v>
          </cell>
        </row>
        <row r="1164">
          <cell r="A1164">
            <v>186.804</v>
          </cell>
        </row>
        <row r="1165">
          <cell r="A1165">
            <v>186.77199999999999</v>
          </cell>
        </row>
        <row r="1166">
          <cell r="A1166">
            <v>186.77600000000001</v>
          </cell>
        </row>
        <row r="1167">
          <cell r="A1167">
            <v>186.77199999999999</v>
          </cell>
        </row>
        <row r="1168">
          <cell r="A1168">
            <v>186.81200000000001</v>
          </cell>
        </row>
        <row r="1169">
          <cell r="A1169">
            <v>186.815</v>
          </cell>
        </row>
        <row r="1170">
          <cell r="A1170">
            <v>186.785</v>
          </cell>
        </row>
        <row r="1171">
          <cell r="A1171">
            <v>186.78899999999999</v>
          </cell>
        </row>
        <row r="1172">
          <cell r="A1172">
            <v>186.80500000000001</v>
          </cell>
        </row>
        <row r="1173">
          <cell r="A1173">
            <v>186.80500000000001</v>
          </cell>
        </row>
        <row r="1174">
          <cell r="A1174">
            <v>186.79300000000001</v>
          </cell>
        </row>
        <row r="1175">
          <cell r="A1175">
            <v>186.797</v>
          </cell>
        </row>
        <row r="1176">
          <cell r="A1176">
            <v>186.876</v>
          </cell>
        </row>
        <row r="1177">
          <cell r="A1177">
            <v>186.98500000000001</v>
          </cell>
        </row>
        <row r="1178">
          <cell r="A1178">
            <v>186.821</v>
          </cell>
        </row>
        <row r="1179">
          <cell r="A1179">
            <v>186.82900000000001</v>
          </cell>
        </row>
        <row r="1180">
          <cell r="A1180">
            <v>186.83600000000001</v>
          </cell>
        </row>
        <row r="1181">
          <cell r="A1181">
            <v>183.95699999999999</v>
          </cell>
        </row>
        <row r="1182">
          <cell r="A1182">
            <v>183.65600000000001</v>
          </cell>
        </row>
        <row r="1183">
          <cell r="A1183">
            <v>183.512</v>
          </cell>
        </row>
        <row r="1184">
          <cell r="A1184">
            <v>183.5</v>
          </cell>
        </row>
        <row r="1185">
          <cell r="A1185">
            <v>183.488</v>
          </cell>
        </row>
        <row r="1186">
          <cell r="A1186">
            <v>146.512</v>
          </cell>
        </row>
        <row r="1187">
          <cell r="A1187">
            <v>146.40700000000001</v>
          </cell>
        </row>
        <row r="1188">
          <cell r="A1188">
            <v>146.399</v>
          </cell>
        </row>
        <row r="1189">
          <cell r="A1189">
            <v>145.85300000000001</v>
          </cell>
        </row>
        <row r="1190">
          <cell r="A1190">
            <v>145.77099999999999</v>
          </cell>
        </row>
        <row r="1191">
          <cell r="A1191">
            <v>145.774</v>
          </cell>
        </row>
        <row r="1192">
          <cell r="A1192">
            <v>145.77799999999999</v>
          </cell>
        </row>
        <row r="1193">
          <cell r="A1193">
            <v>145.78200000000001</v>
          </cell>
        </row>
        <row r="1194">
          <cell r="A1194">
            <v>145.70400000000001</v>
          </cell>
        </row>
        <row r="1195">
          <cell r="A1195">
            <v>145.69999999999999</v>
          </cell>
        </row>
        <row r="1196">
          <cell r="A1196">
            <v>145.70400000000001</v>
          </cell>
        </row>
        <row r="1197">
          <cell r="A1197">
            <v>145.73400000000001</v>
          </cell>
        </row>
        <row r="1198">
          <cell r="A1198">
            <v>132.43</v>
          </cell>
        </row>
        <row r="1199">
          <cell r="A1199">
            <v>132.42599999999999</v>
          </cell>
        </row>
        <row r="1200">
          <cell r="A1200">
            <v>132.43</v>
          </cell>
        </row>
        <row r="1201">
          <cell r="A1201">
            <v>132.441</v>
          </cell>
        </row>
        <row r="1202">
          <cell r="A1202">
            <v>132.43</v>
          </cell>
        </row>
        <row r="1203">
          <cell r="A1203">
            <v>132.42599999999999</v>
          </cell>
        </row>
        <row r="1204">
          <cell r="A1204">
            <v>132.43</v>
          </cell>
        </row>
        <row r="1205">
          <cell r="A1205">
            <v>132.43</v>
          </cell>
        </row>
        <row r="1206">
          <cell r="A1206">
            <v>132.44499999999999</v>
          </cell>
        </row>
        <row r="1207">
          <cell r="A1207">
            <v>132.435</v>
          </cell>
        </row>
        <row r="1208">
          <cell r="A1208">
            <v>132.43100000000001</v>
          </cell>
        </row>
        <row r="1209">
          <cell r="A1209">
            <v>132.42699999999999</v>
          </cell>
        </row>
        <row r="1210">
          <cell r="A1210">
            <v>132.423</v>
          </cell>
        </row>
        <row r="1211">
          <cell r="A1211">
            <v>132.41499999999999</v>
          </cell>
        </row>
        <row r="1212">
          <cell r="A1212">
            <v>132.42699999999999</v>
          </cell>
        </row>
        <row r="1213">
          <cell r="A1213">
            <v>132.41499999999999</v>
          </cell>
        </row>
        <row r="1214">
          <cell r="A1214">
            <v>132.41499999999999</v>
          </cell>
        </row>
        <row r="1215">
          <cell r="A1215">
            <v>132.44200000000001</v>
          </cell>
        </row>
        <row r="1216">
          <cell r="A1216">
            <v>132.42699999999999</v>
          </cell>
        </row>
        <row r="1217">
          <cell r="A1217">
            <v>132.423</v>
          </cell>
        </row>
        <row r="1218">
          <cell r="A1218">
            <v>132.42699999999999</v>
          </cell>
        </row>
        <row r="1219">
          <cell r="A1219">
            <v>132.42699999999999</v>
          </cell>
        </row>
        <row r="1220">
          <cell r="A1220">
            <v>132.43799999999999</v>
          </cell>
        </row>
        <row r="1221">
          <cell r="A1221">
            <v>132.43100000000001</v>
          </cell>
        </row>
        <row r="1222">
          <cell r="A1222">
            <v>132.42699999999999</v>
          </cell>
        </row>
        <row r="1223">
          <cell r="A1223">
            <v>132.423</v>
          </cell>
        </row>
        <row r="1224">
          <cell r="A1224">
            <v>132.43100000000001</v>
          </cell>
        </row>
        <row r="1225">
          <cell r="A1225">
            <v>132.423</v>
          </cell>
        </row>
        <row r="1226">
          <cell r="A1226">
            <v>132.435</v>
          </cell>
        </row>
        <row r="1227">
          <cell r="A1227">
            <v>132.423</v>
          </cell>
        </row>
        <row r="1228">
          <cell r="A1228">
            <v>132.42699999999999</v>
          </cell>
        </row>
        <row r="1229">
          <cell r="A1229">
            <v>132.43799999999999</v>
          </cell>
        </row>
        <row r="1230">
          <cell r="A1230">
            <v>132.42699999999999</v>
          </cell>
        </row>
        <row r="1231">
          <cell r="A1231">
            <v>132.423</v>
          </cell>
        </row>
        <row r="1232">
          <cell r="A1232">
            <v>132.42699999999999</v>
          </cell>
        </row>
        <row r="1233">
          <cell r="A1233">
            <v>132.42699999999999</v>
          </cell>
        </row>
        <row r="1234">
          <cell r="A1234">
            <v>132.41499999999999</v>
          </cell>
        </row>
        <row r="1235">
          <cell r="A1235">
            <v>132.41900000000001</v>
          </cell>
        </row>
        <row r="1236">
          <cell r="A1236">
            <v>132.41499999999999</v>
          </cell>
        </row>
        <row r="1237">
          <cell r="A1237">
            <v>132.411</v>
          </cell>
        </row>
        <row r="1238">
          <cell r="A1238">
            <v>132.423</v>
          </cell>
        </row>
        <row r="1239">
          <cell r="A1239">
            <v>132.41499999999999</v>
          </cell>
        </row>
        <row r="1240">
          <cell r="A1240">
            <v>132.43100000000001</v>
          </cell>
        </row>
        <row r="1241">
          <cell r="A1241">
            <v>132.41499999999999</v>
          </cell>
        </row>
        <row r="1242">
          <cell r="A1242">
            <v>132.41499999999999</v>
          </cell>
        </row>
        <row r="1243">
          <cell r="A1243">
            <v>132.41900000000001</v>
          </cell>
        </row>
        <row r="1244">
          <cell r="A1244">
            <v>132.41900000000001</v>
          </cell>
        </row>
        <row r="1245">
          <cell r="A1245">
            <v>132.41499999999999</v>
          </cell>
        </row>
        <row r="1246">
          <cell r="A1246">
            <v>132.41499999999999</v>
          </cell>
        </row>
        <row r="1247">
          <cell r="A1247">
            <v>132.41499999999999</v>
          </cell>
        </row>
        <row r="1248">
          <cell r="A1248">
            <v>132.435</v>
          </cell>
        </row>
        <row r="1249">
          <cell r="A1249">
            <v>132.423</v>
          </cell>
        </row>
        <row r="1250">
          <cell r="A1250">
            <v>132.423</v>
          </cell>
        </row>
        <row r="1251">
          <cell r="A1251">
            <v>132.41900000000001</v>
          </cell>
        </row>
        <row r="1252">
          <cell r="A1252">
            <v>132.42699999999999</v>
          </cell>
        </row>
        <row r="1253">
          <cell r="A1253">
            <v>132.41900000000001</v>
          </cell>
        </row>
        <row r="1254">
          <cell r="A1254">
            <v>132.43100000000001</v>
          </cell>
        </row>
        <row r="1255">
          <cell r="A1255">
            <v>132.41900000000001</v>
          </cell>
        </row>
        <row r="1256">
          <cell r="A1256">
            <v>132.41900000000001</v>
          </cell>
        </row>
        <row r="1257">
          <cell r="A1257">
            <v>132.41900000000001</v>
          </cell>
        </row>
        <row r="1258">
          <cell r="A1258">
            <v>132.40700000000001</v>
          </cell>
        </row>
        <row r="1259">
          <cell r="A1259">
            <v>132.40700000000001</v>
          </cell>
        </row>
        <row r="1260">
          <cell r="A1260">
            <v>132.40700000000001</v>
          </cell>
        </row>
        <row r="1261">
          <cell r="A1261">
            <v>132.40700000000001</v>
          </cell>
        </row>
        <row r="1262">
          <cell r="A1262">
            <v>132.43799999999999</v>
          </cell>
        </row>
        <row r="1263">
          <cell r="A1263">
            <v>132.43100000000001</v>
          </cell>
        </row>
        <row r="1264">
          <cell r="A1264">
            <v>132.423</v>
          </cell>
        </row>
        <row r="1265">
          <cell r="A1265">
            <v>132.42699999999999</v>
          </cell>
        </row>
        <row r="1266">
          <cell r="A1266">
            <v>132.42699999999999</v>
          </cell>
        </row>
        <row r="1267">
          <cell r="A1267">
            <v>132.42699999999999</v>
          </cell>
        </row>
        <row r="1268">
          <cell r="A1268">
            <v>132.43799999999999</v>
          </cell>
        </row>
        <row r="1269">
          <cell r="A1269">
            <v>132.43100000000001</v>
          </cell>
        </row>
        <row r="1270">
          <cell r="A1270">
            <v>132.42699999999999</v>
          </cell>
        </row>
        <row r="1271">
          <cell r="A1271">
            <v>132.44200000000001</v>
          </cell>
        </row>
        <row r="1272">
          <cell r="A1272">
            <v>132.43100000000001</v>
          </cell>
        </row>
        <row r="1273">
          <cell r="A1273">
            <v>132.42699999999999</v>
          </cell>
        </row>
        <row r="1274">
          <cell r="A1274">
            <v>132.43100000000001</v>
          </cell>
        </row>
        <row r="1275">
          <cell r="A1275">
            <v>132.42699999999999</v>
          </cell>
        </row>
        <row r="1276">
          <cell r="A1276">
            <v>132.446</v>
          </cell>
        </row>
        <row r="1277">
          <cell r="A1277">
            <v>132.435</v>
          </cell>
        </row>
        <row r="1278">
          <cell r="A1278">
            <v>132.42699999999999</v>
          </cell>
        </row>
        <row r="1279">
          <cell r="A1279">
            <v>132.43100000000001</v>
          </cell>
        </row>
        <row r="1280">
          <cell r="A1280">
            <v>132.43100000000001</v>
          </cell>
        </row>
        <row r="1281">
          <cell r="A1281">
            <v>132.43100000000001</v>
          </cell>
        </row>
        <row r="1282">
          <cell r="A1282">
            <v>132.41499999999999</v>
          </cell>
        </row>
        <row r="1283">
          <cell r="A1283">
            <v>132.41499999999999</v>
          </cell>
        </row>
        <row r="1284">
          <cell r="A1284">
            <v>132.411</v>
          </cell>
        </row>
        <row r="1285">
          <cell r="A1285">
            <v>132.42699999999999</v>
          </cell>
        </row>
        <row r="1286">
          <cell r="A1286">
            <v>132.42599999999999</v>
          </cell>
        </row>
        <row r="1287">
          <cell r="A1287">
            <v>132.43100000000001</v>
          </cell>
        </row>
        <row r="1288">
          <cell r="A1288">
            <v>132.423</v>
          </cell>
        </row>
        <row r="1289">
          <cell r="A1289">
            <v>132.423</v>
          </cell>
        </row>
        <row r="1290">
          <cell r="A1290">
            <v>132.446</v>
          </cell>
        </row>
        <row r="1291">
          <cell r="A1291">
            <v>132.435</v>
          </cell>
        </row>
        <row r="1292">
          <cell r="A1292">
            <v>132.24700000000001</v>
          </cell>
        </row>
        <row r="1293">
          <cell r="A1293">
            <v>132.251</v>
          </cell>
        </row>
        <row r="1294">
          <cell r="A1294">
            <v>132.251</v>
          </cell>
        </row>
        <row r="1295">
          <cell r="A1295">
            <v>132.251</v>
          </cell>
        </row>
        <row r="1296">
          <cell r="A1296">
            <v>132.255</v>
          </cell>
        </row>
        <row r="1297">
          <cell r="A1297">
            <v>132.251</v>
          </cell>
        </row>
        <row r="1298">
          <cell r="A1298">
            <v>132.24700000000001</v>
          </cell>
        </row>
        <row r="1299">
          <cell r="A1299">
            <v>132.25899999999999</v>
          </cell>
        </row>
        <row r="1300">
          <cell r="A1300">
            <v>132.24700000000001</v>
          </cell>
        </row>
        <row r="1301">
          <cell r="A1301">
            <v>132.251</v>
          </cell>
        </row>
        <row r="1302">
          <cell r="A1302">
            <v>132.24700000000001</v>
          </cell>
        </row>
        <row r="1303">
          <cell r="A1303">
            <v>132.251</v>
          </cell>
        </row>
        <row r="1304">
          <cell r="A1304">
            <v>132.26300000000001</v>
          </cell>
        </row>
        <row r="1305">
          <cell r="A1305">
            <v>132.251</v>
          </cell>
        </row>
        <row r="1306">
          <cell r="A1306">
            <v>132.22800000000001</v>
          </cell>
        </row>
        <row r="1307">
          <cell r="A1307">
            <v>132.23500000000001</v>
          </cell>
        </row>
        <row r="1308">
          <cell r="A1308">
            <v>132.239</v>
          </cell>
        </row>
        <row r="1309">
          <cell r="A1309">
            <v>132.25899999999999</v>
          </cell>
        </row>
        <row r="1310">
          <cell r="A1310">
            <v>132.255</v>
          </cell>
        </row>
        <row r="1311">
          <cell r="A1311">
            <v>132.24700000000001</v>
          </cell>
        </row>
        <row r="1312">
          <cell r="A1312">
            <v>132.24299999999999</v>
          </cell>
        </row>
        <row r="1313">
          <cell r="A1313">
            <v>132.251</v>
          </cell>
        </row>
        <row r="1314">
          <cell r="A1314">
            <v>132.24299999999999</v>
          </cell>
        </row>
        <row r="1315">
          <cell r="A1315">
            <v>132.255</v>
          </cell>
        </row>
        <row r="1316">
          <cell r="A1316">
            <v>132.24299999999999</v>
          </cell>
        </row>
        <row r="1317">
          <cell r="A1317">
            <v>132.24299999999999</v>
          </cell>
        </row>
        <row r="1318">
          <cell r="A1318">
            <v>132.25899999999999</v>
          </cell>
        </row>
        <row r="1319">
          <cell r="A1319">
            <v>132.24700000000001</v>
          </cell>
        </row>
        <row r="1320">
          <cell r="A1320">
            <v>132.24299999999999</v>
          </cell>
        </row>
        <row r="1321">
          <cell r="A1321">
            <v>132.24700000000001</v>
          </cell>
        </row>
        <row r="1322">
          <cell r="A1322">
            <v>132.24299999999999</v>
          </cell>
        </row>
        <row r="1323">
          <cell r="A1323">
            <v>132.25899999999999</v>
          </cell>
        </row>
        <row r="1324">
          <cell r="A1324">
            <v>132.24700000000001</v>
          </cell>
        </row>
        <row r="1325">
          <cell r="A1325">
            <v>132.24700000000001</v>
          </cell>
        </row>
        <row r="1326">
          <cell r="A1326">
            <v>132.24299999999999</v>
          </cell>
        </row>
        <row r="1327">
          <cell r="A1327">
            <v>132.251</v>
          </cell>
        </row>
        <row r="1328">
          <cell r="A1328">
            <v>132.24299999999999</v>
          </cell>
        </row>
        <row r="1329">
          <cell r="A1329">
            <v>132.255</v>
          </cell>
        </row>
        <row r="1330">
          <cell r="A1330">
            <v>132.22800000000001</v>
          </cell>
        </row>
        <row r="1331">
          <cell r="A1331">
            <v>132.23500000000001</v>
          </cell>
        </row>
        <row r="1332">
          <cell r="A1332">
            <v>132.255</v>
          </cell>
        </row>
        <row r="1333">
          <cell r="A1333">
            <v>132.24700000000001</v>
          </cell>
        </row>
        <row r="1334">
          <cell r="A1334">
            <v>132.24299999999999</v>
          </cell>
        </row>
        <row r="1335">
          <cell r="A1335">
            <v>132.24700000000001</v>
          </cell>
        </row>
        <row r="1336">
          <cell r="A1336">
            <v>132.24299999999999</v>
          </cell>
        </row>
        <row r="1337">
          <cell r="A1337">
            <v>132.286</v>
          </cell>
        </row>
        <row r="1338">
          <cell r="A1338">
            <v>132.27099999999999</v>
          </cell>
        </row>
        <row r="1339">
          <cell r="A1339">
            <v>132.27099999999999</v>
          </cell>
        </row>
        <row r="1340">
          <cell r="A1340">
            <v>132.267</v>
          </cell>
        </row>
        <row r="1341">
          <cell r="A1341">
            <v>132.274</v>
          </cell>
        </row>
        <row r="1342">
          <cell r="A1342">
            <v>132.267</v>
          </cell>
        </row>
        <row r="1343">
          <cell r="A1343">
            <v>132.286</v>
          </cell>
        </row>
        <row r="1344">
          <cell r="A1344">
            <v>132.267</v>
          </cell>
        </row>
        <row r="1345">
          <cell r="A1345">
            <v>132.267</v>
          </cell>
        </row>
        <row r="1346">
          <cell r="A1346">
            <v>132.28200000000001</v>
          </cell>
        </row>
        <row r="1347">
          <cell r="A1347">
            <v>132.27099999999999</v>
          </cell>
        </row>
        <row r="1348">
          <cell r="A1348">
            <v>132.267</v>
          </cell>
        </row>
        <row r="1349">
          <cell r="A1349">
            <v>132.27099999999999</v>
          </cell>
        </row>
        <row r="1350">
          <cell r="A1350">
            <v>132.267</v>
          </cell>
        </row>
        <row r="1351">
          <cell r="A1351">
            <v>132.29</v>
          </cell>
        </row>
        <row r="1352">
          <cell r="A1352">
            <v>132.274</v>
          </cell>
        </row>
        <row r="1353">
          <cell r="A1353">
            <v>132.27099999999999</v>
          </cell>
        </row>
        <row r="1354">
          <cell r="A1354">
            <v>132.274</v>
          </cell>
        </row>
        <row r="1355">
          <cell r="A1355">
            <v>132.255</v>
          </cell>
        </row>
        <row r="1356">
          <cell r="A1356">
            <v>132.274</v>
          </cell>
        </row>
        <row r="1357">
          <cell r="A1357">
            <v>132.29</v>
          </cell>
        </row>
        <row r="1358">
          <cell r="A1358">
            <v>132.27099999999999</v>
          </cell>
        </row>
        <row r="1359">
          <cell r="A1359">
            <v>132.27099999999999</v>
          </cell>
        </row>
        <row r="1360">
          <cell r="A1360">
            <v>132.28800000000001</v>
          </cell>
        </row>
        <row r="1361">
          <cell r="A1361">
            <v>132.28399999999999</v>
          </cell>
        </row>
        <row r="1362">
          <cell r="A1362">
            <v>132.27199999999999</v>
          </cell>
        </row>
        <row r="1363">
          <cell r="A1363">
            <v>132.28399999999999</v>
          </cell>
        </row>
        <row r="1364">
          <cell r="A1364">
            <v>132.28</v>
          </cell>
        </row>
        <row r="1365">
          <cell r="A1365">
            <v>132.27199999999999</v>
          </cell>
        </row>
        <row r="1366">
          <cell r="A1366">
            <v>132.27199999999999</v>
          </cell>
        </row>
        <row r="1367">
          <cell r="A1367">
            <v>132.27199999999999</v>
          </cell>
        </row>
        <row r="1368">
          <cell r="A1368">
            <v>132.26900000000001</v>
          </cell>
        </row>
        <row r="1369">
          <cell r="A1369">
            <v>132.27199999999999</v>
          </cell>
        </row>
        <row r="1370">
          <cell r="A1370">
            <v>132.27199999999999</v>
          </cell>
        </row>
        <row r="1371">
          <cell r="A1371">
            <v>132.28800000000001</v>
          </cell>
        </row>
        <row r="1372">
          <cell r="A1372">
            <v>132.28800000000001</v>
          </cell>
        </row>
        <row r="1373">
          <cell r="A1373">
            <v>132.27199999999999</v>
          </cell>
        </row>
        <row r="1374">
          <cell r="A1374">
            <v>132.25299999999999</v>
          </cell>
        </row>
        <row r="1375">
          <cell r="A1375">
            <v>132.28800000000001</v>
          </cell>
        </row>
        <row r="1376">
          <cell r="A1376">
            <v>132.27600000000001</v>
          </cell>
        </row>
        <row r="1377">
          <cell r="A1377">
            <v>132.26900000000001</v>
          </cell>
        </row>
        <row r="1378">
          <cell r="A1378">
            <v>132.27199999999999</v>
          </cell>
        </row>
        <row r="1379">
          <cell r="A1379">
            <v>132.27600000000001</v>
          </cell>
        </row>
        <row r="1380">
          <cell r="A1380">
            <v>132.27199999999999</v>
          </cell>
        </row>
        <row r="1381">
          <cell r="A1381">
            <v>132.28399999999999</v>
          </cell>
        </row>
        <row r="1382">
          <cell r="A1382">
            <v>132.27199999999999</v>
          </cell>
        </row>
        <row r="1383">
          <cell r="A1383">
            <v>132.26900000000001</v>
          </cell>
        </row>
        <row r="1384">
          <cell r="A1384">
            <v>132.28800000000001</v>
          </cell>
        </row>
        <row r="1385">
          <cell r="A1385">
            <v>132.28399999999999</v>
          </cell>
        </row>
        <row r="1386">
          <cell r="A1386">
            <v>132.26900000000001</v>
          </cell>
        </row>
        <row r="1387">
          <cell r="A1387">
            <v>132.27199999999999</v>
          </cell>
        </row>
        <row r="1388">
          <cell r="A1388">
            <v>132.27199999999999</v>
          </cell>
        </row>
        <row r="1389">
          <cell r="A1389">
            <v>132.27199999999999</v>
          </cell>
        </row>
        <row r="1390">
          <cell r="A1390">
            <v>132.27600000000001</v>
          </cell>
        </row>
        <row r="1391">
          <cell r="A1391">
            <v>132.27199999999999</v>
          </cell>
        </row>
        <row r="1392">
          <cell r="A1392">
            <v>132.26900000000001</v>
          </cell>
        </row>
        <row r="1393">
          <cell r="A1393">
            <v>132.27600000000001</v>
          </cell>
        </row>
        <row r="1394">
          <cell r="A1394">
            <v>132.28399999999999</v>
          </cell>
        </row>
        <row r="1395">
          <cell r="A1395">
            <v>132.27199999999999</v>
          </cell>
        </row>
        <row r="1396">
          <cell r="A1396">
            <v>132.26900000000001</v>
          </cell>
        </row>
        <row r="1397">
          <cell r="A1397">
            <v>132.26900000000001</v>
          </cell>
        </row>
        <row r="1398">
          <cell r="A1398">
            <v>132.26499999999999</v>
          </cell>
        </row>
        <row r="1399">
          <cell r="A1399">
            <v>132.26900000000001</v>
          </cell>
        </row>
        <row r="1400">
          <cell r="A1400">
            <v>132.261</v>
          </cell>
        </row>
        <row r="1401">
          <cell r="A1401">
            <v>132.26499999999999</v>
          </cell>
        </row>
        <row r="1402">
          <cell r="A1402">
            <v>132.27199999999999</v>
          </cell>
        </row>
        <row r="1403">
          <cell r="A1403">
            <v>132.26900000000001</v>
          </cell>
        </row>
        <row r="1404">
          <cell r="A1404">
            <v>132.261</v>
          </cell>
        </row>
        <row r="1405">
          <cell r="A1405">
            <v>132.26499999999999</v>
          </cell>
        </row>
        <row r="1406">
          <cell r="A1406">
            <v>132.27199999999999</v>
          </cell>
        </row>
        <row r="1407">
          <cell r="A1407">
            <v>132.26900000000001</v>
          </cell>
        </row>
        <row r="1408">
          <cell r="A1408">
            <v>132.27199999999999</v>
          </cell>
        </row>
        <row r="1409">
          <cell r="A1409">
            <v>132.26900000000001</v>
          </cell>
        </row>
        <row r="1410">
          <cell r="A1410">
            <v>132.26499999999999</v>
          </cell>
        </row>
        <row r="1411">
          <cell r="A1411">
            <v>132.28800000000001</v>
          </cell>
        </row>
        <row r="1412">
          <cell r="A1412">
            <v>132.27199999999999</v>
          </cell>
        </row>
        <row r="1413">
          <cell r="A1413">
            <v>132.26900000000001</v>
          </cell>
        </row>
        <row r="1414">
          <cell r="A1414">
            <v>132.27199999999999</v>
          </cell>
        </row>
        <row r="1415">
          <cell r="A1415">
            <v>132.27199999999999</v>
          </cell>
        </row>
        <row r="1416">
          <cell r="A1416">
            <v>132.28</v>
          </cell>
        </row>
        <row r="1417">
          <cell r="A1417">
            <v>132.27600000000001</v>
          </cell>
        </row>
        <row r="1418">
          <cell r="A1418">
            <v>132.27199999999999</v>
          </cell>
        </row>
        <row r="1419">
          <cell r="A1419">
            <v>132.26900000000001</v>
          </cell>
        </row>
        <row r="1420">
          <cell r="A1420">
            <v>132.28</v>
          </cell>
        </row>
        <row r="1421">
          <cell r="A1421">
            <v>132.25700000000001</v>
          </cell>
        </row>
        <row r="1422">
          <cell r="A1422">
            <v>132.261</v>
          </cell>
        </row>
        <row r="1423">
          <cell r="A1423">
            <v>132.25700000000001</v>
          </cell>
        </row>
        <row r="1424">
          <cell r="A1424">
            <v>132.25299999999999</v>
          </cell>
        </row>
        <row r="1425">
          <cell r="A1425">
            <v>132.28</v>
          </cell>
        </row>
        <row r="1426">
          <cell r="A1426">
            <v>132.27199999999999</v>
          </cell>
        </row>
        <row r="1427">
          <cell r="A1427">
            <v>132.26900000000001</v>
          </cell>
        </row>
        <row r="1428">
          <cell r="A1428">
            <v>132.26499999999999</v>
          </cell>
        </row>
        <row r="1429">
          <cell r="A1429">
            <v>132.26900000000001</v>
          </cell>
        </row>
        <row r="1430">
          <cell r="A1430">
            <v>132.26499999999999</v>
          </cell>
        </row>
        <row r="1431">
          <cell r="A1431">
            <v>132.26900000000001</v>
          </cell>
        </row>
        <row r="1432">
          <cell r="A1432">
            <v>132.26499999999999</v>
          </cell>
        </row>
        <row r="1433">
          <cell r="A1433">
            <v>132.26900000000001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内存泄漏"/>
    </sheet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测试报告"/>
      <sheetName val="遗留buglist"/>
      <sheetName val="内存泄露"/>
      <sheetName val="综合打分"/>
      <sheetName val="App Sources"/>
      <sheetName val="Response Time "/>
      <sheetName val="Key-Items"/>
      <sheetName val="Scenes Sources"/>
      <sheetName val="Baidu App"/>
      <sheetName val="Partition Status"/>
    </sheetNames>
    <sheetDataSet>
      <sheetData sheetId="0"/>
      <sheetData sheetId="1"/>
      <sheetData sheetId="2">
        <row r="24">
          <cell r="A24">
            <v>40.5137</v>
          </cell>
        </row>
        <row r="25">
          <cell r="A25">
            <v>40.5137</v>
          </cell>
        </row>
        <row r="26">
          <cell r="A26">
            <v>40.517600000000002</v>
          </cell>
        </row>
        <row r="27">
          <cell r="A27">
            <v>40.5137</v>
          </cell>
        </row>
        <row r="28">
          <cell r="A28">
            <v>40.5137</v>
          </cell>
        </row>
        <row r="29">
          <cell r="A29">
            <v>40.5137</v>
          </cell>
        </row>
        <row r="30">
          <cell r="A30">
            <v>40.5137</v>
          </cell>
        </row>
        <row r="31">
          <cell r="A31">
            <v>40.5137</v>
          </cell>
        </row>
        <row r="32">
          <cell r="A32">
            <v>40.502000000000002</v>
          </cell>
        </row>
        <row r="33">
          <cell r="A33">
            <v>40.502000000000002</v>
          </cell>
        </row>
        <row r="34">
          <cell r="A34">
            <v>40.502000000000002</v>
          </cell>
        </row>
        <row r="35">
          <cell r="A35">
            <v>40.502000000000002</v>
          </cell>
        </row>
        <row r="36">
          <cell r="A36">
            <v>40.502000000000002</v>
          </cell>
        </row>
        <row r="37">
          <cell r="A37">
            <v>40.502000000000002</v>
          </cell>
        </row>
        <row r="38">
          <cell r="A38">
            <v>40.502000000000002</v>
          </cell>
        </row>
        <row r="39">
          <cell r="A39">
            <v>40.490200000000002</v>
          </cell>
        </row>
        <row r="40">
          <cell r="A40">
            <v>40.478499999999997</v>
          </cell>
        </row>
        <row r="41">
          <cell r="A41">
            <v>40.478499999999997</v>
          </cell>
        </row>
        <row r="42">
          <cell r="A42">
            <v>40.478499999999997</v>
          </cell>
        </row>
        <row r="43">
          <cell r="A43">
            <v>40.478499999999997</v>
          </cell>
        </row>
        <row r="44">
          <cell r="A44">
            <v>40.478499999999997</v>
          </cell>
        </row>
        <row r="45">
          <cell r="A45">
            <v>40.478499999999997</v>
          </cell>
        </row>
        <row r="46">
          <cell r="A46">
            <v>40.478499999999997</v>
          </cell>
        </row>
        <row r="47">
          <cell r="A47">
            <v>40.478499999999997</v>
          </cell>
        </row>
        <row r="48">
          <cell r="A48">
            <v>40.478499999999997</v>
          </cell>
        </row>
        <row r="49">
          <cell r="A49">
            <v>40.404299999999999</v>
          </cell>
        </row>
        <row r="50">
          <cell r="A50">
            <v>40.404299999999999</v>
          </cell>
        </row>
        <row r="51">
          <cell r="A51">
            <v>40.404299999999999</v>
          </cell>
        </row>
        <row r="52">
          <cell r="A52">
            <v>40.404299999999999</v>
          </cell>
        </row>
        <row r="53">
          <cell r="A53">
            <v>40.404299999999999</v>
          </cell>
        </row>
        <row r="54">
          <cell r="A54">
            <v>40.404299999999999</v>
          </cell>
        </row>
        <row r="55">
          <cell r="A55">
            <v>40.408200000000001</v>
          </cell>
        </row>
        <row r="56">
          <cell r="A56">
            <v>40.408200000000001</v>
          </cell>
        </row>
        <row r="57">
          <cell r="A57">
            <v>40.404299999999999</v>
          </cell>
        </row>
        <row r="58">
          <cell r="A58">
            <v>40.404299999999999</v>
          </cell>
        </row>
        <row r="59">
          <cell r="A59">
            <v>40.404299999999999</v>
          </cell>
        </row>
        <row r="60">
          <cell r="A60">
            <v>40.404299999999999</v>
          </cell>
        </row>
        <row r="61">
          <cell r="A61">
            <v>40.400399999999998</v>
          </cell>
        </row>
        <row r="62">
          <cell r="A62">
            <v>40.404299999999999</v>
          </cell>
        </row>
        <row r="63">
          <cell r="A63">
            <v>40.404299999999999</v>
          </cell>
        </row>
        <row r="64">
          <cell r="A64">
            <v>40.404299999999999</v>
          </cell>
        </row>
        <row r="65">
          <cell r="A65">
            <v>40.404299999999999</v>
          </cell>
        </row>
        <row r="66">
          <cell r="A66">
            <v>40.404299999999999</v>
          </cell>
        </row>
        <row r="67">
          <cell r="A67">
            <v>40.404299999999999</v>
          </cell>
        </row>
        <row r="68">
          <cell r="A68">
            <v>40.392600000000002</v>
          </cell>
        </row>
        <row r="69">
          <cell r="A69">
            <v>40.3887</v>
          </cell>
        </row>
        <row r="70">
          <cell r="A70">
            <v>40.3887</v>
          </cell>
        </row>
        <row r="71">
          <cell r="A71">
            <v>40.3887</v>
          </cell>
        </row>
        <row r="72">
          <cell r="A72">
            <v>40.3887</v>
          </cell>
        </row>
        <row r="73">
          <cell r="A73">
            <v>40.3887</v>
          </cell>
        </row>
        <row r="74">
          <cell r="A74">
            <v>40.3887</v>
          </cell>
        </row>
        <row r="75">
          <cell r="A75">
            <v>40.3887</v>
          </cell>
        </row>
        <row r="76">
          <cell r="A76">
            <v>40.3887</v>
          </cell>
        </row>
        <row r="77">
          <cell r="A77">
            <v>40.3887</v>
          </cell>
        </row>
        <row r="78">
          <cell r="A78">
            <v>40.3887</v>
          </cell>
        </row>
        <row r="79">
          <cell r="A79">
            <v>40.3887</v>
          </cell>
        </row>
        <row r="80">
          <cell r="A80">
            <v>40.337899999999998</v>
          </cell>
        </row>
        <row r="81">
          <cell r="A81">
            <v>40.337899999999998</v>
          </cell>
        </row>
        <row r="82">
          <cell r="A82">
            <v>40.337899999999998</v>
          </cell>
        </row>
        <row r="83">
          <cell r="A83">
            <v>40.337899999999998</v>
          </cell>
        </row>
        <row r="84">
          <cell r="A84">
            <v>40.337899999999998</v>
          </cell>
        </row>
        <row r="85">
          <cell r="A85">
            <v>40.341799999999999</v>
          </cell>
        </row>
        <row r="86">
          <cell r="A86">
            <v>40.341799999999999</v>
          </cell>
        </row>
        <row r="87">
          <cell r="A87">
            <v>40.337899999999998</v>
          </cell>
        </row>
        <row r="88">
          <cell r="A88">
            <v>40.337899999999998</v>
          </cell>
        </row>
        <row r="89">
          <cell r="A89">
            <v>40.337899999999998</v>
          </cell>
        </row>
        <row r="90">
          <cell r="A90">
            <v>40.337899999999998</v>
          </cell>
        </row>
        <row r="91">
          <cell r="A91">
            <v>40.337899999999998</v>
          </cell>
        </row>
        <row r="92">
          <cell r="A92">
            <v>40.337899999999998</v>
          </cell>
        </row>
        <row r="93">
          <cell r="A93">
            <v>40.337899999999998</v>
          </cell>
        </row>
        <row r="94">
          <cell r="A94">
            <v>40.334000000000003</v>
          </cell>
        </row>
        <row r="95">
          <cell r="A95">
            <v>40.306600000000003</v>
          </cell>
        </row>
        <row r="96">
          <cell r="A96">
            <v>40.306600000000003</v>
          </cell>
        </row>
        <row r="97">
          <cell r="A97">
            <v>40.306600000000003</v>
          </cell>
        </row>
        <row r="98">
          <cell r="A98">
            <v>40.306600000000003</v>
          </cell>
        </row>
        <row r="99">
          <cell r="A99">
            <v>40.306600000000003</v>
          </cell>
        </row>
        <row r="100">
          <cell r="A100">
            <v>40.306600000000003</v>
          </cell>
        </row>
        <row r="101">
          <cell r="A101">
            <v>40.306600000000003</v>
          </cell>
        </row>
        <row r="102">
          <cell r="A102">
            <v>40.306600000000003</v>
          </cell>
        </row>
        <row r="103">
          <cell r="A103">
            <v>40.306600000000003</v>
          </cell>
        </row>
        <row r="104">
          <cell r="A104">
            <v>40.306600000000003</v>
          </cell>
        </row>
        <row r="105">
          <cell r="A105">
            <v>40.306600000000003</v>
          </cell>
        </row>
        <row r="106">
          <cell r="A106">
            <v>40.306600000000003</v>
          </cell>
        </row>
        <row r="107">
          <cell r="A107">
            <v>40.306600000000003</v>
          </cell>
        </row>
        <row r="108">
          <cell r="A108">
            <v>40.306600000000003</v>
          </cell>
        </row>
        <row r="109">
          <cell r="A109">
            <v>40.306600000000003</v>
          </cell>
        </row>
        <row r="110">
          <cell r="A110">
            <v>40.306600000000003</v>
          </cell>
        </row>
        <row r="111">
          <cell r="A111">
            <v>40.306600000000003</v>
          </cell>
        </row>
        <row r="112">
          <cell r="A112">
            <v>40.355499999999999</v>
          </cell>
        </row>
        <row r="113">
          <cell r="A113">
            <v>40.429699999999997</v>
          </cell>
        </row>
        <row r="114">
          <cell r="A114">
            <v>40.359400000000001</v>
          </cell>
        </row>
        <row r="115">
          <cell r="A115">
            <v>40.363300000000002</v>
          </cell>
        </row>
        <row r="116">
          <cell r="A116">
            <v>40.351599999999998</v>
          </cell>
        </row>
        <row r="117">
          <cell r="A117">
            <v>40.351599999999998</v>
          </cell>
        </row>
        <row r="118">
          <cell r="A118">
            <v>40.351599999999998</v>
          </cell>
        </row>
        <row r="119">
          <cell r="A119">
            <v>40.351599999999998</v>
          </cell>
        </row>
        <row r="120">
          <cell r="A120">
            <v>40.468800000000002</v>
          </cell>
        </row>
        <row r="121">
          <cell r="A121">
            <v>40.765599999999999</v>
          </cell>
        </row>
        <row r="122">
          <cell r="A122">
            <v>40.753900000000002</v>
          </cell>
        </row>
        <row r="123">
          <cell r="A123">
            <v>40.7363</v>
          </cell>
        </row>
        <row r="124">
          <cell r="A124">
            <v>40.7363</v>
          </cell>
        </row>
        <row r="125">
          <cell r="A125">
            <v>40.427700000000002</v>
          </cell>
        </row>
        <row r="126">
          <cell r="A126">
            <v>40.381799999999998</v>
          </cell>
        </row>
        <row r="127">
          <cell r="A127">
            <v>40.249000000000002</v>
          </cell>
        </row>
        <row r="128">
          <cell r="A128">
            <v>40.1357</v>
          </cell>
        </row>
        <row r="129">
          <cell r="A129">
            <v>40.131799999999998</v>
          </cell>
        </row>
        <row r="130">
          <cell r="A130">
            <v>40.127899999999997</v>
          </cell>
        </row>
        <row r="131">
          <cell r="A131">
            <v>39.655299999999997</v>
          </cell>
        </row>
        <row r="132">
          <cell r="A132">
            <v>39.616199999999999</v>
          </cell>
        </row>
        <row r="133">
          <cell r="A133">
            <v>39.608400000000003</v>
          </cell>
        </row>
        <row r="134">
          <cell r="A134">
            <v>39.612299999999998</v>
          </cell>
        </row>
        <row r="135">
          <cell r="A135">
            <v>39.685499999999998</v>
          </cell>
        </row>
        <row r="136">
          <cell r="A136">
            <v>39.6738</v>
          </cell>
        </row>
        <row r="137">
          <cell r="A137">
            <v>39.677700000000002</v>
          </cell>
        </row>
        <row r="138">
          <cell r="A138">
            <v>39.529299999999999</v>
          </cell>
        </row>
        <row r="139">
          <cell r="A139">
            <v>39.8613</v>
          </cell>
        </row>
        <row r="140">
          <cell r="A140">
            <v>39.853499999999997</v>
          </cell>
        </row>
        <row r="141">
          <cell r="A141">
            <v>40.627000000000002</v>
          </cell>
        </row>
        <row r="142">
          <cell r="A142">
            <v>40.108400000000003</v>
          </cell>
        </row>
        <row r="143">
          <cell r="A143">
            <v>40.088900000000002</v>
          </cell>
        </row>
        <row r="144">
          <cell r="A144">
            <v>40.1006</v>
          </cell>
        </row>
        <row r="145">
          <cell r="A145">
            <v>40.1006</v>
          </cell>
        </row>
        <row r="146">
          <cell r="A146">
            <v>39.920900000000003</v>
          </cell>
        </row>
        <row r="147">
          <cell r="A147">
            <v>39.456099999999999</v>
          </cell>
        </row>
        <row r="148">
          <cell r="A148">
            <v>39.456099999999999</v>
          </cell>
        </row>
        <row r="149">
          <cell r="A149">
            <v>39.456099999999999</v>
          </cell>
        </row>
        <row r="150">
          <cell r="A150">
            <v>40.483400000000003</v>
          </cell>
        </row>
        <row r="151">
          <cell r="A151">
            <v>41.016599999999997</v>
          </cell>
        </row>
        <row r="152">
          <cell r="A152">
            <v>40.977499999999999</v>
          </cell>
        </row>
        <row r="153">
          <cell r="A153">
            <v>40.985399999999998</v>
          </cell>
        </row>
        <row r="154">
          <cell r="A154">
            <v>41.016599999999997</v>
          </cell>
        </row>
        <row r="155">
          <cell r="A155">
            <v>40.981400000000001</v>
          </cell>
        </row>
        <row r="156">
          <cell r="A156">
            <v>40.985399999999998</v>
          </cell>
        </row>
        <row r="157">
          <cell r="A157">
            <v>41.125999999999998</v>
          </cell>
        </row>
        <row r="158">
          <cell r="A158">
            <v>40.957999999999998</v>
          </cell>
        </row>
        <row r="159">
          <cell r="A159">
            <v>40.977499999999999</v>
          </cell>
        </row>
        <row r="160">
          <cell r="A160">
            <v>40.985399999999998</v>
          </cell>
        </row>
        <row r="161">
          <cell r="A161">
            <v>41.532200000000003</v>
          </cell>
        </row>
        <row r="162">
          <cell r="A162">
            <v>41.494100000000003</v>
          </cell>
        </row>
        <row r="163">
          <cell r="A163">
            <v>41.634799999999998</v>
          </cell>
        </row>
        <row r="164">
          <cell r="A164">
            <v>41.783200000000001</v>
          </cell>
        </row>
        <row r="165">
          <cell r="A165">
            <v>42.060499999999998</v>
          </cell>
        </row>
        <row r="166">
          <cell r="A166">
            <v>42.318399999999997</v>
          </cell>
        </row>
        <row r="167">
          <cell r="A167">
            <v>48.296900000000001</v>
          </cell>
        </row>
        <row r="168">
          <cell r="A168">
            <v>47.394500000000001</v>
          </cell>
        </row>
        <row r="169">
          <cell r="A169">
            <v>47.292999999999999</v>
          </cell>
        </row>
        <row r="170">
          <cell r="A170">
            <v>47.203099999999999</v>
          </cell>
        </row>
        <row r="171">
          <cell r="A171">
            <v>51.148400000000002</v>
          </cell>
        </row>
        <row r="172">
          <cell r="A172">
            <v>54.054699999999997</v>
          </cell>
        </row>
        <row r="173">
          <cell r="A173">
            <v>54.035200000000003</v>
          </cell>
        </row>
        <row r="174">
          <cell r="A174">
            <v>54.039099999999998</v>
          </cell>
        </row>
        <row r="175">
          <cell r="A175">
            <v>54.039099999999998</v>
          </cell>
        </row>
        <row r="176">
          <cell r="A176">
            <v>53.556600000000003</v>
          </cell>
        </row>
        <row r="177">
          <cell r="A177">
            <v>53.552700000000002</v>
          </cell>
        </row>
        <row r="178">
          <cell r="A178">
            <v>53.552700000000002</v>
          </cell>
        </row>
        <row r="179">
          <cell r="A179">
            <v>58.357399999999998</v>
          </cell>
        </row>
        <row r="180">
          <cell r="A180">
            <v>59.997999999999998</v>
          </cell>
        </row>
        <row r="181">
          <cell r="A181">
            <v>59.904299999999999</v>
          </cell>
        </row>
        <row r="182">
          <cell r="A182">
            <v>59.919899999999998</v>
          </cell>
        </row>
        <row r="183">
          <cell r="A183">
            <v>59.908200000000001</v>
          </cell>
        </row>
        <row r="184">
          <cell r="A184">
            <v>59.931600000000003</v>
          </cell>
        </row>
        <row r="185">
          <cell r="A185">
            <v>59.915999999999997</v>
          </cell>
        </row>
        <row r="186">
          <cell r="A186">
            <v>61.119100000000003</v>
          </cell>
        </row>
        <row r="187">
          <cell r="A187">
            <v>61.107399999999998</v>
          </cell>
        </row>
        <row r="188">
          <cell r="A188">
            <v>60.814500000000002</v>
          </cell>
        </row>
        <row r="189">
          <cell r="A189">
            <v>60.830100000000002</v>
          </cell>
        </row>
        <row r="190">
          <cell r="A190">
            <v>63.643599999999999</v>
          </cell>
        </row>
        <row r="191">
          <cell r="A191">
            <v>63.471699999999998</v>
          </cell>
        </row>
        <row r="192">
          <cell r="A192">
            <v>63.463900000000002</v>
          </cell>
        </row>
        <row r="193">
          <cell r="A193">
            <v>63.463900000000002</v>
          </cell>
        </row>
        <row r="194">
          <cell r="A194">
            <v>63.467799999999997</v>
          </cell>
        </row>
        <row r="195">
          <cell r="A195">
            <v>63.452100000000002</v>
          </cell>
        </row>
        <row r="196">
          <cell r="A196">
            <v>63.46</v>
          </cell>
        </row>
        <row r="197">
          <cell r="A197">
            <v>63.46</v>
          </cell>
        </row>
        <row r="198">
          <cell r="A198">
            <v>63.457000000000001</v>
          </cell>
        </row>
        <row r="199">
          <cell r="A199">
            <v>54.582999999999998</v>
          </cell>
        </row>
        <row r="200">
          <cell r="A200">
            <v>54.735399999999998</v>
          </cell>
        </row>
        <row r="201">
          <cell r="A201">
            <v>54.965800000000002</v>
          </cell>
        </row>
        <row r="202">
          <cell r="A202">
            <v>55.079099999999997</v>
          </cell>
        </row>
        <row r="203">
          <cell r="A203">
            <v>54.825200000000002</v>
          </cell>
        </row>
        <row r="204">
          <cell r="A204">
            <v>54.200200000000002</v>
          </cell>
        </row>
        <row r="205">
          <cell r="A205">
            <v>53.481400000000001</v>
          </cell>
        </row>
        <row r="206">
          <cell r="A206">
            <v>53.590800000000002</v>
          </cell>
        </row>
        <row r="207">
          <cell r="A207">
            <v>53.645499999999998</v>
          </cell>
        </row>
        <row r="208">
          <cell r="A208">
            <v>53.590800000000002</v>
          </cell>
        </row>
        <row r="209">
          <cell r="A209">
            <v>43.321300000000001</v>
          </cell>
        </row>
        <row r="210">
          <cell r="A210">
            <v>42.344700000000003</v>
          </cell>
        </row>
        <row r="211">
          <cell r="A211">
            <v>42.293900000000001</v>
          </cell>
        </row>
        <row r="212">
          <cell r="A212">
            <v>42.802700000000002</v>
          </cell>
        </row>
        <row r="213">
          <cell r="A213">
            <v>42.334000000000003</v>
          </cell>
        </row>
        <row r="214">
          <cell r="A214">
            <v>42.306600000000003</v>
          </cell>
        </row>
        <row r="215">
          <cell r="A215">
            <v>42.306600000000003</v>
          </cell>
        </row>
        <row r="216">
          <cell r="A216">
            <v>42.3262</v>
          </cell>
        </row>
        <row r="217">
          <cell r="A217">
            <v>42.302700000000002</v>
          </cell>
        </row>
        <row r="218">
          <cell r="A218">
            <v>42.2988</v>
          </cell>
        </row>
        <row r="219">
          <cell r="A219">
            <v>42.377000000000002</v>
          </cell>
        </row>
        <row r="220">
          <cell r="A220">
            <v>42.341799999999999</v>
          </cell>
        </row>
        <row r="221">
          <cell r="A221">
            <v>42.099600000000002</v>
          </cell>
        </row>
        <row r="222">
          <cell r="A222">
            <v>43.033200000000001</v>
          </cell>
        </row>
        <row r="223">
          <cell r="A223">
            <v>42.134799999999998</v>
          </cell>
        </row>
        <row r="224">
          <cell r="A224">
            <v>41.927700000000002</v>
          </cell>
        </row>
        <row r="225">
          <cell r="A225">
            <v>41.927700000000002</v>
          </cell>
        </row>
        <row r="226">
          <cell r="A226">
            <v>41.908200000000001</v>
          </cell>
        </row>
        <row r="227">
          <cell r="A227">
            <v>41.884799999999998</v>
          </cell>
        </row>
        <row r="228">
          <cell r="A228">
            <v>41.915999999999997</v>
          </cell>
        </row>
        <row r="229">
          <cell r="A229">
            <v>41.8887</v>
          </cell>
        </row>
        <row r="230">
          <cell r="A230">
            <v>41.884799999999998</v>
          </cell>
        </row>
        <row r="231">
          <cell r="A231">
            <v>41.884799999999998</v>
          </cell>
        </row>
        <row r="232">
          <cell r="A232">
            <v>41.884799999999998</v>
          </cell>
        </row>
        <row r="233">
          <cell r="A233">
            <v>41.884799999999998</v>
          </cell>
        </row>
        <row r="234">
          <cell r="A234">
            <v>41.884799999999998</v>
          </cell>
        </row>
        <row r="235">
          <cell r="A235">
            <v>41.884799999999998</v>
          </cell>
        </row>
        <row r="236">
          <cell r="A236">
            <v>41.884799999999998</v>
          </cell>
        </row>
        <row r="237">
          <cell r="A237">
            <v>41.884799999999998</v>
          </cell>
        </row>
        <row r="238">
          <cell r="A238">
            <v>41.884799999999998</v>
          </cell>
        </row>
        <row r="239">
          <cell r="A239">
            <v>41.884799999999998</v>
          </cell>
        </row>
        <row r="240">
          <cell r="A240">
            <v>42.193399999999997</v>
          </cell>
        </row>
        <row r="241">
          <cell r="A241">
            <v>41.896500000000003</v>
          </cell>
        </row>
        <row r="242">
          <cell r="A242">
            <v>41.892600000000002</v>
          </cell>
        </row>
        <row r="243">
          <cell r="A243">
            <v>41.892600000000002</v>
          </cell>
        </row>
        <row r="244">
          <cell r="A244">
            <v>41.8887</v>
          </cell>
        </row>
        <row r="245">
          <cell r="A245">
            <v>41.599600000000002</v>
          </cell>
        </row>
        <row r="246">
          <cell r="A246">
            <v>41.599600000000002</v>
          </cell>
        </row>
        <row r="247">
          <cell r="A247">
            <v>41.599600000000002</v>
          </cell>
        </row>
        <row r="248">
          <cell r="A248">
            <v>41.599600000000002</v>
          </cell>
        </row>
        <row r="249">
          <cell r="A249">
            <v>41.599600000000002</v>
          </cell>
        </row>
        <row r="250">
          <cell r="A250">
            <v>41.599600000000002</v>
          </cell>
        </row>
        <row r="251">
          <cell r="A251">
            <v>41.599600000000002</v>
          </cell>
        </row>
        <row r="252">
          <cell r="A252">
            <v>41.599600000000002</v>
          </cell>
        </row>
        <row r="253">
          <cell r="A253">
            <v>41.599600000000002</v>
          </cell>
        </row>
        <row r="254">
          <cell r="A254">
            <v>40.197299999999998</v>
          </cell>
        </row>
        <row r="255">
          <cell r="A255">
            <v>40.193399999999997</v>
          </cell>
        </row>
        <row r="256">
          <cell r="A256">
            <v>40.193399999999997</v>
          </cell>
        </row>
        <row r="257">
          <cell r="A257">
            <v>40.193399999999997</v>
          </cell>
        </row>
        <row r="258">
          <cell r="A258">
            <v>40.193399999999997</v>
          </cell>
        </row>
        <row r="259">
          <cell r="A259">
            <v>40.193399999999997</v>
          </cell>
        </row>
        <row r="260">
          <cell r="A260">
            <v>40.193399999999997</v>
          </cell>
        </row>
        <row r="261">
          <cell r="A261">
            <v>40.193399999999997</v>
          </cell>
        </row>
        <row r="262">
          <cell r="A262">
            <v>40.193399999999997</v>
          </cell>
        </row>
        <row r="263">
          <cell r="A263">
            <v>40.193399999999997</v>
          </cell>
        </row>
        <row r="264">
          <cell r="A264">
            <v>40.193399999999997</v>
          </cell>
        </row>
        <row r="265">
          <cell r="A265">
            <v>40.193399999999997</v>
          </cell>
        </row>
        <row r="266">
          <cell r="A266">
            <v>40.193399999999997</v>
          </cell>
        </row>
        <row r="267">
          <cell r="A267">
            <v>40.193399999999997</v>
          </cell>
        </row>
        <row r="268">
          <cell r="A268">
            <v>40.193399999999997</v>
          </cell>
        </row>
        <row r="269">
          <cell r="A269">
            <v>40.193399999999997</v>
          </cell>
        </row>
        <row r="270">
          <cell r="A270">
            <v>40.193399999999997</v>
          </cell>
        </row>
        <row r="271">
          <cell r="A271">
            <v>40.193399999999997</v>
          </cell>
        </row>
        <row r="272">
          <cell r="A272">
            <v>40.197299999999998</v>
          </cell>
        </row>
        <row r="273">
          <cell r="A273">
            <v>40.197299999999998</v>
          </cell>
        </row>
        <row r="274">
          <cell r="A274">
            <v>40.193399999999997</v>
          </cell>
        </row>
        <row r="275">
          <cell r="A275">
            <v>40.193399999999997</v>
          </cell>
        </row>
        <row r="276">
          <cell r="A276">
            <v>40.193399999999997</v>
          </cell>
        </row>
        <row r="277">
          <cell r="A277">
            <v>40.193399999999997</v>
          </cell>
        </row>
        <row r="278">
          <cell r="A278">
            <v>40.193399999999997</v>
          </cell>
        </row>
        <row r="279">
          <cell r="A279">
            <v>40.193399999999997</v>
          </cell>
        </row>
        <row r="280">
          <cell r="A280">
            <v>40.193399999999997</v>
          </cell>
        </row>
        <row r="281">
          <cell r="A281">
            <v>40.193399999999997</v>
          </cell>
        </row>
        <row r="282">
          <cell r="A282">
            <v>40.193399999999997</v>
          </cell>
        </row>
        <row r="283">
          <cell r="A283">
            <v>40.193399999999997</v>
          </cell>
        </row>
        <row r="284">
          <cell r="A284">
            <v>40.193399999999997</v>
          </cell>
        </row>
        <row r="285">
          <cell r="A285">
            <v>40.193399999999997</v>
          </cell>
        </row>
        <row r="286">
          <cell r="A286">
            <v>40.193399999999997</v>
          </cell>
        </row>
        <row r="287">
          <cell r="A287">
            <v>40.193399999999997</v>
          </cell>
        </row>
        <row r="288">
          <cell r="A288">
            <v>40.193399999999997</v>
          </cell>
        </row>
        <row r="289">
          <cell r="A289">
            <v>40.193399999999997</v>
          </cell>
        </row>
        <row r="290">
          <cell r="A290">
            <v>40.193399999999997</v>
          </cell>
        </row>
        <row r="291">
          <cell r="A291">
            <v>40.193399999999997</v>
          </cell>
        </row>
        <row r="292">
          <cell r="A292">
            <v>40.193399999999997</v>
          </cell>
        </row>
        <row r="293">
          <cell r="A293">
            <v>40.193399999999997</v>
          </cell>
        </row>
        <row r="294">
          <cell r="A294">
            <v>40.193399999999997</v>
          </cell>
        </row>
        <row r="295">
          <cell r="A295">
            <v>40.193399999999997</v>
          </cell>
        </row>
        <row r="296">
          <cell r="A296">
            <v>40.193399999999997</v>
          </cell>
        </row>
        <row r="297">
          <cell r="A297">
            <v>40.193399999999997</v>
          </cell>
        </row>
        <row r="298">
          <cell r="A298">
            <v>40.193399999999997</v>
          </cell>
        </row>
        <row r="299">
          <cell r="A299">
            <v>40.193399999999997</v>
          </cell>
        </row>
        <row r="300">
          <cell r="A300">
            <v>40.193399999999997</v>
          </cell>
        </row>
        <row r="301">
          <cell r="A301">
            <v>40.193399999999997</v>
          </cell>
        </row>
        <row r="302">
          <cell r="A302">
            <v>40.193399999999997</v>
          </cell>
        </row>
        <row r="303">
          <cell r="A303">
            <v>40.197299999999998</v>
          </cell>
        </row>
        <row r="304">
          <cell r="A304">
            <v>40.193399999999997</v>
          </cell>
        </row>
        <row r="305">
          <cell r="A305">
            <v>40.193399999999997</v>
          </cell>
        </row>
        <row r="306">
          <cell r="A306">
            <v>40.193399999999997</v>
          </cell>
        </row>
        <row r="307">
          <cell r="A307">
            <v>40.193399999999997</v>
          </cell>
        </row>
        <row r="308">
          <cell r="A308">
            <v>40.193399999999997</v>
          </cell>
        </row>
        <row r="309">
          <cell r="A309">
            <v>40.193399999999997</v>
          </cell>
        </row>
        <row r="310">
          <cell r="A310">
            <v>40.193399999999997</v>
          </cell>
        </row>
        <row r="311">
          <cell r="A311">
            <v>40.193399999999997</v>
          </cell>
        </row>
        <row r="312">
          <cell r="A312">
            <v>40.193399999999997</v>
          </cell>
        </row>
        <row r="313">
          <cell r="A313">
            <v>40.193399999999997</v>
          </cell>
        </row>
        <row r="314">
          <cell r="A314">
            <v>40.193399999999997</v>
          </cell>
        </row>
        <row r="315">
          <cell r="A315">
            <v>40.193399999999997</v>
          </cell>
        </row>
        <row r="316">
          <cell r="A316">
            <v>40.189500000000002</v>
          </cell>
        </row>
        <row r="317">
          <cell r="A317">
            <v>40.193399999999997</v>
          </cell>
        </row>
        <row r="318">
          <cell r="A318">
            <v>40.193399999999997</v>
          </cell>
        </row>
        <row r="319">
          <cell r="A319">
            <v>40.193399999999997</v>
          </cell>
        </row>
        <row r="320">
          <cell r="A320">
            <v>40.193399999999997</v>
          </cell>
        </row>
        <row r="321">
          <cell r="A321">
            <v>40.193399999999997</v>
          </cell>
        </row>
        <row r="322">
          <cell r="A322">
            <v>40.193399999999997</v>
          </cell>
        </row>
        <row r="323">
          <cell r="A323">
            <v>40.193399999999997</v>
          </cell>
        </row>
        <row r="324">
          <cell r="A324">
            <v>40.193399999999997</v>
          </cell>
        </row>
        <row r="325">
          <cell r="A325">
            <v>40.193399999999997</v>
          </cell>
        </row>
        <row r="326">
          <cell r="A326">
            <v>40.193399999999997</v>
          </cell>
        </row>
        <row r="327">
          <cell r="A327">
            <v>40.193399999999997</v>
          </cell>
        </row>
        <row r="328">
          <cell r="A328">
            <v>40.193399999999997</v>
          </cell>
        </row>
        <row r="329">
          <cell r="A329">
            <v>40.193399999999997</v>
          </cell>
        </row>
        <row r="330">
          <cell r="A330">
            <v>40.193399999999997</v>
          </cell>
        </row>
        <row r="331">
          <cell r="A331">
            <v>40.193399999999997</v>
          </cell>
        </row>
        <row r="332">
          <cell r="A332">
            <v>40.193399999999997</v>
          </cell>
        </row>
        <row r="333">
          <cell r="A333">
            <v>40.197299999999998</v>
          </cell>
        </row>
        <row r="334">
          <cell r="A334">
            <v>40.193399999999997</v>
          </cell>
        </row>
        <row r="335">
          <cell r="A335">
            <v>40.193399999999997</v>
          </cell>
        </row>
        <row r="336">
          <cell r="A336">
            <v>40.193399999999997</v>
          </cell>
        </row>
        <row r="337">
          <cell r="A337">
            <v>40.193399999999997</v>
          </cell>
        </row>
        <row r="338">
          <cell r="A338">
            <v>40.193399999999997</v>
          </cell>
        </row>
        <row r="339">
          <cell r="A339">
            <v>40.193399999999997</v>
          </cell>
        </row>
        <row r="340">
          <cell r="A340">
            <v>40.193399999999997</v>
          </cell>
        </row>
        <row r="341">
          <cell r="A341">
            <v>40.193399999999997</v>
          </cell>
        </row>
        <row r="342">
          <cell r="A342">
            <v>40.193399999999997</v>
          </cell>
        </row>
        <row r="343">
          <cell r="A343">
            <v>40.193399999999997</v>
          </cell>
        </row>
        <row r="344">
          <cell r="A344">
            <v>40.193399999999997</v>
          </cell>
        </row>
        <row r="345">
          <cell r="A345">
            <v>40.193399999999997</v>
          </cell>
        </row>
        <row r="346">
          <cell r="A346">
            <v>40.193399999999997</v>
          </cell>
        </row>
        <row r="347">
          <cell r="A347">
            <v>40.193399999999997</v>
          </cell>
        </row>
        <row r="348">
          <cell r="A348">
            <v>40.193399999999997</v>
          </cell>
        </row>
        <row r="349">
          <cell r="A349">
            <v>40.193399999999997</v>
          </cell>
        </row>
        <row r="350">
          <cell r="A350">
            <v>40.193399999999997</v>
          </cell>
        </row>
        <row r="351">
          <cell r="A351">
            <v>40.193399999999997</v>
          </cell>
        </row>
        <row r="352">
          <cell r="A352">
            <v>40.193399999999997</v>
          </cell>
        </row>
        <row r="353">
          <cell r="A353">
            <v>40.193399999999997</v>
          </cell>
        </row>
        <row r="354">
          <cell r="A354">
            <v>40.193399999999997</v>
          </cell>
        </row>
        <row r="355">
          <cell r="A355">
            <v>40.193399999999997</v>
          </cell>
        </row>
        <row r="356">
          <cell r="A356">
            <v>40.193399999999997</v>
          </cell>
        </row>
        <row r="357">
          <cell r="A357">
            <v>40.193399999999997</v>
          </cell>
        </row>
        <row r="358">
          <cell r="A358">
            <v>40.193399999999997</v>
          </cell>
        </row>
        <row r="359">
          <cell r="A359">
            <v>40.193399999999997</v>
          </cell>
        </row>
        <row r="360">
          <cell r="A360">
            <v>40.193399999999997</v>
          </cell>
        </row>
        <row r="361">
          <cell r="A361">
            <v>40.193399999999997</v>
          </cell>
        </row>
        <row r="362">
          <cell r="A362">
            <v>40.193399999999997</v>
          </cell>
        </row>
        <row r="363">
          <cell r="A363">
            <v>40.197299999999998</v>
          </cell>
        </row>
        <row r="364">
          <cell r="A364">
            <v>40.193399999999997</v>
          </cell>
        </row>
        <row r="365">
          <cell r="A365">
            <v>40.193399999999997</v>
          </cell>
        </row>
        <row r="366">
          <cell r="A366">
            <v>40.193399999999997</v>
          </cell>
        </row>
        <row r="367">
          <cell r="A367">
            <v>40.193399999999997</v>
          </cell>
        </row>
        <row r="368">
          <cell r="A368">
            <v>40.193399999999997</v>
          </cell>
        </row>
        <row r="369">
          <cell r="A369">
            <v>40.193399999999997</v>
          </cell>
        </row>
        <row r="370">
          <cell r="A370">
            <v>40.193399999999997</v>
          </cell>
        </row>
        <row r="371">
          <cell r="A371">
            <v>40.193399999999997</v>
          </cell>
        </row>
        <row r="372">
          <cell r="A372">
            <v>40.193399999999997</v>
          </cell>
        </row>
        <row r="373">
          <cell r="A373">
            <v>40.193399999999997</v>
          </cell>
        </row>
        <row r="374">
          <cell r="A374">
            <v>40.193399999999997</v>
          </cell>
        </row>
        <row r="375">
          <cell r="A375">
            <v>40.193399999999997</v>
          </cell>
        </row>
        <row r="376">
          <cell r="A376">
            <v>40.193399999999997</v>
          </cell>
        </row>
        <row r="377">
          <cell r="A377">
            <v>40.189500000000002</v>
          </cell>
        </row>
        <row r="378">
          <cell r="A378">
            <v>40.193399999999997</v>
          </cell>
        </row>
        <row r="379">
          <cell r="A379">
            <v>40.193399999999997</v>
          </cell>
        </row>
        <row r="380">
          <cell r="A380">
            <v>40.193399999999997</v>
          </cell>
        </row>
        <row r="381">
          <cell r="A381">
            <v>40.193399999999997</v>
          </cell>
        </row>
        <row r="382">
          <cell r="A382">
            <v>40.193399999999997</v>
          </cell>
        </row>
        <row r="383">
          <cell r="A383">
            <v>40.193399999999997</v>
          </cell>
        </row>
        <row r="384">
          <cell r="A384">
            <v>40.193399999999997</v>
          </cell>
        </row>
        <row r="385">
          <cell r="A385">
            <v>40.193399999999997</v>
          </cell>
        </row>
        <row r="386">
          <cell r="A386">
            <v>40.193399999999997</v>
          </cell>
        </row>
        <row r="387">
          <cell r="A387">
            <v>40.193399999999997</v>
          </cell>
        </row>
        <row r="388">
          <cell r="A388">
            <v>40.193399999999997</v>
          </cell>
        </row>
        <row r="389">
          <cell r="A389">
            <v>40.193399999999997</v>
          </cell>
        </row>
        <row r="390">
          <cell r="A390">
            <v>40.193399999999997</v>
          </cell>
        </row>
        <row r="391">
          <cell r="A391">
            <v>40.193399999999997</v>
          </cell>
        </row>
        <row r="392">
          <cell r="A392">
            <v>40.193399999999997</v>
          </cell>
        </row>
        <row r="393">
          <cell r="A393">
            <v>40.197299999999998</v>
          </cell>
        </row>
        <row r="394">
          <cell r="A394">
            <v>40.193399999999997</v>
          </cell>
        </row>
        <row r="395">
          <cell r="A395">
            <v>40.193399999999997</v>
          </cell>
        </row>
        <row r="396">
          <cell r="A396">
            <v>40.193399999999997</v>
          </cell>
        </row>
        <row r="397">
          <cell r="A397">
            <v>40.193399999999997</v>
          </cell>
        </row>
        <row r="398">
          <cell r="A398">
            <v>40.193399999999997</v>
          </cell>
        </row>
        <row r="399">
          <cell r="A399">
            <v>40.193399999999997</v>
          </cell>
        </row>
        <row r="400">
          <cell r="A400">
            <v>40.193399999999997</v>
          </cell>
        </row>
        <row r="401">
          <cell r="A401">
            <v>40.193399999999997</v>
          </cell>
        </row>
        <row r="402">
          <cell r="A402">
            <v>40.216799999999999</v>
          </cell>
        </row>
        <row r="403">
          <cell r="A403">
            <v>40.227499999999999</v>
          </cell>
        </row>
        <row r="404">
          <cell r="A404">
            <v>40.204099999999997</v>
          </cell>
        </row>
        <row r="405">
          <cell r="A405">
            <v>40.2119</v>
          </cell>
        </row>
        <row r="406">
          <cell r="A406">
            <v>40.188499999999998</v>
          </cell>
        </row>
        <row r="407">
          <cell r="A407">
            <v>40.192399999999999</v>
          </cell>
        </row>
        <row r="408">
          <cell r="A408">
            <v>40.661099999999998</v>
          </cell>
        </row>
        <row r="409">
          <cell r="A409">
            <v>40.610399999999998</v>
          </cell>
        </row>
        <row r="410">
          <cell r="A410">
            <v>40.610399999999998</v>
          </cell>
        </row>
        <row r="411">
          <cell r="A411">
            <v>40.618200000000002</v>
          </cell>
        </row>
        <row r="412">
          <cell r="A412">
            <v>40.622100000000003</v>
          </cell>
        </row>
        <row r="413">
          <cell r="A413">
            <v>40.610399999999998</v>
          </cell>
        </row>
        <row r="414">
          <cell r="A414">
            <v>40.622100000000003</v>
          </cell>
        </row>
        <row r="415">
          <cell r="A415">
            <v>40.606400000000001</v>
          </cell>
        </row>
        <row r="416">
          <cell r="A416">
            <v>40.161099999999998</v>
          </cell>
        </row>
        <row r="417">
          <cell r="A417">
            <v>39.9268</v>
          </cell>
        </row>
        <row r="418">
          <cell r="A418">
            <v>39.934600000000003</v>
          </cell>
        </row>
        <row r="419">
          <cell r="A419">
            <v>40.3643</v>
          </cell>
        </row>
        <row r="420">
          <cell r="A420">
            <v>40.360399999999998</v>
          </cell>
        </row>
        <row r="421">
          <cell r="A421">
            <v>40.352499999999999</v>
          </cell>
        </row>
        <row r="422">
          <cell r="A422">
            <v>40.352499999999999</v>
          </cell>
        </row>
        <row r="423">
          <cell r="A423">
            <v>40.0244</v>
          </cell>
        </row>
        <row r="424">
          <cell r="A424">
            <v>40.012700000000002</v>
          </cell>
        </row>
        <row r="425">
          <cell r="A425">
            <v>40.0244</v>
          </cell>
        </row>
        <row r="426">
          <cell r="A426">
            <v>40.469700000000003</v>
          </cell>
        </row>
        <row r="427">
          <cell r="A427">
            <v>40.469700000000003</v>
          </cell>
        </row>
        <row r="428">
          <cell r="A428">
            <v>40.79</v>
          </cell>
        </row>
        <row r="429">
          <cell r="A429">
            <v>40.473599999999998</v>
          </cell>
        </row>
        <row r="430">
          <cell r="A430">
            <v>41.270499999999998</v>
          </cell>
        </row>
        <row r="431">
          <cell r="A431">
            <v>41.262700000000002</v>
          </cell>
        </row>
        <row r="432">
          <cell r="A432">
            <v>41.266599999999997</v>
          </cell>
        </row>
        <row r="433">
          <cell r="A433">
            <v>42.282200000000003</v>
          </cell>
        </row>
        <row r="434">
          <cell r="A434">
            <v>42.504899999999999</v>
          </cell>
        </row>
        <row r="435">
          <cell r="A435">
            <v>42.497100000000003</v>
          </cell>
        </row>
        <row r="436">
          <cell r="A436">
            <v>42.3994</v>
          </cell>
        </row>
        <row r="437">
          <cell r="A437">
            <v>42.469700000000003</v>
          </cell>
        </row>
        <row r="438">
          <cell r="A438">
            <v>42.465800000000002</v>
          </cell>
        </row>
        <row r="439">
          <cell r="A439">
            <v>42.680700000000002</v>
          </cell>
        </row>
        <row r="440">
          <cell r="A440">
            <v>42.657200000000003</v>
          </cell>
        </row>
        <row r="441">
          <cell r="A441">
            <v>42.653300000000002</v>
          </cell>
        </row>
        <row r="442">
          <cell r="A442">
            <v>42.571300000000001</v>
          </cell>
        </row>
        <row r="443">
          <cell r="A443">
            <v>42.535200000000003</v>
          </cell>
        </row>
        <row r="444">
          <cell r="A444">
            <v>42.535200000000003</v>
          </cell>
        </row>
        <row r="445">
          <cell r="A445">
            <v>42.542999999999999</v>
          </cell>
        </row>
        <row r="446">
          <cell r="A446">
            <v>45.286099999999998</v>
          </cell>
        </row>
        <row r="447">
          <cell r="A447">
            <v>44.067399999999999</v>
          </cell>
        </row>
        <row r="448">
          <cell r="A448">
            <v>44.0518</v>
          </cell>
        </row>
        <row r="449">
          <cell r="A449">
            <v>44.0869</v>
          </cell>
        </row>
        <row r="450">
          <cell r="A450">
            <v>44.075200000000002</v>
          </cell>
        </row>
        <row r="451">
          <cell r="A451">
            <v>44.071300000000001</v>
          </cell>
        </row>
        <row r="452">
          <cell r="A452">
            <v>44.145499999999998</v>
          </cell>
        </row>
        <row r="453">
          <cell r="A453">
            <v>44.219700000000003</v>
          </cell>
        </row>
        <row r="454">
          <cell r="A454">
            <v>44.0869</v>
          </cell>
        </row>
        <row r="455">
          <cell r="A455">
            <v>44.122100000000003</v>
          </cell>
        </row>
        <row r="456">
          <cell r="A456">
            <v>41.582999999999998</v>
          </cell>
        </row>
        <row r="457">
          <cell r="A457">
            <v>42.4482</v>
          </cell>
        </row>
        <row r="458">
          <cell r="A458">
            <v>42.256799999999998</v>
          </cell>
        </row>
        <row r="459">
          <cell r="A459">
            <v>42.444299999999998</v>
          </cell>
        </row>
        <row r="460">
          <cell r="A460">
            <v>42.690399999999997</v>
          </cell>
        </row>
        <row r="461">
          <cell r="A461">
            <v>42.741199999999999</v>
          </cell>
        </row>
        <row r="462">
          <cell r="A462">
            <v>46.131799999999998</v>
          </cell>
        </row>
        <row r="463">
          <cell r="A463">
            <v>48.929699999999997</v>
          </cell>
        </row>
        <row r="464">
          <cell r="A464">
            <v>48.269500000000001</v>
          </cell>
        </row>
        <row r="465">
          <cell r="A465">
            <v>48.273400000000002</v>
          </cell>
        </row>
        <row r="466">
          <cell r="A466">
            <v>48.265599999999999</v>
          </cell>
        </row>
        <row r="467">
          <cell r="A467">
            <v>54.953099999999999</v>
          </cell>
        </row>
        <row r="468">
          <cell r="A468">
            <v>54.878900000000002</v>
          </cell>
        </row>
        <row r="469">
          <cell r="A469">
            <v>54.867199999999997</v>
          </cell>
        </row>
        <row r="470">
          <cell r="A470">
            <v>54.875</v>
          </cell>
        </row>
        <row r="471">
          <cell r="A471">
            <v>54.917999999999999</v>
          </cell>
        </row>
        <row r="472">
          <cell r="A472">
            <v>54.917999999999999</v>
          </cell>
        </row>
        <row r="473">
          <cell r="A473">
            <v>54.910200000000003</v>
          </cell>
        </row>
        <row r="474">
          <cell r="A474">
            <v>54.929699999999997</v>
          </cell>
        </row>
        <row r="475">
          <cell r="A475">
            <v>61.346699999999998</v>
          </cell>
        </row>
        <row r="476">
          <cell r="A476">
            <v>61.295900000000003</v>
          </cell>
        </row>
        <row r="477">
          <cell r="A477">
            <v>61.299799999999998</v>
          </cell>
        </row>
        <row r="478">
          <cell r="A478">
            <v>61.299799999999998</v>
          </cell>
        </row>
        <row r="479">
          <cell r="A479">
            <v>61.299799999999998</v>
          </cell>
        </row>
        <row r="480">
          <cell r="A480">
            <v>61.295900000000003</v>
          </cell>
        </row>
        <row r="481">
          <cell r="A481">
            <v>54.682600000000001</v>
          </cell>
        </row>
        <row r="482">
          <cell r="A482">
            <v>58.686500000000002</v>
          </cell>
        </row>
        <row r="483">
          <cell r="A483">
            <v>61.690399999999997</v>
          </cell>
        </row>
        <row r="484">
          <cell r="A484">
            <v>61.651400000000002</v>
          </cell>
        </row>
        <row r="485">
          <cell r="A485">
            <v>61.655299999999997</v>
          </cell>
        </row>
        <row r="486">
          <cell r="A486">
            <v>61.651400000000002</v>
          </cell>
        </row>
        <row r="487">
          <cell r="A487">
            <v>61.656199999999998</v>
          </cell>
        </row>
        <row r="488">
          <cell r="A488">
            <v>61.640599999999999</v>
          </cell>
        </row>
        <row r="489">
          <cell r="A489">
            <v>57.140599999999999</v>
          </cell>
        </row>
        <row r="490">
          <cell r="A490">
            <v>57.140599999999999</v>
          </cell>
        </row>
        <row r="491">
          <cell r="A491">
            <v>58.105499999999999</v>
          </cell>
        </row>
        <row r="492">
          <cell r="A492">
            <v>58.113300000000002</v>
          </cell>
        </row>
        <row r="493">
          <cell r="A493">
            <v>58.109400000000001</v>
          </cell>
        </row>
        <row r="494">
          <cell r="A494">
            <v>57.277299999999997</v>
          </cell>
        </row>
        <row r="495">
          <cell r="A495">
            <v>57.488300000000002</v>
          </cell>
        </row>
        <row r="496">
          <cell r="A496">
            <v>57.933599999999998</v>
          </cell>
        </row>
        <row r="497">
          <cell r="A497">
            <v>58.132800000000003</v>
          </cell>
        </row>
        <row r="498">
          <cell r="A498">
            <v>58.234400000000001</v>
          </cell>
        </row>
        <row r="499">
          <cell r="A499">
            <v>55.578099999999999</v>
          </cell>
        </row>
        <row r="500">
          <cell r="A500">
            <v>55.214799999999997</v>
          </cell>
        </row>
        <row r="501">
          <cell r="A501">
            <v>55.246099999999998</v>
          </cell>
        </row>
        <row r="502">
          <cell r="A502">
            <v>55.378900000000002</v>
          </cell>
        </row>
        <row r="503">
          <cell r="A503">
            <v>55.480499999999999</v>
          </cell>
        </row>
        <row r="504">
          <cell r="A504">
            <v>55.554699999999997</v>
          </cell>
        </row>
        <row r="505">
          <cell r="A505">
            <v>44.230499999999999</v>
          </cell>
        </row>
        <row r="506">
          <cell r="A506">
            <v>43.214799999999997</v>
          </cell>
        </row>
        <row r="507">
          <cell r="A507">
            <v>43.171900000000001</v>
          </cell>
        </row>
        <row r="508">
          <cell r="A508">
            <v>44.287100000000002</v>
          </cell>
        </row>
        <row r="509">
          <cell r="A509">
            <v>44.209000000000003</v>
          </cell>
        </row>
        <row r="510">
          <cell r="A510">
            <v>44.1738</v>
          </cell>
        </row>
        <row r="511">
          <cell r="A511">
            <v>44.185499999999998</v>
          </cell>
        </row>
        <row r="512">
          <cell r="A512">
            <v>44.185499999999998</v>
          </cell>
        </row>
        <row r="513">
          <cell r="A513">
            <v>44.209000000000003</v>
          </cell>
        </row>
        <row r="514">
          <cell r="A514">
            <v>44.353499999999997</v>
          </cell>
        </row>
        <row r="515">
          <cell r="A515">
            <v>44.189500000000002</v>
          </cell>
        </row>
        <row r="516">
          <cell r="A516">
            <v>44.2012</v>
          </cell>
        </row>
        <row r="517">
          <cell r="A517">
            <v>42.720700000000001</v>
          </cell>
        </row>
        <row r="518">
          <cell r="A518">
            <v>42.533200000000001</v>
          </cell>
        </row>
        <row r="519">
          <cell r="A519">
            <v>43.174799999999998</v>
          </cell>
        </row>
        <row r="520">
          <cell r="A520">
            <v>42.331099999999999</v>
          </cell>
        </row>
        <row r="521">
          <cell r="A521">
            <v>42.331099999999999</v>
          </cell>
        </row>
        <row r="522">
          <cell r="A522">
            <v>42.331099999999999</v>
          </cell>
        </row>
        <row r="523">
          <cell r="A523">
            <v>40.733400000000003</v>
          </cell>
        </row>
        <row r="524">
          <cell r="A524">
            <v>40.752899999999997</v>
          </cell>
        </row>
        <row r="525">
          <cell r="A525">
            <v>40.7256</v>
          </cell>
        </row>
        <row r="526">
          <cell r="A526">
            <v>40.717799999999997</v>
          </cell>
        </row>
        <row r="527">
          <cell r="A527">
            <v>40.717799999999997</v>
          </cell>
        </row>
        <row r="528">
          <cell r="A528">
            <v>40.717799999999997</v>
          </cell>
        </row>
        <row r="529">
          <cell r="A529">
            <v>40.717799999999997</v>
          </cell>
        </row>
        <row r="530">
          <cell r="A530">
            <v>40.717799999999997</v>
          </cell>
        </row>
        <row r="531">
          <cell r="A531">
            <v>40.717799999999997</v>
          </cell>
        </row>
        <row r="532">
          <cell r="A532">
            <v>40.717799999999997</v>
          </cell>
        </row>
        <row r="533">
          <cell r="A533">
            <v>40.717799999999997</v>
          </cell>
        </row>
        <row r="534">
          <cell r="A534">
            <v>40.717799999999997</v>
          </cell>
        </row>
        <row r="535">
          <cell r="A535">
            <v>40.717799999999997</v>
          </cell>
        </row>
        <row r="536">
          <cell r="A536">
            <v>40.717799999999997</v>
          </cell>
        </row>
        <row r="537">
          <cell r="A537">
            <v>40.717799999999997</v>
          </cell>
        </row>
        <row r="538">
          <cell r="A538">
            <v>40.717799999999997</v>
          </cell>
        </row>
        <row r="539">
          <cell r="A539">
            <v>40.702100000000002</v>
          </cell>
        </row>
        <row r="540">
          <cell r="A540">
            <v>40.706099999999999</v>
          </cell>
        </row>
        <row r="541">
          <cell r="A541">
            <v>40.702100000000002</v>
          </cell>
        </row>
        <row r="542">
          <cell r="A542">
            <v>40.702100000000002</v>
          </cell>
        </row>
        <row r="543">
          <cell r="A543">
            <v>40.702100000000002</v>
          </cell>
        </row>
        <row r="544">
          <cell r="A544">
            <v>40.702100000000002</v>
          </cell>
        </row>
        <row r="545">
          <cell r="A545">
            <v>40.702100000000002</v>
          </cell>
        </row>
        <row r="546">
          <cell r="A546">
            <v>40.702100000000002</v>
          </cell>
        </row>
        <row r="547">
          <cell r="A547">
            <v>40.702100000000002</v>
          </cell>
        </row>
        <row r="548">
          <cell r="A548">
            <v>40.706099999999999</v>
          </cell>
        </row>
        <row r="549">
          <cell r="A549">
            <v>40.706099999999999</v>
          </cell>
        </row>
        <row r="550">
          <cell r="A550">
            <v>41.8232</v>
          </cell>
        </row>
        <row r="551">
          <cell r="A551">
            <v>40.702100000000002</v>
          </cell>
        </row>
        <row r="552">
          <cell r="A552">
            <v>40.702100000000002</v>
          </cell>
        </row>
        <row r="553">
          <cell r="A553">
            <v>40.702100000000002</v>
          </cell>
        </row>
        <row r="554">
          <cell r="A554">
            <v>40.702100000000002</v>
          </cell>
        </row>
        <row r="555">
          <cell r="A555">
            <v>40.702100000000002</v>
          </cell>
        </row>
        <row r="556">
          <cell r="A556">
            <v>40.702100000000002</v>
          </cell>
        </row>
        <row r="557">
          <cell r="A557">
            <v>40.702100000000002</v>
          </cell>
        </row>
        <row r="558">
          <cell r="A558">
            <v>40.702100000000002</v>
          </cell>
        </row>
        <row r="559">
          <cell r="A559">
            <v>40.702100000000002</v>
          </cell>
        </row>
        <row r="560">
          <cell r="A560">
            <v>40.702100000000002</v>
          </cell>
        </row>
        <row r="561">
          <cell r="A561">
            <v>40.702100000000002</v>
          </cell>
        </row>
        <row r="562">
          <cell r="A562">
            <v>40.702100000000002</v>
          </cell>
        </row>
        <row r="563">
          <cell r="A563">
            <v>40.702100000000002</v>
          </cell>
        </row>
        <row r="564">
          <cell r="A564">
            <v>40.702100000000002</v>
          </cell>
        </row>
        <row r="565">
          <cell r="A565">
            <v>40.702100000000002</v>
          </cell>
        </row>
        <row r="566">
          <cell r="A566">
            <v>40.702100000000002</v>
          </cell>
        </row>
        <row r="567">
          <cell r="A567">
            <v>40.702100000000002</v>
          </cell>
        </row>
        <row r="568">
          <cell r="A568">
            <v>40.702100000000002</v>
          </cell>
        </row>
        <row r="569">
          <cell r="A569">
            <v>40.702100000000002</v>
          </cell>
        </row>
        <row r="570">
          <cell r="A570">
            <v>40.702100000000002</v>
          </cell>
        </row>
        <row r="571">
          <cell r="A571">
            <v>40.702100000000002</v>
          </cell>
        </row>
        <row r="572">
          <cell r="A572">
            <v>40.702100000000002</v>
          </cell>
        </row>
        <row r="573">
          <cell r="A573">
            <v>40.702100000000002</v>
          </cell>
        </row>
        <row r="574">
          <cell r="A574">
            <v>40.702100000000002</v>
          </cell>
        </row>
        <row r="575">
          <cell r="A575">
            <v>40.702100000000002</v>
          </cell>
        </row>
        <row r="576">
          <cell r="A576">
            <v>40.702100000000002</v>
          </cell>
        </row>
        <row r="577">
          <cell r="A577">
            <v>40.702100000000002</v>
          </cell>
        </row>
        <row r="578">
          <cell r="A578">
            <v>40.706099999999999</v>
          </cell>
        </row>
        <row r="579">
          <cell r="A579">
            <v>40.706099999999999</v>
          </cell>
        </row>
        <row r="580">
          <cell r="A580">
            <v>40.702100000000002</v>
          </cell>
        </row>
        <row r="581">
          <cell r="A581">
            <v>40.702100000000002</v>
          </cell>
        </row>
        <row r="582">
          <cell r="A582">
            <v>40.702100000000002</v>
          </cell>
        </row>
        <row r="583">
          <cell r="A583">
            <v>40.702100000000002</v>
          </cell>
        </row>
        <row r="584">
          <cell r="A584">
            <v>40.702100000000002</v>
          </cell>
        </row>
        <row r="585">
          <cell r="A585">
            <v>40.702100000000002</v>
          </cell>
        </row>
        <row r="586">
          <cell r="A586">
            <v>40.7012</v>
          </cell>
        </row>
        <row r="587">
          <cell r="A587">
            <v>40.7012</v>
          </cell>
        </row>
        <row r="588">
          <cell r="A588">
            <v>40.7012</v>
          </cell>
        </row>
        <row r="589">
          <cell r="A589">
            <v>40.7012</v>
          </cell>
        </row>
        <row r="590">
          <cell r="A590">
            <v>40.7012</v>
          </cell>
        </row>
        <row r="591">
          <cell r="A591">
            <v>40.7012</v>
          </cell>
        </row>
        <row r="592">
          <cell r="A592">
            <v>40.7012</v>
          </cell>
        </row>
        <row r="593">
          <cell r="A593">
            <v>40.7012</v>
          </cell>
        </row>
        <row r="594">
          <cell r="A594">
            <v>40.7012</v>
          </cell>
        </row>
        <row r="595">
          <cell r="A595">
            <v>40.7012</v>
          </cell>
        </row>
        <row r="596">
          <cell r="A596">
            <v>40.7012</v>
          </cell>
        </row>
        <row r="597">
          <cell r="A597">
            <v>40.7012</v>
          </cell>
        </row>
        <row r="598">
          <cell r="A598">
            <v>40.7012</v>
          </cell>
        </row>
        <row r="599">
          <cell r="A599">
            <v>40.7012</v>
          </cell>
        </row>
        <row r="600">
          <cell r="A600">
            <v>40.7012</v>
          </cell>
        </row>
        <row r="601">
          <cell r="A601">
            <v>40.7012</v>
          </cell>
        </row>
        <row r="602">
          <cell r="A602">
            <v>40.7012</v>
          </cell>
        </row>
        <row r="603">
          <cell r="A603">
            <v>40.7012</v>
          </cell>
        </row>
        <row r="604">
          <cell r="A604">
            <v>40.7012</v>
          </cell>
        </row>
        <row r="605">
          <cell r="A605">
            <v>40.7012</v>
          </cell>
        </row>
        <row r="606">
          <cell r="A606">
            <v>40.7012</v>
          </cell>
        </row>
        <row r="607">
          <cell r="A607">
            <v>40.7012</v>
          </cell>
        </row>
        <row r="608">
          <cell r="A608">
            <v>40.705100000000002</v>
          </cell>
        </row>
        <row r="609">
          <cell r="A609">
            <v>40.705100000000002</v>
          </cell>
        </row>
        <row r="610">
          <cell r="A610">
            <v>40.7012</v>
          </cell>
        </row>
        <row r="611">
          <cell r="A611">
            <v>40.7012</v>
          </cell>
        </row>
        <row r="612">
          <cell r="A612">
            <v>40.7012</v>
          </cell>
        </row>
        <row r="613">
          <cell r="A613">
            <v>40.7012</v>
          </cell>
        </row>
        <row r="614">
          <cell r="A614">
            <v>40.7012</v>
          </cell>
        </row>
        <row r="615">
          <cell r="A615">
            <v>40.7012</v>
          </cell>
        </row>
        <row r="616">
          <cell r="A616">
            <v>40.7012</v>
          </cell>
        </row>
        <row r="617">
          <cell r="A617">
            <v>40.7012</v>
          </cell>
        </row>
        <row r="618">
          <cell r="A618">
            <v>40.7012</v>
          </cell>
        </row>
        <row r="619">
          <cell r="A619">
            <v>40.7012</v>
          </cell>
        </row>
        <row r="620">
          <cell r="A620">
            <v>40.7012</v>
          </cell>
        </row>
        <row r="621">
          <cell r="A621">
            <v>40.7012</v>
          </cell>
        </row>
        <row r="622">
          <cell r="A622">
            <v>40.7012</v>
          </cell>
        </row>
        <row r="623">
          <cell r="A623">
            <v>40.7012</v>
          </cell>
        </row>
        <row r="624">
          <cell r="A624">
            <v>40.7012</v>
          </cell>
        </row>
        <row r="625">
          <cell r="A625">
            <v>40.7012</v>
          </cell>
        </row>
        <row r="626">
          <cell r="A626">
            <v>40.7012</v>
          </cell>
        </row>
        <row r="627">
          <cell r="A627">
            <v>40.7012</v>
          </cell>
        </row>
        <row r="628">
          <cell r="A628">
            <v>40.7012</v>
          </cell>
        </row>
        <row r="629">
          <cell r="A629">
            <v>40.7012</v>
          </cell>
        </row>
        <row r="630">
          <cell r="A630">
            <v>40.7012</v>
          </cell>
        </row>
        <row r="631">
          <cell r="A631">
            <v>40.7012</v>
          </cell>
        </row>
        <row r="632">
          <cell r="A632">
            <v>40.7012</v>
          </cell>
        </row>
        <row r="633">
          <cell r="A633">
            <v>40.7012</v>
          </cell>
        </row>
        <row r="634">
          <cell r="A634">
            <v>40.7012</v>
          </cell>
        </row>
        <row r="635">
          <cell r="A635">
            <v>40.7012</v>
          </cell>
        </row>
        <row r="636">
          <cell r="A636">
            <v>40.7012</v>
          </cell>
        </row>
        <row r="637">
          <cell r="A637">
            <v>40.7012</v>
          </cell>
        </row>
        <row r="638">
          <cell r="A638">
            <v>40.705100000000002</v>
          </cell>
        </row>
        <row r="639">
          <cell r="A639">
            <v>40.705100000000002</v>
          </cell>
        </row>
        <row r="640">
          <cell r="A640">
            <v>40.7012</v>
          </cell>
        </row>
        <row r="641">
          <cell r="A641">
            <v>40.7012</v>
          </cell>
        </row>
        <row r="642">
          <cell r="A642">
            <v>40.7012</v>
          </cell>
        </row>
        <row r="643">
          <cell r="A643">
            <v>40.7012</v>
          </cell>
        </row>
        <row r="644">
          <cell r="A644">
            <v>40.7012</v>
          </cell>
        </row>
        <row r="645">
          <cell r="A645">
            <v>40.7012</v>
          </cell>
        </row>
        <row r="646">
          <cell r="A646">
            <v>40.7012</v>
          </cell>
        </row>
        <row r="647">
          <cell r="A647">
            <v>40.7012</v>
          </cell>
        </row>
        <row r="648">
          <cell r="A648">
            <v>40.7012</v>
          </cell>
        </row>
        <row r="649">
          <cell r="A649">
            <v>40.7012</v>
          </cell>
        </row>
        <row r="650">
          <cell r="A650">
            <v>40.7012</v>
          </cell>
        </row>
        <row r="651">
          <cell r="A651">
            <v>40.7012</v>
          </cell>
        </row>
        <row r="652">
          <cell r="A652">
            <v>40.7012</v>
          </cell>
        </row>
        <row r="653">
          <cell r="A653">
            <v>40.7012</v>
          </cell>
        </row>
        <row r="654">
          <cell r="A654">
            <v>40.7012</v>
          </cell>
        </row>
        <row r="655">
          <cell r="A655">
            <v>40.7012</v>
          </cell>
        </row>
        <row r="656">
          <cell r="A656">
            <v>40.7012</v>
          </cell>
        </row>
        <row r="657">
          <cell r="A657">
            <v>40.7012</v>
          </cell>
        </row>
        <row r="658">
          <cell r="A658">
            <v>40.7012</v>
          </cell>
        </row>
        <row r="659">
          <cell r="A659">
            <v>40.7012</v>
          </cell>
        </row>
        <row r="660">
          <cell r="A660">
            <v>40.7012</v>
          </cell>
        </row>
        <row r="661">
          <cell r="A661">
            <v>40.7012</v>
          </cell>
        </row>
        <row r="662">
          <cell r="A662">
            <v>40.7012</v>
          </cell>
        </row>
        <row r="663">
          <cell r="A663">
            <v>40.7012</v>
          </cell>
        </row>
        <row r="664">
          <cell r="A664">
            <v>40.7012</v>
          </cell>
        </row>
        <row r="665">
          <cell r="A665">
            <v>40.7012</v>
          </cell>
        </row>
        <row r="666">
          <cell r="A666">
            <v>40.7012</v>
          </cell>
        </row>
        <row r="667">
          <cell r="A667">
            <v>40.7012</v>
          </cell>
        </row>
        <row r="668">
          <cell r="A668">
            <v>40.705100000000002</v>
          </cell>
        </row>
        <row r="669">
          <cell r="A669">
            <v>40.705100000000002</v>
          </cell>
        </row>
        <row r="670">
          <cell r="A670">
            <v>40.7012</v>
          </cell>
        </row>
        <row r="671">
          <cell r="A671">
            <v>40.7012</v>
          </cell>
        </row>
        <row r="672">
          <cell r="A672">
            <v>40.7012</v>
          </cell>
        </row>
        <row r="673">
          <cell r="A673">
            <v>40.7012</v>
          </cell>
        </row>
        <row r="674">
          <cell r="A674">
            <v>40.7012</v>
          </cell>
        </row>
        <row r="675">
          <cell r="A675">
            <v>40.7012</v>
          </cell>
        </row>
        <row r="676">
          <cell r="A676">
            <v>40.7012</v>
          </cell>
        </row>
        <row r="677">
          <cell r="A677">
            <v>40.7012</v>
          </cell>
        </row>
        <row r="678">
          <cell r="A678">
            <v>40.7012</v>
          </cell>
        </row>
        <row r="679">
          <cell r="A679">
            <v>40.7012</v>
          </cell>
        </row>
        <row r="680">
          <cell r="A680">
            <v>40.7012</v>
          </cell>
        </row>
        <row r="681">
          <cell r="A681">
            <v>40.7012</v>
          </cell>
        </row>
        <row r="682">
          <cell r="A682">
            <v>40.7012</v>
          </cell>
        </row>
        <row r="683">
          <cell r="A683">
            <v>40.7012</v>
          </cell>
        </row>
        <row r="684">
          <cell r="A684">
            <v>40.7012</v>
          </cell>
        </row>
        <row r="685">
          <cell r="A685">
            <v>40.7012</v>
          </cell>
        </row>
        <row r="686">
          <cell r="A686">
            <v>40.7012</v>
          </cell>
        </row>
        <row r="687">
          <cell r="A687">
            <v>40.7012</v>
          </cell>
        </row>
        <row r="688">
          <cell r="A688">
            <v>40.7012</v>
          </cell>
        </row>
        <row r="689">
          <cell r="A689">
            <v>40.7012</v>
          </cell>
        </row>
        <row r="690">
          <cell r="A690">
            <v>40.7012</v>
          </cell>
        </row>
        <row r="691">
          <cell r="A691">
            <v>40.7012</v>
          </cell>
        </row>
        <row r="692">
          <cell r="A692">
            <v>40.7012</v>
          </cell>
        </row>
        <row r="693">
          <cell r="A693">
            <v>40.7012</v>
          </cell>
        </row>
        <row r="694">
          <cell r="A694">
            <v>40.7012</v>
          </cell>
        </row>
        <row r="695">
          <cell r="A695">
            <v>40.7012</v>
          </cell>
        </row>
        <row r="696">
          <cell r="A696">
            <v>40.7012</v>
          </cell>
        </row>
        <row r="697">
          <cell r="A697">
            <v>40.7012</v>
          </cell>
        </row>
        <row r="698">
          <cell r="A698">
            <v>40.705100000000002</v>
          </cell>
        </row>
        <row r="699">
          <cell r="A699">
            <v>40.705100000000002</v>
          </cell>
        </row>
        <row r="700">
          <cell r="A700">
            <v>40.7012</v>
          </cell>
        </row>
        <row r="701">
          <cell r="A701">
            <v>40.7012</v>
          </cell>
        </row>
        <row r="702">
          <cell r="A702">
            <v>40.7012</v>
          </cell>
        </row>
        <row r="703">
          <cell r="A703">
            <v>40.709000000000003</v>
          </cell>
        </row>
        <row r="704">
          <cell r="A704">
            <v>41.283200000000001</v>
          </cell>
        </row>
        <row r="705">
          <cell r="A705">
            <v>40.728499999999997</v>
          </cell>
        </row>
        <row r="706">
          <cell r="A706">
            <v>40.720700000000001</v>
          </cell>
        </row>
        <row r="707">
          <cell r="A707">
            <v>40.790999999999997</v>
          </cell>
        </row>
        <row r="708">
          <cell r="A708">
            <v>41.122999999999998</v>
          </cell>
        </row>
        <row r="709">
          <cell r="A709">
            <v>41.095700000000001</v>
          </cell>
        </row>
        <row r="710">
          <cell r="A710">
            <v>41.095700000000001</v>
          </cell>
        </row>
        <row r="711">
          <cell r="A711">
            <v>40.560499999999998</v>
          </cell>
        </row>
        <row r="712">
          <cell r="A712">
            <v>40.4863</v>
          </cell>
        </row>
        <row r="713">
          <cell r="A713">
            <v>40.482399999999998</v>
          </cell>
        </row>
        <row r="714">
          <cell r="A714">
            <v>40.872100000000003</v>
          </cell>
        </row>
        <row r="715">
          <cell r="A715">
            <v>40.829099999999997</v>
          </cell>
        </row>
        <row r="716">
          <cell r="A716">
            <v>40.825200000000002</v>
          </cell>
        </row>
        <row r="717">
          <cell r="A717">
            <v>40.567399999999999</v>
          </cell>
        </row>
        <row r="718">
          <cell r="A718">
            <v>40.497100000000003</v>
          </cell>
        </row>
        <row r="719">
          <cell r="A719">
            <v>41.407200000000003</v>
          </cell>
        </row>
        <row r="720">
          <cell r="A720">
            <v>40.950200000000002</v>
          </cell>
        </row>
        <row r="721">
          <cell r="A721">
            <v>40.914999999999999</v>
          </cell>
        </row>
        <row r="722">
          <cell r="A722">
            <v>40.930700000000002</v>
          </cell>
        </row>
        <row r="723">
          <cell r="A723">
            <v>40.930700000000002</v>
          </cell>
        </row>
        <row r="724">
          <cell r="A724">
            <v>40.422899999999998</v>
          </cell>
        </row>
        <row r="725">
          <cell r="A725">
            <v>40.907200000000003</v>
          </cell>
        </row>
        <row r="726">
          <cell r="A726">
            <v>40.891599999999997</v>
          </cell>
        </row>
        <row r="727">
          <cell r="A727">
            <v>40.891599999999997</v>
          </cell>
        </row>
        <row r="728">
          <cell r="A728">
            <v>40.903300000000002</v>
          </cell>
        </row>
        <row r="729">
          <cell r="A729">
            <v>40.9619</v>
          </cell>
        </row>
        <row r="730">
          <cell r="A730">
            <v>40.946300000000001</v>
          </cell>
        </row>
        <row r="731">
          <cell r="A731">
            <v>40.520499999999998</v>
          </cell>
        </row>
        <row r="732">
          <cell r="A732">
            <v>43.422899999999998</v>
          </cell>
        </row>
        <row r="733">
          <cell r="A733">
            <v>42.0244</v>
          </cell>
        </row>
        <row r="734">
          <cell r="A734">
            <v>41.981400000000001</v>
          </cell>
        </row>
        <row r="735">
          <cell r="A735">
            <v>42.020499999999998</v>
          </cell>
        </row>
        <row r="736">
          <cell r="A736">
            <v>41.9893</v>
          </cell>
        </row>
        <row r="737">
          <cell r="A737">
            <v>42.332999999999998</v>
          </cell>
        </row>
        <row r="738">
          <cell r="A738">
            <v>42.122999999999998</v>
          </cell>
        </row>
        <row r="739">
          <cell r="A739">
            <v>41.994100000000003</v>
          </cell>
        </row>
        <row r="740">
          <cell r="A740">
            <v>42.005899999999997</v>
          </cell>
        </row>
        <row r="741">
          <cell r="A741">
            <v>42.2012</v>
          </cell>
        </row>
        <row r="742">
          <cell r="A742">
            <v>42.767600000000002</v>
          </cell>
        </row>
        <row r="743">
          <cell r="A743">
            <v>43.009799999999998</v>
          </cell>
        </row>
        <row r="744">
          <cell r="A744">
            <v>43.247999999999998</v>
          </cell>
        </row>
        <row r="745">
          <cell r="A745">
            <v>43.368200000000002</v>
          </cell>
        </row>
        <row r="746">
          <cell r="A746">
            <v>43.465800000000002</v>
          </cell>
        </row>
        <row r="747">
          <cell r="A747">
            <v>43.715800000000002</v>
          </cell>
        </row>
        <row r="748">
          <cell r="A748">
            <v>43.754899999999999</v>
          </cell>
        </row>
        <row r="749">
          <cell r="A749">
            <v>43.817399999999999</v>
          </cell>
        </row>
        <row r="750">
          <cell r="A750">
            <v>43.813499999999998</v>
          </cell>
        </row>
        <row r="751">
          <cell r="A751">
            <v>43.879899999999999</v>
          </cell>
        </row>
        <row r="752">
          <cell r="A752">
            <v>46.227499999999999</v>
          </cell>
        </row>
        <row r="753">
          <cell r="A753">
            <v>49.629899999999999</v>
          </cell>
        </row>
        <row r="754">
          <cell r="A754">
            <v>49.008800000000001</v>
          </cell>
        </row>
        <row r="755">
          <cell r="A755">
            <v>49.262700000000002</v>
          </cell>
        </row>
        <row r="756">
          <cell r="A756">
            <v>54.679699999999997</v>
          </cell>
        </row>
        <row r="757">
          <cell r="A757">
            <v>54.710900000000002</v>
          </cell>
        </row>
        <row r="758">
          <cell r="A758">
            <v>54.117199999999997</v>
          </cell>
        </row>
        <row r="759">
          <cell r="A759">
            <v>54.125</v>
          </cell>
        </row>
        <row r="760">
          <cell r="A760">
            <v>54.594700000000003</v>
          </cell>
        </row>
        <row r="761">
          <cell r="A761">
            <v>54.582999999999998</v>
          </cell>
        </row>
        <row r="762">
          <cell r="A762">
            <v>54.575200000000002</v>
          </cell>
        </row>
        <row r="763">
          <cell r="A763">
            <v>61.164999999999999</v>
          </cell>
        </row>
        <row r="764">
          <cell r="A764">
            <v>60.9893</v>
          </cell>
        </row>
        <row r="765">
          <cell r="A765">
            <v>60.957999999999998</v>
          </cell>
        </row>
        <row r="766">
          <cell r="A766">
            <v>60.957999999999998</v>
          </cell>
        </row>
        <row r="767">
          <cell r="A767">
            <v>60.957999999999998</v>
          </cell>
        </row>
        <row r="768">
          <cell r="A768">
            <v>60.965800000000002</v>
          </cell>
        </row>
        <row r="769">
          <cell r="A769">
            <v>60.965800000000002</v>
          </cell>
        </row>
        <row r="770">
          <cell r="A770">
            <v>60.965800000000002</v>
          </cell>
        </row>
        <row r="771">
          <cell r="A771">
            <v>63.5518</v>
          </cell>
        </row>
        <row r="772">
          <cell r="A772">
            <v>63.446300000000001</v>
          </cell>
        </row>
        <row r="773">
          <cell r="A773">
            <v>63.450200000000002</v>
          </cell>
        </row>
        <row r="774">
          <cell r="A774">
            <v>63.450200000000002</v>
          </cell>
        </row>
        <row r="775">
          <cell r="A775">
            <v>63.450200000000002</v>
          </cell>
        </row>
        <row r="776">
          <cell r="A776">
            <v>63.446300000000001</v>
          </cell>
        </row>
        <row r="777">
          <cell r="A777">
            <v>63.442399999999999</v>
          </cell>
        </row>
        <row r="778">
          <cell r="A778">
            <v>63.450200000000002</v>
          </cell>
        </row>
        <row r="779">
          <cell r="A779">
            <v>64.091800000000006</v>
          </cell>
        </row>
        <row r="780">
          <cell r="A780">
            <v>64.064499999999995</v>
          </cell>
        </row>
        <row r="781">
          <cell r="A781">
            <v>64.205100000000002</v>
          </cell>
        </row>
        <row r="782">
          <cell r="A782">
            <v>56.837899999999998</v>
          </cell>
        </row>
        <row r="783">
          <cell r="A783">
            <v>56.4375</v>
          </cell>
        </row>
        <row r="784">
          <cell r="A784">
            <v>56.253900000000002</v>
          </cell>
        </row>
        <row r="785">
          <cell r="A785">
            <v>55.699199999999998</v>
          </cell>
        </row>
        <row r="786">
          <cell r="A786">
            <v>51.285200000000003</v>
          </cell>
        </row>
        <row r="787">
          <cell r="A787">
            <v>49.210900000000002</v>
          </cell>
        </row>
        <row r="788">
          <cell r="A788">
            <v>49.179699999999997</v>
          </cell>
        </row>
        <row r="789">
          <cell r="A789">
            <v>49.269500000000001</v>
          </cell>
        </row>
        <row r="790">
          <cell r="A790">
            <v>49.3125</v>
          </cell>
        </row>
        <row r="791">
          <cell r="A791">
            <v>49.265599999999999</v>
          </cell>
        </row>
        <row r="792">
          <cell r="A792">
            <v>44.317399999999999</v>
          </cell>
        </row>
        <row r="793">
          <cell r="A793">
            <v>43.0244</v>
          </cell>
        </row>
        <row r="794">
          <cell r="A794">
            <v>42.981400000000001</v>
          </cell>
        </row>
        <row r="795">
          <cell r="A795">
            <v>43.527299999999997</v>
          </cell>
        </row>
        <row r="796">
          <cell r="A796">
            <v>43.753900000000002</v>
          </cell>
        </row>
        <row r="797">
          <cell r="A797">
            <v>43.714799999999997</v>
          </cell>
        </row>
        <row r="798">
          <cell r="A798">
            <v>43.722700000000003</v>
          </cell>
        </row>
        <row r="799">
          <cell r="A799">
            <v>43.757800000000003</v>
          </cell>
        </row>
        <row r="800">
          <cell r="A800">
            <v>43.730499999999999</v>
          </cell>
        </row>
        <row r="801">
          <cell r="A801">
            <v>43.902299999999997</v>
          </cell>
        </row>
        <row r="802">
          <cell r="A802">
            <v>43.734400000000001</v>
          </cell>
        </row>
        <row r="803">
          <cell r="A803">
            <v>43.742199999999997</v>
          </cell>
        </row>
        <row r="804">
          <cell r="A804">
            <v>42.566400000000002</v>
          </cell>
        </row>
        <row r="805">
          <cell r="A805">
            <v>41.960900000000002</v>
          </cell>
        </row>
        <row r="806">
          <cell r="A806">
            <v>41.925800000000002</v>
          </cell>
        </row>
        <row r="807">
          <cell r="A807">
            <v>41.949199999999998</v>
          </cell>
        </row>
        <row r="808">
          <cell r="A808">
            <v>41.933599999999998</v>
          </cell>
        </row>
        <row r="809">
          <cell r="A809">
            <v>41.921900000000001</v>
          </cell>
        </row>
        <row r="810">
          <cell r="A810">
            <v>41.921900000000001</v>
          </cell>
        </row>
        <row r="811">
          <cell r="A811">
            <v>41.921900000000001</v>
          </cell>
        </row>
        <row r="812">
          <cell r="A812">
            <v>42.226599999999998</v>
          </cell>
        </row>
        <row r="813">
          <cell r="A813">
            <v>41.9375</v>
          </cell>
        </row>
        <row r="814">
          <cell r="A814">
            <v>41.031199999999998</v>
          </cell>
        </row>
        <row r="815">
          <cell r="A815">
            <v>41.031199999999998</v>
          </cell>
        </row>
        <row r="816">
          <cell r="A816">
            <v>41.031199999999998</v>
          </cell>
        </row>
        <row r="817">
          <cell r="A817">
            <v>41.031199999999998</v>
          </cell>
        </row>
        <row r="818">
          <cell r="A818">
            <v>41.031199999999998</v>
          </cell>
        </row>
        <row r="819">
          <cell r="A819">
            <v>41.031199999999998</v>
          </cell>
        </row>
        <row r="820">
          <cell r="A820">
            <v>41.031199999999998</v>
          </cell>
        </row>
        <row r="821">
          <cell r="A821">
            <v>41.031199999999998</v>
          </cell>
        </row>
        <row r="822">
          <cell r="A822">
            <v>41.031199999999998</v>
          </cell>
        </row>
        <row r="823">
          <cell r="A823">
            <v>41.031199999999998</v>
          </cell>
        </row>
        <row r="824">
          <cell r="A824">
            <v>41.007800000000003</v>
          </cell>
        </row>
        <row r="825">
          <cell r="A825">
            <v>41.015599999999999</v>
          </cell>
        </row>
        <row r="826">
          <cell r="A826">
            <v>41.011699999999998</v>
          </cell>
        </row>
        <row r="827">
          <cell r="A827">
            <v>41.011699999999998</v>
          </cell>
        </row>
        <row r="828">
          <cell r="A828">
            <v>41.011699999999998</v>
          </cell>
        </row>
        <row r="829">
          <cell r="A829">
            <v>41.011699999999998</v>
          </cell>
        </row>
        <row r="830">
          <cell r="A830">
            <v>41.011699999999998</v>
          </cell>
        </row>
        <row r="831">
          <cell r="A831">
            <v>41.011699999999998</v>
          </cell>
        </row>
        <row r="832">
          <cell r="A832">
            <v>41.011699999999998</v>
          </cell>
        </row>
        <row r="833">
          <cell r="A833">
            <v>41.011699999999998</v>
          </cell>
        </row>
        <row r="834">
          <cell r="A834">
            <v>41.011699999999998</v>
          </cell>
        </row>
        <row r="835">
          <cell r="A835">
            <v>41.011699999999998</v>
          </cell>
        </row>
        <row r="836">
          <cell r="A836">
            <v>41.011699999999998</v>
          </cell>
        </row>
        <row r="837">
          <cell r="A837">
            <v>41.011699999999998</v>
          </cell>
        </row>
        <row r="838">
          <cell r="A838">
            <v>41.011699999999998</v>
          </cell>
        </row>
        <row r="839">
          <cell r="A839">
            <v>41.011699999999998</v>
          </cell>
        </row>
        <row r="840">
          <cell r="A840">
            <v>41.011699999999998</v>
          </cell>
        </row>
        <row r="841">
          <cell r="A841">
            <v>41.011699999999998</v>
          </cell>
        </row>
        <row r="842">
          <cell r="A842">
            <v>41.011699999999998</v>
          </cell>
        </row>
        <row r="843">
          <cell r="A843">
            <v>41.011699999999998</v>
          </cell>
        </row>
        <row r="844">
          <cell r="A844">
            <v>41.011699999999998</v>
          </cell>
        </row>
        <row r="845">
          <cell r="A845">
            <v>41.011699999999998</v>
          </cell>
        </row>
        <row r="846">
          <cell r="A846">
            <v>41.011699999999998</v>
          </cell>
        </row>
        <row r="847">
          <cell r="A847">
            <v>41.011699999999998</v>
          </cell>
        </row>
        <row r="848">
          <cell r="A848">
            <v>41.011699999999998</v>
          </cell>
        </row>
        <row r="849">
          <cell r="A849">
            <v>41.011699999999998</v>
          </cell>
        </row>
        <row r="850">
          <cell r="A850">
            <v>41.011699999999998</v>
          </cell>
        </row>
        <row r="851">
          <cell r="A851">
            <v>41.011699999999998</v>
          </cell>
        </row>
        <row r="852">
          <cell r="A852">
            <v>41.007800000000003</v>
          </cell>
        </row>
        <row r="853">
          <cell r="A853">
            <v>41.007800000000003</v>
          </cell>
        </row>
        <row r="854">
          <cell r="A854">
            <v>41.007800000000003</v>
          </cell>
        </row>
        <row r="855">
          <cell r="A855">
            <v>41.011699999999998</v>
          </cell>
        </row>
        <row r="856">
          <cell r="A856">
            <v>41.007800000000003</v>
          </cell>
        </row>
        <row r="857">
          <cell r="A857">
            <v>41.007800000000003</v>
          </cell>
        </row>
        <row r="858">
          <cell r="A858">
            <v>41.007800000000003</v>
          </cell>
        </row>
        <row r="859">
          <cell r="A859">
            <v>41.007800000000003</v>
          </cell>
        </row>
        <row r="860">
          <cell r="A860">
            <v>41.007800000000003</v>
          </cell>
        </row>
        <row r="861">
          <cell r="A861">
            <v>41.007800000000003</v>
          </cell>
        </row>
        <row r="862">
          <cell r="A862">
            <v>41.007800000000003</v>
          </cell>
        </row>
        <row r="863">
          <cell r="A863">
            <v>41.007800000000003</v>
          </cell>
        </row>
        <row r="864">
          <cell r="A864">
            <v>41.007800000000003</v>
          </cell>
        </row>
        <row r="865">
          <cell r="A865">
            <v>41.007800000000003</v>
          </cell>
        </row>
        <row r="866">
          <cell r="A866">
            <v>41.007800000000003</v>
          </cell>
        </row>
        <row r="867">
          <cell r="A867">
            <v>41.007800000000003</v>
          </cell>
        </row>
        <row r="868">
          <cell r="A868">
            <v>41.007800000000003</v>
          </cell>
        </row>
        <row r="869">
          <cell r="A869">
            <v>41.007800000000003</v>
          </cell>
        </row>
        <row r="870">
          <cell r="A870">
            <v>41.007800000000003</v>
          </cell>
        </row>
        <row r="871">
          <cell r="A871">
            <v>41.007800000000003</v>
          </cell>
        </row>
        <row r="872">
          <cell r="A872">
            <v>41.007800000000003</v>
          </cell>
        </row>
        <row r="873">
          <cell r="A873">
            <v>41.007800000000003</v>
          </cell>
        </row>
        <row r="874">
          <cell r="A874">
            <v>41.007800000000003</v>
          </cell>
        </row>
        <row r="875">
          <cell r="A875">
            <v>41.007800000000003</v>
          </cell>
        </row>
        <row r="876">
          <cell r="A876">
            <v>41.007800000000003</v>
          </cell>
        </row>
        <row r="877">
          <cell r="A877">
            <v>41.007800000000003</v>
          </cell>
        </row>
        <row r="878">
          <cell r="A878">
            <v>41.007800000000003</v>
          </cell>
        </row>
        <row r="879">
          <cell r="A879">
            <v>41.007800000000003</v>
          </cell>
        </row>
        <row r="880">
          <cell r="A880">
            <v>41.007800000000003</v>
          </cell>
        </row>
        <row r="881">
          <cell r="A881">
            <v>41.007800000000003</v>
          </cell>
        </row>
        <row r="882">
          <cell r="A882">
            <v>41.007800000000003</v>
          </cell>
        </row>
        <row r="883">
          <cell r="A883">
            <v>41.007800000000003</v>
          </cell>
        </row>
        <row r="884">
          <cell r="A884">
            <v>41.011699999999998</v>
          </cell>
        </row>
        <row r="885">
          <cell r="A885">
            <v>41.011699999999998</v>
          </cell>
        </row>
        <row r="886">
          <cell r="A886">
            <v>41.007800000000003</v>
          </cell>
        </row>
        <row r="887">
          <cell r="A887">
            <v>41.007800000000003</v>
          </cell>
        </row>
        <row r="888">
          <cell r="A888">
            <v>41.007800000000003</v>
          </cell>
        </row>
        <row r="889">
          <cell r="A889">
            <v>41.007800000000003</v>
          </cell>
        </row>
        <row r="890">
          <cell r="A890">
            <v>41.007800000000003</v>
          </cell>
        </row>
        <row r="891">
          <cell r="A891">
            <v>41.007800000000003</v>
          </cell>
        </row>
        <row r="892">
          <cell r="A892">
            <v>41.007800000000003</v>
          </cell>
        </row>
        <row r="893">
          <cell r="A893">
            <v>41.007800000000003</v>
          </cell>
        </row>
        <row r="894">
          <cell r="A894">
            <v>41.007800000000003</v>
          </cell>
        </row>
        <row r="895">
          <cell r="A895">
            <v>41.007800000000003</v>
          </cell>
        </row>
        <row r="896">
          <cell r="A896">
            <v>41.007800000000003</v>
          </cell>
        </row>
        <row r="897">
          <cell r="A897">
            <v>41.007800000000003</v>
          </cell>
        </row>
        <row r="898">
          <cell r="A898">
            <v>41.007800000000003</v>
          </cell>
        </row>
        <row r="899">
          <cell r="A899">
            <v>41.007800000000003</v>
          </cell>
        </row>
        <row r="900">
          <cell r="A900">
            <v>41.007800000000003</v>
          </cell>
        </row>
        <row r="901">
          <cell r="A901">
            <v>41.007800000000003</v>
          </cell>
        </row>
      </sheetData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8"/>
  <sheetViews>
    <sheetView workbookViewId="0">
      <selection activeCell="I29" sqref="I29"/>
    </sheetView>
  </sheetViews>
  <sheetFormatPr baseColWidth="10" defaultColWidth="9" defaultRowHeight="15"/>
  <cols>
    <col min="1" max="1" width="54.33203125" style="185" customWidth="1"/>
    <col min="2" max="2" width="20.83203125" style="185" hidden="1" customWidth="1"/>
    <col min="3" max="3" width="23" style="185" hidden="1" customWidth="1"/>
    <col min="4" max="4" width="20.83203125" style="185" customWidth="1"/>
    <col min="5" max="7" width="20.83203125" style="185" hidden="1" customWidth="1"/>
    <col min="8" max="8" width="14.33203125" style="185" customWidth="1"/>
    <col min="9" max="9" width="9" style="185"/>
    <col min="10" max="10" width="9.5" style="185" customWidth="1"/>
    <col min="11" max="11" width="12.6640625" style="185" customWidth="1"/>
    <col min="12" max="12" width="13.1640625" style="185" customWidth="1"/>
    <col min="13" max="13" width="9" style="185"/>
    <col min="14" max="14" width="9.6640625" style="185" customWidth="1"/>
    <col min="15" max="16" width="18" style="185" customWidth="1"/>
    <col min="17" max="17" width="26.5" style="185" customWidth="1"/>
    <col min="18" max="16384" width="9" style="185"/>
  </cols>
  <sheetData>
    <row r="1" spans="1:8" ht="18">
      <c r="A1" s="186" t="s">
        <v>0</v>
      </c>
      <c r="B1" s="186" t="s">
        <v>1</v>
      </c>
      <c r="C1" s="186" t="s">
        <v>2</v>
      </c>
      <c r="D1" s="186" t="s">
        <v>3</v>
      </c>
      <c r="E1" s="186" t="s">
        <v>4</v>
      </c>
      <c r="F1" s="186" t="s">
        <v>5</v>
      </c>
      <c r="G1" s="186" t="s">
        <v>6</v>
      </c>
      <c r="H1" s="186" t="s">
        <v>7</v>
      </c>
    </row>
    <row r="2" spans="1:8" ht="18">
      <c r="A2" s="187" t="s">
        <v>8</v>
      </c>
      <c r="B2" s="188"/>
      <c r="C2" s="188"/>
      <c r="D2" s="189" t="s">
        <v>9</v>
      </c>
      <c r="E2" s="189"/>
      <c r="F2" s="189"/>
      <c r="G2" s="189"/>
      <c r="H2" s="189" t="s">
        <v>10</v>
      </c>
    </row>
    <row r="3" spans="1:8" ht="18">
      <c r="A3" s="187" t="s">
        <v>11</v>
      </c>
      <c r="B3" s="188"/>
      <c r="C3" s="188"/>
      <c r="D3" s="189" t="s">
        <v>9</v>
      </c>
      <c r="E3" s="189"/>
      <c r="F3" s="189"/>
      <c r="G3" s="189"/>
      <c r="H3" s="189" t="s">
        <v>10</v>
      </c>
    </row>
    <row r="4" spans="1:8" ht="18">
      <c r="A4" s="187" t="s">
        <v>12</v>
      </c>
      <c r="B4" s="188"/>
      <c r="C4" s="188"/>
      <c r="D4" s="188">
        <f>(18.159+16.456+17.217)/3</f>
        <v>17.277333333333331</v>
      </c>
      <c r="E4" s="189"/>
      <c r="F4" s="189"/>
      <c r="G4" s="189"/>
      <c r="H4" s="189"/>
    </row>
    <row r="5" spans="1:8" ht="18">
      <c r="A5" s="187" t="s">
        <v>13</v>
      </c>
      <c r="B5" s="188"/>
      <c r="C5" s="188"/>
      <c r="D5" s="188">
        <f>(4.78+4.045+4.144)/3</f>
        <v>4.3229999999999995</v>
      </c>
      <c r="E5" s="189"/>
      <c r="F5" s="189"/>
      <c r="G5" s="189"/>
      <c r="H5" s="189"/>
    </row>
    <row r="6" spans="1:8" ht="18">
      <c r="A6" s="187" t="s">
        <v>14</v>
      </c>
      <c r="B6" s="188"/>
      <c r="C6" s="188"/>
      <c r="D6" s="189" t="s">
        <v>9</v>
      </c>
      <c r="E6" s="189"/>
      <c r="F6" s="189"/>
      <c r="G6" s="189"/>
      <c r="H6" s="189" t="s">
        <v>15</v>
      </c>
    </row>
    <row r="7" spans="1:8" ht="18">
      <c r="A7" s="187" t="s">
        <v>16</v>
      </c>
      <c r="B7" s="188"/>
      <c r="C7" s="188"/>
      <c r="D7" s="189" t="s">
        <v>9</v>
      </c>
      <c r="E7" s="189"/>
      <c r="F7" s="189"/>
      <c r="G7" s="189"/>
      <c r="H7" s="189" t="s">
        <v>15</v>
      </c>
    </row>
    <row r="8" spans="1:8" ht="18">
      <c r="A8" s="187" t="s">
        <v>17</v>
      </c>
      <c r="B8" s="188"/>
      <c r="C8" s="188"/>
      <c r="D8" s="188">
        <f>(11.777+11.67+12.612)/3</f>
        <v>12.019666666666666</v>
      </c>
      <c r="E8" s="189"/>
      <c r="F8" s="189"/>
      <c r="G8" s="189"/>
      <c r="H8" s="189"/>
    </row>
    <row r="9" spans="1:8" ht="18">
      <c r="A9" s="187" t="s">
        <v>18</v>
      </c>
      <c r="B9" s="188"/>
      <c r="C9" s="188"/>
      <c r="D9" s="188">
        <f>(5.567+6.175+4.11)/3</f>
        <v>5.2839999999999998</v>
      </c>
      <c r="E9" s="189"/>
      <c r="F9" s="189"/>
      <c r="G9" s="189"/>
      <c r="H9" s="189"/>
    </row>
    <row r="10" spans="1:8" ht="18">
      <c r="A10" s="187" t="s">
        <v>19</v>
      </c>
      <c r="B10" s="188"/>
      <c r="C10" s="188"/>
      <c r="D10" s="189" t="s">
        <v>9</v>
      </c>
      <c r="E10" s="189"/>
      <c r="F10" s="189"/>
      <c r="G10" s="189"/>
      <c r="H10" s="189" t="s">
        <v>10</v>
      </c>
    </row>
    <row r="11" spans="1:8" ht="18">
      <c r="A11" s="187" t="s">
        <v>20</v>
      </c>
      <c r="B11" s="188"/>
      <c r="C11" s="188"/>
      <c r="D11" s="188">
        <f>(3.709+5.615+4.05)/3</f>
        <v>4.4579999999999993</v>
      </c>
      <c r="E11" s="189"/>
      <c r="F11" s="189"/>
      <c r="G11" s="189"/>
      <c r="H11" s="189"/>
    </row>
    <row r="12" spans="1:8" ht="18">
      <c r="A12" s="187" t="s">
        <v>21</v>
      </c>
      <c r="B12" s="188"/>
      <c r="C12" s="188"/>
      <c r="D12" s="188">
        <f>(2.167+1.766+1.6)/3</f>
        <v>1.8443333333333332</v>
      </c>
      <c r="E12" s="189"/>
      <c r="F12" s="189"/>
      <c r="G12" s="189"/>
      <c r="H12" s="189"/>
    </row>
    <row r="13" spans="1:8" ht="18">
      <c r="A13" s="187" t="s">
        <v>22</v>
      </c>
      <c r="B13" s="188"/>
      <c r="C13" s="188"/>
      <c r="D13" s="189" t="s">
        <v>9</v>
      </c>
      <c r="E13" s="189"/>
      <c r="F13" s="189"/>
      <c r="G13" s="189"/>
      <c r="H13" s="189" t="s">
        <v>10</v>
      </c>
    </row>
    <row r="14" spans="1:8" ht="18">
      <c r="A14" s="187" t="s">
        <v>23</v>
      </c>
      <c r="B14" s="188"/>
      <c r="C14" s="188"/>
      <c r="D14" s="189" t="s">
        <v>9</v>
      </c>
      <c r="E14" s="189"/>
      <c r="F14" s="189"/>
      <c r="G14" s="189"/>
      <c r="H14" s="189" t="s">
        <v>15</v>
      </c>
    </row>
    <row r="15" spans="1:8" ht="18">
      <c r="A15" s="187" t="s">
        <v>24</v>
      </c>
      <c r="B15" s="188"/>
      <c r="C15" s="188"/>
      <c r="D15" s="189" t="s">
        <v>9</v>
      </c>
      <c r="E15" s="189"/>
      <c r="F15" s="189"/>
      <c r="G15" s="189"/>
      <c r="H15" s="189" t="s">
        <v>15</v>
      </c>
    </row>
    <row r="16" spans="1:8" ht="18">
      <c r="A16" s="187" t="s">
        <v>25</v>
      </c>
      <c r="B16" s="188"/>
      <c r="C16" s="188"/>
      <c r="D16" s="189" t="s">
        <v>9</v>
      </c>
      <c r="E16" s="189"/>
      <c r="F16" s="189"/>
      <c r="G16" s="189"/>
      <c r="H16" s="189" t="s">
        <v>15</v>
      </c>
    </row>
    <row r="17" spans="1:8" ht="18">
      <c r="A17" s="187" t="s">
        <v>26</v>
      </c>
      <c r="B17" s="188"/>
      <c r="C17" s="188"/>
      <c r="D17" s="189" t="s">
        <v>9</v>
      </c>
      <c r="E17" s="189"/>
      <c r="F17" s="189"/>
      <c r="G17" s="189"/>
      <c r="H17" s="189" t="s">
        <v>15</v>
      </c>
    </row>
    <row r="18" spans="1:8">
      <c r="D18" s="190"/>
      <c r="E18" s="190"/>
      <c r="F18" s="190"/>
      <c r="G18" s="190"/>
      <c r="H18" s="190"/>
    </row>
  </sheetData>
  <sheetProtection formatCells="0" insertHyperlinks="0" autoFilter="0"/>
  <phoneticPr fontId="56" type="noConversion"/>
  <pageMargins left="0.7" right="0.7" top="0.75" bottom="0.75" header="0.3" footer="0.3"/>
  <pageSetup paperSize="9" orientation="portrait" horizontalDpi="90" verticalDpi="9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19"/>
  <sheetViews>
    <sheetView topLeftCell="C1" workbookViewId="0">
      <selection activeCell="Z3" sqref="Z3:Z8"/>
    </sheetView>
  </sheetViews>
  <sheetFormatPr baseColWidth="10" defaultColWidth="9" defaultRowHeight="15"/>
  <cols>
    <col min="2" max="2" width="16.33203125" customWidth="1"/>
    <col min="3" max="3" width="79.5" customWidth="1"/>
    <col min="4" max="4" width="12.1640625" customWidth="1"/>
    <col min="5" max="5" width="7" hidden="1" customWidth="1"/>
    <col min="6" max="6" width="6.1640625" hidden="1" customWidth="1"/>
    <col min="7" max="7" width="9.33203125" hidden="1" customWidth="1"/>
    <col min="8" max="8" width="7.1640625" hidden="1" customWidth="1"/>
    <col min="9" max="9" width="7.5" hidden="1" customWidth="1"/>
    <col min="10" max="10" width="6.1640625" hidden="1" customWidth="1"/>
    <col min="11" max="11" width="8" hidden="1" customWidth="1"/>
    <col min="12" max="12" width="6.6640625" hidden="1" customWidth="1"/>
    <col min="13" max="13" width="8.5" hidden="1" customWidth="1"/>
    <col min="14" max="14" width="7.1640625" hidden="1" customWidth="1"/>
    <col min="15" max="15" width="7.6640625" hidden="1" customWidth="1"/>
    <col min="16" max="16" width="5.33203125" hidden="1" customWidth="1"/>
    <col min="17" max="17" width="12.1640625" hidden="1" customWidth="1"/>
    <col min="18" max="19" width="8.1640625" hidden="1" customWidth="1"/>
    <col min="20" max="20" width="6.6640625" hidden="1" customWidth="1"/>
    <col min="21" max="21" width="9" hidden="1" customWidth="1"/>
    <col min="22" max="22" width="11.6640625" hidden="1" customWidth="1"/>
    <col min="23" max="23" width="12.6640625"/>
    <col min="25" max="25" width="12.6640625"/>
    <col min="27" max="27" width="12.6640625"/>
  </cols>
  <sheetData>
    <row r="1" spans="1:40">
      <c r="B1" s="26"/>
      <c r="C1" s="26"/>
      <c r="D1" s="26"/>
      <c r="E1" s="197" t="s">
        <v>27</v>
      </c>
      <c r="F1" s="197"/>
      <c r="G1" s="197"/>
      <c r="H1" s="197"/>
      <c r="I1" s="197"/>
      <c r="J1" s="197"/>
      <c r="K1" s="197" t="s">
        <v>28</v>
      </c>
      <c r="L1" s="197"/>
      <c r="M1" s="197"/>
      <c r="N1" s="197"/>
      <c r="O1" s="197"/>
      <c r="P1" s="197"/>
      <c r="Q1" s="197" t="s">
        <v>29</v>
      </c>
      <c r="R1" s="197"/>
      <c r="S1" s="197"/>
      <c r="T1" s="197"/>
      <c r="U1" s="197"/>
      <c r="V1" s="197"/>
      <c r="W1" s="198" t="s">
        <v>30</v>
      </c>
      <c r="X1" s="197"/>
      <c r="Y1" s="197"/>
      <c r="Z1" s="197"/>
      <c r="AA1" s="197"/>
      <c r="AB1" s="197"/>
      <c r="AC1" s="197" t="s">
        <v>31</v>
      </c>
      <c r="AD1" s="197"/>
      <c r="AE1" s="197"/>
      <c r="AF1" s="197"/>
      <c r="AG1" s="197"/>
      <c r="AH1" s="197"/>
      <c r="AI1" s="197" t="s">
        <v>32</v>
      </c>
      <c r="AJ1" s="197"/>
      <c r="AK1" s="197"/>
      <c r="AL1" s="197"/>
      <c r="AM1" s="197"/>
      <c r="AN1" s="197"/>
    </row>
    <row r="2" spans="1:40">
      <c r="A2" s="27" t="s">
        <v>33</v>
      </c>
      <c r="B2" s="27" t="s">
        <v>34</v>
      </c>
      <c r="C2" s="27" t="s">
        <v>35</v>
      </c>
      <c r="D2" s="27" t="s">
        <v>36</v>
      </c>
      <c r="E2" s="182" t="s">
        <v>37</v>
      </c>
      <c r="F2" s="182" t="s">
        <v>38</v>
      </c>
      <c r="G2" s="182" t="s">
        <v>39</v>
      </c>
      <c r="H2" s="182" t="s">
        <v>40</v>
      </c>
      <c r="I2" s="182" t="s">
        <v>41</v>
      </c>
      <c r="J2" s="182" t="s">
        <v>42</v>
      </c>
      <c r="K2" s="182" t="s">
        <v>37</v>
      </c>
      <c r="L2" s="182" t="s">
        <v>38</v>
      </c>
      <c r="M2" s="182" t="s">
        <v>39</v>
      </c>
      <c r="N2" s="182" t="s">
        <v>40</v>
      </c>
      <c r="O2" s="182" t="s">
        <v>41</v>
      </c>
      <c r="P2" s="182" t="s">
        <v>42</v>
      </c>
      <c r="Q2" s="183" t="s">
        <v>37</v>
      </c>
      <c r="R2" s="183" t="s">
        <v>38</v>
      </c>
      <c r="S2" s="183" t="s">
        <v>39</v>
      </c>
      <c r="T2" s="183" t="s">
        <v>40</v>
      </c>
      <c r="U2" s="183" t="s">
        <v>41</v>
      </c>
      <c r="V2" s="183" t="s">
        <v>42</v>
      </c>
      <c r="W2" s="183" t="s">
        <v>37</v>
      </c>
      <c r="X2" s="183" t="s">
        <v>38</v>
      </c>
      <c r="Y2" s="183" t="s">
        <v>39</v>
      </c>
      <c r="Z2" s="183" t="s">
        <v>40</v>
      </c>
      <c r="AA2" s="183" t="s">
        <v>41</v>
      </c>
      <c r="AB2" s="183" t="s">
        <v>42</v>
      </c>
      <c r="AC2" s="183" t="s">
        <v>37</v>
      </c>
      <c r="AD2" s="183" t="s">
        <v>38</v>
      </c>
      <c r="AE2" s="183" t="s">
        <v>39</v>
      </c>
      <c r="AF2" s="183" t="s">
        <v>40</v>
      </c>
      <c r="AG2" s="183" t="s">
        <v>41</v>
      </c>
      <c r="AH2" s="183" t="s">
        <v>42</v>
      </c>
      <c r="AI2" s="183" t="s">
        <v>37</v>
      </c>
      <c r="AJ2" s="183" t="s">
        <v>38</v>
      </c>
      <c r="AK2" s="183" t="s">
        <v>39</v>
      </c>
      <c r="AL2" s="183" t="s">
        <v>40</v>
      </c>
      <c r="AM2" s="183" t="s">
        <v>41</v>
      </c>
      <c r="AN2" s="183" t="s">
        <v>42</v>
      </c>
    </row>
    <row r="3" spans="1:40">
      <c r="A3" s="62" t="s">
        <v>33</v>
      </c>
      <c r="B3" s="28" t="s">
        <v>43</v>
      </c>
      <c r="C3" s="62" t="s">
        <v>44</v>
      </c>
      <c r="D3" s="29" t="s">
        <v>45</v>
      </c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>
        <f>(217+207+214+220+215)/5</f>
        <v>214.6</v>
      </c>
      <c r="X3" s="29">
        <v>207</v>
      </c>
      <c r="Y3" s="29">
        <f>(2467273+2315479+2318632+2320660+2314915)/5</f>
        <v>2347391.7999999998</v>
      </c>
      <c r="Z3" s="29">
        <v>2314915</v>
      </c>
      <c r="AA3" s="29">
        <f>(11+12+12+11+11)/5</f>
        <v>11.4</v>
      </c>
      <c r="AB3" s="29">
        <v>11</v>
      </c>
      <c r="AC3" s="29"/>
      <c r="AD3" s="29"/>
      <c r="AE3" s="29"/>
      <c r="AF3" s="29"/>
      <c r="AG3" s="29"/>
      <c r="AH3" s="29"/>
      <c r="AI3" s="29"/>
      <c r="AJ3" s="29"/>
      <c r="AK3" s="29"/>
      <c r="AL3" s="29"/>
      <c r="AM3" s="29"/>
      <c r="AN3" s="29"/>
    </row>
    <row r="4" spans="1:40">
      <c r="A4" s="62" t="s">
        <v>33</v>
      </c>
      <c r="B4" s="28" t="s">
        <v>43</v>
      </c>
      <c r="C4" s="62" t="s">
        <v>46</v>
      </c>
      <c r="D4" s="29" t="s">
        <v>45</v>
      </c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>
        <f>(62+79+57+51+71)/5</f>
        <v>64</v>
      </c>
      <c r="X4" s="29">
        <v>51</v>
      </c>
      <c r="Y4" s="29">
        <f>(1438484+1437872+1444376+1440292+1446772)/5</f>
        <v>1441559.2</v>
      </c>
      <c r="Z4" s="29">
        <v>1437872</v>
      </c>
      <c r="AA4" s="29">
        <f>(55+55+50+49+50)/5</f>
        <v>51.8</v>
      </c>
      <c r="AB4" s="29">
        <v>49</v>
      </c>
      <c r="AC4" s="29"/>
      <c r="AD4" s="29"/>
      <c r="AE4" s="29"/>
      <c r="AF4" s="29"/>
      <c r="AG4" s="29"/>
      <c r="AH4" s="29"/>
      <c r="AI4" s="29"/>
      <c r="AJ4" s="29"/>
      <c r="AK4" s="29"/>
      <c r="AL4" s="29"/>
      <c r="AM4" s="29"/>
      <c r="AN4" s="29"/>
    </row>
    <row r="5" spans="1:40">
      <c r="A5" s="62" t="s">
        <v>33</v>
      </c>
      <c r="B5" s="28" t="s">
        <v>43</v>
      </c>
      <c r="C5" s="62" t="s">
        <v>47</v>
      </c>
      <c r="D5" s="29" t="s">
        <v>45</v>
      </c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>
        <f>(70+82+94+98+68)/5</f>
        <v>82.4</v>
      </c>
      <c r="X5" s="29">
        <v>68</v>
      </c>
      <c r="Y5" s="29">
        <f>(1565435+1547783+1560251+1550879+1572787)/5</f>
        <v>1559427</v>
      </c>
      <c r="Z5" s="184">
        <v>1547783</v>
      </c>
      <c r="AA5" s="29">
        <f>(35+34+32+25+21)/5</f>
        <v>29.4</v>
      </c>
      <c r="AB5" s="29">
        <v>21</v>
      </c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</row>
    <row r="6" spans="1:40">
      <c r="A6" s="62" t="s">
        <v>33</v>
      </c>
      <c r="B6" s="28" t="s">
        <v>43</v>
      </c>
      <c r="C6" s="62" t="s">
        <v>48</v>
      </c>
      <c r="D6" s="29" t="s">
        <v>45</v>
      </c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>
        <f>(11+20+12+16+12)/5</f>
        <v>14.2</v>
      </c>
      <c r="X6" s="29">
        <v>11</v>
      </c>
      <c r="Y6" s="29">
        <f>(1306737+1375533+1248645+1322056+1302697)/5</f>
        <v>1311133.6000000001</v>
      </c>
      <c r="Z6" s="29">
        <v>1248645</v>
      </c>
      <c r="AA6" s="29">
        <f>(29+36+31+40+31)/5</f>
        <v>33.4</v>
      </c>
      <c r="AB6" s="29">
        <v>29</v>
      </c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</row>
    <row r="7" spans="1:40">
      <c r="A7" s="62" t="s">
        <v>33</v>
      </c>
      <c r="B7" s="28" t="s">
        <v>43</v>
      </c>
      <c r="C7" s="62" t="s">
        <v>49</v>
      </c>
      <c r="D7" s="29" t="s">
        <v>45</v>
      </c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>
        <f>(116+114+125+110+101)/5</f>
        <v>113.2</v>
      </c>
      <c r="X7" s="29">
        <v>101</v>
      </c>
      <c r="Y7" s="29">
        <f>(1368616+1367000+1406172+1384820+1367084)/5</f>
        <v>1378738.4</v>
      </c>
      <c r="Z7" s="29">
        <v>1367000</v>
      </c>
      <c r="AA7" s="29">
        <f>(22+31+38+22+23)/5</f>
        <v>27.2</v>
      </c>
      <c r="AB7" s="29">
        <v>22</v>
      </c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</row>
    <row r="8" spans="1:40">
      <c r="A8" s="62" t="s">
        <v>33</v>
      </c>
      <c r="B8" s="28" t="s">
        <v>43</v>
      </c>
      <c r="C8" s="62" t="s">
        <v>50</v>
      </c>
      <c r="D8" s="29" t="s">
        <v>45</v>
      </c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>
        <f>(45+40+52+24+26)/5</f>
        <v>37.4</v>
      </c>
      <c r="X8" s="29">
        <v>24</v>
      </c>
      <c r="Y8" s="29">
        <f>(1238028+1233228+1203832+1195874+1226090)/5</f>
        <v>1219410.3999999999</v>
      </c>
      <c r="Z8" s="29">
        <v>1195874</v>
      </c>
      <c r="AA8" s="29">
        <f>(38+47+30+43+29)/5</f>
        <v>37.4</v>
      </c>
      <c r="AB8" s="29">
        <v>29</v>
      </c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</row>
    <row r="9" spans="1:40">
      <c r="A9" s="62" t="s">
        <v>33</v>
      </c>
      <c r="B9" s="29" t="s">
        <v>51</v>
      </c>
      <c r="C9" s="62" t="s">
        <v>52</v>
      </c>
      <c r="D9" s="29" t="s">
        <v>45</v>
      </c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</row>
    <row r="10" spans="1:40">
      <c r="A10" s="62" t="s">
        <v>33</v>
      </c>
      <c r="B10" s="29" t="s">
        <v>51</v>
      </c>
      <c r="C10" s="62" t="s">
        <v>53</v>
      </c>
      <c r="D10" s="29" t="s">
        <v>45</v>
      </c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</row>
    <row r="11" spans="1:40">
      <c r="A11" s="62" t="s">
        <v>33</v>
      </c>
      <c r="B11" s="29" t="s">
        <v>51</v>
      </c>
      <c r="C11" s="62" t="s">
        <v>54</v>
      </c>
      <c r="D11" s="29" t="s">
        <v>45</v>
      </c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</row>
    <row r="12" spans="1:40">
      <c r="A12" s="62" t="s">
        <v>33</v>
      </c>
      <c r="B12" s="29" t="s">
        <v>51</v>
      </c>
      <c r="C12" s="62" t="s">
        <v>55</v>
      </c>
      <c r="D12" s="29" t="s">
        <v>45</v>
      </c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</row>
    <row r="13" spans="1:40">
      <c r="A13" s="62" t="s">
        <v>33</v>
      </c>
      <c r="B13" s="29" t="s">
        <v>51</v>
      </c>
      <c r="C13" s="62" t="s">
        <v>56</v>
      </c>
      <c r="D13" s="29" t="s">
        <v>45</v>
      </c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</row>
    <row r="14" spans="1:40">
      <c r="A14" s="62" t="s">
        <v>33</v>
      </c>
      <c r="B14" s="29" t="s">
        <v>51</v>
      </c>
      <c r="C14" s="62" t="s">
        <v>57</v>
      </c>
      <c r="D14" s="29" t="s">
        <v>45</v>
      </c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</row>
    <row r="15" spans="1:40" ht="16">
      <c r="A15" s="62" t="s">
        <v>33</v>
      </c>
      <c r="B15" s="29" t="s">
        <v>58</v>
      </c>
      <c r="C15" s="180" t="s">
        <v>59</v>
      </c>
      <c r="D15" s="29" t="s">
        <v>45</v>
      </c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</row>
    <row r="16" spans="1:40">
      <c r="A16" s="62" t="s">
        <v>33</v>
      </c>
      <c r="B16" s="29" t="s">
        <v>58</v>
      </c>
      <c r="C16" s="181" t="s">
        <v>60</v>
      </c>
      <c r="D16" s="29" t="s">
        <v>45</v>
      </c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J16" s="29"/>
      <c r="AK16" s="29"/>
      <c r="AL16" s="29"/>
      <c r="AM16" s="29"/>
      <c r="AN16" s="29"/>
    </row>
    <row r="17" spans="1:40">
      <c r="A17" s="62" t="s">
        <v>33</v>
      </c>
      <c r="B17" s="29" t="s">
        <v>58</v>
      </c>
      <c r="C17" s="181" t="s">
        <v>61</v>
      </c>
      <c r="D17" s="29" t="s">
        <v>45</v>
      </c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</row>
    <row r="18" spans="1:40">
      <c r="A18" s="62" t="s">
        <v>33</v>
      </c>
      <c r="B18" s="29" t="s">
        <v>58</v>
      </c>
      <c r="C18" s="181" t="s">
        <v>62</v>
      </c>
      <c r="D18" s="29" t="s">
        <v>45</v>
      </c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29"/>
      <c r="AL18" s="29"/>
      <c r="AM18" s="29"/>
      <c r="AN18" s="29"/>
    </row>
    <row r="19" spans="1:40">
      <c r="A19" s="62" t="s">
        <v>33</v>
      </c>
      <c r="B19" s="29" t="s">
        <v>58</v>
      </c>
      <c r="C19" s="181" t="s">
        <v>63</v>
      </c>
      <c r="D19" s="29" t="s">
        <v>45</v>
      </c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29"/>
      <c r="AK19" s="29"/>
      <c r="AL19" s="29"/>
      <c r="AM19" s="29"/>
      <c r="AN19" s="29"/>
    </row>
  </sheetData>
  <sheetProtection formatCells="0" insertHyperlinks="0" autoFilter="0"/>
  <mergeCells count="6">
    <mergeCell ref="AI1:AN1"/>
    <mergeCell ref="E1:J1"/>
    <mergeCell ref="K1:P1"/>
    <mergeCell ref="Q1:V1"/>
    <mergeCell ref="W1:AB1"/>
    <mergeCell ref="AC1:AH1"/>
  </mergeCells>
  <phoneticPr fontId="56" type="noConversion"/>
  <pageMargins left="0.7" right="0.7" top="0.75" bottom="0.75" header="0.3" footer="0.3"/>
  <pageSetup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EO157"/>
  <sheetViews>
    <sheetView tabSelected="1" topLeftCell="D1" workbookViewId="0">
      <pane ySplit="1" topLeftCell="A9" activePane="bottomLeft" state="frozen"/>
      <selection pane="bottomLeft" activeCell="AU1" sqref="AU1:AU1048576"/>
    </sheetView>
  </sheetViews>
  <sheetFormatPr baseColWidth="10" defaultColWidth="9.1640625" defaultRowHeight="60" customHeight="1"/>
  <cols>
    <col min="1" max="1" width="22.33203125" style="120" customWidth="1"/>
    <col min="2" max="2" width="13" style="120" customWidth="1"/>
    <col min="3" max="3" width="13.1640625" style="120" customWidth="1"/>
    <col min="4" max="4" width="41.83203125" style="120" customWidth="1"/>
    <col min="5" max="5" width="34.6640625" style="120" customWidth="1"/>
    <col min="6" max="9" width="56.6640625" style="120" hidden="1" customWidth="1"/>
    <col min="10" max="11" width="19.5" style="120" hidden="1" customWidth="1"/>
    <col min="12" max="12" width="21" style="121" hidden="1" customWidth="1"/>
    <col min="13" max="18" width="16.5" style="121" hidden="1" customWidth="1"/>
    <col min="19" max="19" width="25.83203125" style="121" hidden="1" customWidth="1"/>
    <col min="20" max="20" width="22.1640625" style="121" hidden="1" customWidth="1"/>
    <col min="21" max="21" width="14.5" style="121" hidden="1" customWidth="1"/>
    <col min="22" max="22" width="17.83203125" style="121" hidden="1" customWidth="1"/>
    <col min="23" max="23" width="20.5" style="121" hidden="1" customWidth="1"/>
    <col min="24" max="25" width="24.6640625" style="121" hidden="1" customWidth="1"/>
    <col min="26" max="26" width="21.6640625" style="121" hidden="1" customWidth="1"/>
    <col min="27" max="30" width="20.33203125" style="121" hidden="1" customWidth="1"/>
    <col min="31" max="31" width="18" style="120" hidden="1" customWidth="1"/>
    <col min="32" max="32" width="36.5" style="122" hidden="1" customWidth="1"/>
    <col min="33" max="33" width="40.1640625" style="120" hidden="1" customWidth="1"/>
    <col min="34" max="34" width="81.5" style="120" hidden="1" customWidth="1"/>
    <col min="35" max="35" width="26" customWidth="1"/>
    <col min="36" max="40" width="26" hidden="1" customWidth="1"/>
    <col min="41" max="41" width="16.5" style="123" hidden="1" customWidth="1"/>
    <col min="42" max="42" width="16.1640625" style="123" hidden="1" customWidth="1"/>
    <col min="43" max="43" width="22.5" style="124" customWidth="1"/>
    <col min="44" max="44" width="26" style="125" customWidth="1"/>
    <col min="45" max="45" width="22.1640625" style="126" customWidth="1"/>
    <col min="46" max="46" width="23.33203125" style="126" customWidth="1"/>
    <col min="47" max="47" width="13.83203125" style="226"/>
    <col min="48" max="16384" width="9.1640625" style="123"/>
  </cols>
  <sheetData>
    <row r="1" spans="1:47" ht="60" customHeight="1">
      <c r="A1" s="127" t="s">
        <v>64</v>
      </c>
      <c r="B1" s="127" t="s">
        <v>33</v>
      </c>
      <c r="C1" s="128" t="s">
        <v>65</v>
      </c>
      <c r="D1" s="128" t="s">
        <v>66</v>
      </c>
      <c r="E1" s="128" t="s">
        <v>67</v>
      </c>
      <c r="F1" s="128" t="s">
        <v>68</v>
      </c>
      <c r="G1" s="128" t="s">
        <v>69</v>
      </c>
      <c r="H1" s="134" t="s">
        <v>70</v>
      </c>
      <c r="I1" s="134" t="s">
        <v>71</v>
      </c>
      <c r="J1" s="139" t="s">
        <v>72</v>
      </c>
      <c r="K1" s="139"/>
      <c r="L1" s="139" t="s">
        <v>73</v>
      </c>
      <c r="M1" s="139" t="s">
        <v>74</v>
      </c>
      <c r="N1" s="139" t="s">
        <v>75</v>
      </c>
      <c r="O1" s="139" t="s">
        <v>76</v>
      </c>
      <c r="P1" s="139" t="s">
        <v>77</v>
      </c>
      <c r="Q1" s="139" t="s">
        <v>78</v>
      </c>
      <c r="R1" s="139" t="s">
        <v>79</v>
      </c>
      <c r="S1" s="139" t="s">
        <v>80</v>
      </c>
      <c r="T1" s="139" t="s">
        <v>81</v>
      </c>
      <c r="U1" s="144" t="s">
        <v>82</v>
      </c>
      <c r="V1" s="144" t="s">
        <v>83</v>
      </c>
      <c r="W1" s="144" t="s">
        <v>84</v>
      </c>
      <c r="X1" s="144" t="s">
        <v>85</v>
      </c>
      <c r="Y1" s="144" t="s">
        <v>86</v>
      </c>
      <c r="Z1" s="144" t="s">
        <v>87</v>
      </c>
      <c r="AA1" s="139" t="s">
        <v>88</v>
      </c>
      <c r="AB1" s="139" t="s">
        <v>89</v>
      </c>
      <c r="AC1" s="139" t="s">
        <v>90</v>
      </c>
      <c r="AD1" s="139" t="s">
        <v>91</v>
      </c>
      <c r="AE1" s="139" t="s">
        <v>92</v>
      </c>
      <c r="AF1" s="147" t="s">
        <v>93</v>
      </c>
      <c r="AG1" s="149" t="s">
        <v>94</v>
      </c>
      <c r="AH1" s="149" t="s">
        <v>95</v>
      </c>
      <c r="AI1" s="149" t="s">
        <v>36</v>
      </c>
      <c r="AJ1" s="149" t="s">
        <v>96</v>
      </c>
      <c r="AK1" s="149" t="s">
        <v>27</v>
      </c>
      <c r="AL1" s="149" t="s">
        <v>28</v>
      </c>
      <c r="AM1" s="149" t="s">
        <v>29</v>
      </c>
      <c r="AN1" s="149" t="s">
        <v>97</v>
      </c>
      <c r="AO1" s="149" t="s">
        <v>31</v>
      </c>
      <c r="AP1" s="149" t="s">
        <v>32</v>
      </c>
      <c r="AQ1" s="139" t="s">
        <v>97</v>
      </c>
      <c r="AR1" s="139" t="s">
        <v>30</v>
      </c>
      <c r="AS1" s="139" t="s">
        <v>98</v>
      </c>
      <c r="AT1" s="139" t="s">
        <v>99</v>
      </c>
      <c r="AU1" s="139" t="s">
        <v>100</v>
      </c>
    </row>
    <row r="2" spans="1:47" s="116" customFormat="1" ht="83.25" hidden="1" customHeight="1">
      <c r="A2" s="129" t="s">
        <v>101</v>
      </c>
      <c r="B2" s="129" t="s">
        <v>102</v>
      </c>
      <c r="C2" s="130">
        <v>1</v>
      </c>
      <c r="D2" s="130" t="s">
        <v>103</v>
      </c>
      <c r="E2" s="130" t="s">
        <v>103</v>
      </c>
      <c r="F2" s="135">
        <v>9.32</v>
      </c>
      <c r="G2" s="135">
        <v>8.7306666666666697</v>
      </c>
      <c r="H2" s="135">
        <v>13.91</v>
      </c>
      <c r="I2" s="135">
        <v>14.032999999999999</v>
      </c>
      <c r="J2" s="140">
        <v>1</v>
      </c>
      <c r="K2" s="140"/>
      <c r="L2" s="140"/>
      <c r="M2" s="140" t="s">
        <v>104</v>
      </c>
      <c r="N2" s="140">
        <f>Q2*1.6</f>
        <v>11.200000000000001</v>
      </c>
      <c r="O2" s="140">
        <f>Q2*1.4</f>
        <v>9.7999999999999989</v>
      </c>
      <c r="P2" s="140">
        <v>8.4</v>
      </c>
      <c r="Q2" s="143">
        <v>7</v>
      </c>
      <c r="R2" s="140">
        <f>Q2*0.8</f>
        <v>5.6000000000000005</v>
      </c>
      <c r="S2" s="140" t="s">
        <v>105</v>
      </c>
      <c r="T2" s="140" t="s">
        <v>106</v>
      </c>
      <c r="U2" s="145" t="s">
        <v>107</v>
      </c>
      <c r="V2" s="145" t="s">
        <v>108</v>
      </c>
      <c r="W2" s="146" t="s">
        <v>109</v>
      </c>
      <c r="X2" s="145"/>
      <c r="Y2" s="145"/>
      <c r="Z2" s="145"/>
      <c r="AA2" s="140"/>
      <c r="AB2" s="140"/>
      <c r="AC2" s="140">
        <v>8.5</v>
      </c>
      <c r="AD2" s="140"/>
      <c r="AE2" s="140" t="s">
        <v>110</v>
      </c>
      <c r="AF2" s="148"/>
      <c r="AG2" s="148" t="s">
        <v>111</v>
      </c>
      <c r="AH2" s="132" t="s">
        <v>112</v>
      </c>
      <c r="AI2" s="129" t="s">
        <v>113</v>
      </c>
      <c r="AJ2" s="129"/>
      <c r="AK2" s="129"/>
      <c r="AL2" s="129"/>
      <c r="AM2" s="129"/>
      <c r="AN2" s="129"/>
      <c r="AO2" s="155"/>
      <c r="AP2" s="155"/>
      <c r="AQ2" s="155"/>
      <c r="AR2" s="129"/>
      <c r="AS2" s="165">
        <v>9.6</v>
      </c>
      <c r="AT2" s="166">
        <f t="shared" ref="AT2:AT34" si="0">IF(AS2&lt;0.3,0.3,IF(AS2&lt;1,AS2*1.3,IF(AS2&lt;3,AS2*1.2,IF(AS2&lt;6,AS2*1.15,IF(AS2&lt;10,AS2+1,AS2*1.05)))))</f>
        <v>10.6</v>
      </c>
      <c r="AU2" s="155"/>
    </row>
    <row r="3" spans="1:47" s="116" customFormat="1" ht="116.25" hidden="1" customHeight="1">
      <c r="A3" s="129" t="s">
        <v>101</v>
      </c>
      <c r="B3" s="129" t="s">
        <v>102</v>
      </c>
      <c r="C3" s="130">
        <v>2</v>
      </c>
      <c r="D3" s="130" t="s">
        <v>8</v>
      </c>
      <c r="E3" s="130" t="s">
        <v>8</v>
      </c>
      <c r="F3" s="135">
        <v>8.7133333333333294</v>
      </c>
      <c r="G3" s="135">
        <v>8.8071999999999999</v>
      </c>
      <c r="H3" s="135">
        <v>14.3066666666667</v>
      </c>
      <c r="I3" s="135">
        <v>6.9935999999999998</v>
      </c>
      <c r="J3" s="140">
        <v>1</v>
      </c>
      <c r="K3" s="140"/>
      <c r="L3" s="140"/>
      <c r="M3" s="140"/>
      <c r="N3" s="140">
        <f t="shared" ref="N3:N11" si="1">Q3*1.6</f>
        <v>10.4</v>
      </c>
      <c r="O3" s="140">
        <f t="shared" ref="O3:O11" si="2">Q3*1.4</f>
        <v>9.1</v>
      </c>
      <c r="P3" s="140">
        <f t="shared" ref="P3:P9" si="3">Q3*1.2</f>
        <v>7.8</v>
      </c>
      <c r="Q3" s="143">
        <v>6.5</v>
      </c>
      <c r="R3" s="140">
        <f t="shared" ref="R3:R11" si="4">Q3*0.8</f>
        <v>5.2</v>
      </c>
      <c r="S3" s="140"/>
      <c r="T3" s="140" t="s">
        <v>114</v>
      </c>
      <c r="U3" s="145" t="s">
        <v>107</v>
      </c>
      <c r="V3" s="145" t="s">
        <v>108</v>
      </c>
      <c r="W3" s="146" t="s">
        <v>109</v>
      </c>
      <c r="X3" s="145"/>
      <c r="Y3" s="145"/>
      <c r="Z3" s="145"/>
      <c r="AA3" s="140"/>
      <c r="AB3" s="140"/>
      <c r="AC3" s="140">
        <v>1.9</v>
      </c>
      <c r="AD3" s="140"/>
      <c r="AE3" s="140" t="s">
        <v>110</v>
      </c>
      <c r="AF3" s="148"/>
      <c r="AG3" s="148" t="s">
        <v>115</v>
      </c>
      <c r="AH3" s="132" t="s">
        <v>116</v>
      </c>
      <c r="AI3" s="129" t="s">
        <v>113</v>
      </c>
      <c r="AJ3" s="129"/>
      <c r="AK3" s="129"/>
      <c r="AL3" s="129"/>
      <c r="AM3" s="129"/>
      <c r="AN3" s="129"/>
      <c r="AO3" s="155"/>
      <c r="AP3" s="155"/>
      <c r="AQ3" s="155"/>
      <c r="AR3" s="129"/>
      <c r="AS3" s="165">
        <v>9</v>
      </c>
      <c r="AT3" s="166">
        <f t="shared" si="0"/>
        <v>10</v>
      </c>
      <c r="AU3" s="155"/>
    </row>
    <row r="4" spans="1:47" s="116" customFormat="1" ht="60" hidden="1" customHeight="1">
      <c r="A4" s="129" t="s">
        <v>101</v>
      </c>
      <c r="B4" s="129" t="s">
        <v>102</v>
      </c>
      <c r="C4" s="130">
        <v>3</v>
      </c>
      <c r="D4" s="130" t="s">
        <v>12</v>
      </c>
      <c r="E4" s="130" t="s">
        <v>12</v>
      </c>
      <c r="F4" s="135">
        <v>23.0066666666667</v>
      </c>
      <c r="G4" s="135">
        <v>21.773666666666699</v>
      </c>
      <c r="H4" s="135">
        <v>25.4166666666667</v>
      </c>
      <c r="I4" s="135">
        <v>24.898333333333301</v>
      </c>
      <c r="J4" s="140">
        <v>1</v>
      </c>
      <c r="K4" s="140"/>
      <c r="L4" s="140" t="s">
        <v>104</v>
      </c>
      <c r="M4" s="140" t="s">
        <v>104</v>
      </c>
      <c r="N4" s="140">
        <f t="shared" si="1"/>
        <v>32</v>
      </c>
      <c r="O4" s="140">
        <f t="shared" si="2"/>
        <v>28</v>
      </c>
      <c r="P4" s="140">
        <f t="shared" si="3"/>
        <v>24</v>
      </c>
      <c r="Q4" s="143">
        <v>20</v>
      </c>
      <c r="R4" s="140">
        <f t="shared" si="4"/>
        <v>16</v>
      </c>
      <c r="S4" s="140" t="s">
        <v>117</v>
      </c>
      <c r="T4" s="140" t="s">
        <v>118</v>
      </c>
      <c r="U4" s="145" t="s">
        <v>107</v>
      </c>
      <c r="V4" s="145" t="s">
        <v>108</v>
      </c>
      <c r="W4" s="146" t="s">
        <v>109</v>
      </c>
      <c r="X4" s="145"/>
      <c r="Y4" s="145"/>
      <c r="Z4" s="145"/>
      <c r="AA4" s="140"/>
      <c r="AB4" s="140"/>
      <c r="AC4" s="140">
        <v>17.600000000000001</v>
      </c>
      <c r="AD4" s="140"/>
      <c r="AE4" s="140" t="s">
        <v>110</v>
      </c>
      <c r="AF4" s="148"/>
      <c r="AG4" s="148" t="s">
        <v>111</v>
      </c>
      <c r="AH4" s="132" t="s">
        <v>119</v>
      </c>
      <c r="AI4" s="129" t="s">
        <v>113</v>
      </c>
      <c r="AJ4" s="129"/>
      <c r="AK4" s="129"/>
      <c r="AL4" s="129"/>
      <c r="AM4" s="129"/>
      <c r="AN4" s="129"/>
      <c r="AO4" s="155"/>
      <c r="AP4" s="155"/>
      <c r="AQ4" s="155"/>
      <c r="AR4" s="129"/>
      <c r="AS4" s="165">
        <v>24</v>
      </c>
      <c r="AT4" s="166">
        <f t="shared" si="0"/>
        <v>25.200000000000003</v>
      </c>
      <c r="AU4" s="155"/>
    </row>
    <row r="5" spans="1:47" s="116" customFormat="1" ht="60" hidden="1" customHeight="1">
      <c r="A5" s="129" t="s">
        <v>101</v>
      </c>
      <c r="B5" s="129" t="s">
        <v>102</v>
      </c>
      <c r="C5" s="130">
        <v>4</v>
      </c>
      <c r="D5" s="130" t="s">
        <v>120</v>
      </c>
      <c r="E5" s="130" t="s">
        <v>121</v>
      </c>
      <c r="F5" s="135">
        <v>9.4533333333333296</v>
      </c>
      <c r="G5" s="135">
        <v>6.0973333333333297</v>
      </c>
      <c r="H5" s="135">
        <v>8.1566666666666698</v>
      </c>
      <c r="I5" s="135">
        <v>5.2939999999999996</v>
      </c>
      <c r="J5" s="140">
        <v>1</v>
      </c>
      <c r="K5" s="140"/>
      <c r="L5" s="140"/>
      <c r="M5" s="140" t="s">
        <v>104</v>
      </c>
      <c r="N5" s="140">
        <f t="shared" si="1"/>
        <v>16</v>
      </c>
      <c r="O5" s="140">
        <f t="shared" si="2"/>
        <v>14</v>
      </c>
      <c r="P5" s="140">
        <f t="shared" si="3"/>
        <v>12</v>
      </c>
      <c r="Q5" s="143">
        <v>10</v>
      </c>
      <c r="R5" s="140">
        <f t="shared" si="4"/>
        <v>8</v>
      </c>
      <c r="S5" s="140" t="s">
        <v>117</v>
      </c>
      <c r="T5" s="140" t="s">
        <v>122</v>
      </c>
      <c r="U5" s="145" t="s">
        <v>123</v>
      </c>
      <c r="V5" s="145" t="s">
        <v>108</v>
      </c>
      <c r="W5" s="145"/>
      <c r="X5" s="145"/>
      <c r="Y5" s="145"/>
      <c r="Z5" s="145"/>
      <c r="AA5" s="140"/>
      <c r="AB5" s="140"/>
      <c r="AC5" s="140">
        <v>1.3</v>
      </c>
      <c r="AD5" s="140"/>
      <c r="AE5" s="140" t="s">
        <v>110</v>
      </c>
      <c r="AF5" s="148" t="s">
        <v>124</v>
      </c>
      <c r="AG5" s="148" t="s">
        <v>111</v>
      </c>
      <c r="AH5" s="132" t="s">
        <v>125</v>
      </c>
      <c r="AI5" s="129" t="s">
        <v>113</v>
      </c>
      <c r="AJ5" s="129"/>
      <c r="AK5" s="129"/>
      <c r="AL5" s="129"/>
      <c r="AM5" s="129"/>
      <c r="AN5" s="129"/>
      <c r="AO5" s="155"/>
      <c r="AP5" s="155"/>
      <c r="AQ5" s="155"/>
      <c r="AR5" s="129"/>
      <c r="AS5" s="165">
        <v>10</v>
      </c>
      <c r="AT5" s="166">
        <f t="shared" si="0"/>
        <v>10.5</v>
      </c>
      <c r="AU5" s="155"/>
    </row>
    <row r="6" spans="1:47" s="116" customFormat="1" ht="60" customHeight="1">
      <c r="A6" s="129" t="s">
        <v>101</v>
      </c>
      <c r="B6" s="129" t="s">
        <v>102</v>
      </c>
      <c r="C6" s="130">
        <v>5</v>
      </c>
      <c r="D6" s="130" t="s">
        <v>126</v>
      </c>
      <c r="E6" s="130" t="s">
        <v>127</v>
      </c>
      <c r="F6" s="135"/>
      <c r="G6" s="135">
        <v>11.9233333333333</v>
      </c>
      <c r="H6" s="135"/>
      <c r="I6" s="135">
        <v>5.9933333333333296</v>
      </c>
      <c r="J6" s="140">
        <v>1</v>
      </c>
      <c r="K6" s="140"/>
      <c r="L6" s="140"/>
      <c r="M6" s="140"/>
      <c r="N6" s="140">
        <f t="shared" si="1"/>
        <v>6.4</v>
      </c>
      <c r="O6" s="140">
        <f t="shared" si="2"/>
        <v>5.6</v>
      </c>
      <c r="P6" s="140">
        <f t="shared" si="3"/>
        <v>4.8</v>
      </c>
      <c r="Q6" s="143">
        <v>4</v>
      </c>
      <c r="R6" s="140">
        <f t="shared" si="4"/>
        <v>3.2</v>
      </c>
      <c r="S6" s="140" t="s">
        <v>117</v>
      </c>
      <c r="T6" s="140" t="s">
        <v>122</v>
      </c>
      <c r="U6" s="145" t="s">
        <v>128</v>
      </c>
      <c r="V6" s="145"/>
      <c r="W6" s="145"/>
      <c r="X6" s="145"/>
      <c r="Y6" s="145"/>
      <c r="Z6" s="145"/>
      <c r="AA6" s="140"/>
      <c r="AB6" s="140"/>
      <c r="AC6" s="140"/>
      <c r="AD6" s="140" t="s">
        <v>129</v>
      </c>
      <c r="AE6" s="140" t="s">
        <v>110</v>
      </c>
      <c r="AF6" s="148" t="s">
        <v>130</v>
      </c>
      <c r="AG6" s="132" t="s">
        <v>131</v>
      </c>
      <c r="AH6" s="132" t="s">
        <v>132</v>
      </c>
      <c r="AI6" s="129" t="s">
        <v>133</v>
      </c>
      <c r="AJ6" s="129"/>
      <c r="AK6" s="129"/>
      <c r="AL6" s="129"/>
      <c r="AM6" s="129"/>
      <c r="AN6" s="151"/>
      <c r="AO6" s="155"/>
      <c r="AP6" s="155"/>
      <c r="AQ6" s="156" t="s">
        <v>9</v>
      </c>
      <c r="AR6" s="157">
        <f>(4.679+6.484+5.716)/3</f>
        <v>5.6263333333333341</v>
      </c>
      <c r="AS6" s="165" t="s">
        <v>134</v>
      </c>
      <c r="AT6" s="166" t="s">
        <v>134</v>
      </c>
      <c r="AU6" s="225" t="str">
        <f>IF(AR6&lt;AT6,"Pass","Fail")</f>
        <v>Pass</v>
      </c>
    </row>
    <row r="7" spans="1:47" s="116" customFormat="1" ht="99" customHeight="1">
      <c r="A7" s="129" t="s">
        <v>101</v>
      </c>
      <c r="B7" s="129" t="s">
        <v>102</v>
      </c>
      <c r="C7" s="130">
        <v>6</v>
      </c>
      <c r="D7" s="130" t="s">
        <v>135</v>
      </c>
      <c r="E7" s="130" t="s">
        <v>136</v>
      </c>
      <c r="F7" s="135">
        <v>5.18333333333333</v>
      </c>
      <c r="G7" s="135">
        <v>5.17</v>
      </c>
      <c r="H7" s="135">
        <v>3.98</v>
      </c>
      <c r="I7" s="135">
        <v>3.4466666666666699</v>
      </c>
      <c r="J7" s="140">
        <v>1</v>
      </c>
      <c r="K7" s="140"/>
      <c r="L7" s="140"/>
      <c r="M7" s="140"/>
      <c r="N7" s="140">
        <f t="shared" si="1"/>
        <v>6.4</v>
      </c>
      <c r="O7" s="140">
        <f t="shared" si="2"/>
        <v>5.6</v>
      </c>
      <c r="P7" s="140">
        <f t="shared" si="3"/>
        <v>4.8</v>
      </c>
      <c r="Q7" s="143">
        <v>4</v>
      </c>
      <c r="R7" s="140">
        <f t="shared" si="4"/>
        <v>3.2</v>
      </c>
      <c r="S7" s="140"/>
      <c r="T7" s="140" t="s">
        <v>137</v>
      </c>
      <c r="U7" s="145" t="s">
        <v>128</v>
      </c>
      <c r="V7" s="145" t="s">
        <v>108</v>
      </c>
      <c r="W7" s="146" t="s">
        <v>109</v>
      </c>
      <c r="X7" s="145"/>
      <c r="Y7" s="145"/>
      <c r="Z7" s="145"/>
      <c r="AA7" s="140"/>
      <c r="AB7" s="140"/>
      <c r="AC7" s="140">
        <v>1.7</v>
      </c>
      <c r="AD7" s="140" t="s">
        <v>129</v>
      </c>
      <c r="AE7" s="140" t="s">
        <v>110</v>
      </c>
      <c r="AF7" s="148" t="s">
        <v>138</v>
      </c>
      <c r="AG7" s="148" t="s">
        <v>131</v>
      </c>
      <c r="AH7" s="132" t="s">
        <v>139</v>
      </c>
      <c r="AI7" s="129" t="s">
        <v>133</v>
      </c>
      <c r="AJ7" s="129"/>
      <c r="AK7" s="129"/>
      <c r="AL7" s="129"/>
      <c r="AM7" s="129"/>
      <c r="AN7" s="151"/>
      <c r="AO7" s="155"/>
      <c r="AP7" s="155"/>
      <c r="AQ7" s="158">
        <f>(13.076+10.238+9.887)/3</f>
        <v>11.067</v>
      </c>
      <c r="AR7" s="157">
        <f>(8.354+9.123+8.856)/3</f>
        <v>8.7776666666666667</v>
      </c>
      <c r="AS7" s="165">
        <v>6</v>
      </c>
      <c r="AT7" s="166">
        <f t="shared" si="0"/>
        <v>7</v>
      </c>
      <c r="AU7" s="225" t="str">
        <f>IF(AR7&lt;AT7,"Pass","Fail")</f>
        <v>Fail</v>
      </c>
    </row>
    <row r="8" spans="1:47" s="116" customFormat="1" ht="60" customHeight="1">
      <c r="A8" s="129" t="s">
        <v>101</v>
      </c>
      <c r="B8" s="129" t="s">
        <v>102</v>
      </c>
      <c r="C8" s="130">
        <v>7</v>
      </c>
      <c r="D8" s="130" t="s">
        <v>140</v>
      </c>
      <c r="E8" s="130" t="s">
        <v>141</v>
      </c>
      <c r="F8" s="135">
        <v>1.7633333333333301</v>
      </c>
      <c r="G8" s="135">
        <v>1.9366666666666701</v>
      </c>
      <c r="H8" s="135">
        <v>1.7</v>
      </c>
      <c r="I8" s="135">
        <v>0.78666666666666696</v>
      </c>
      <c r="J8" s="140">
        <v>1</v>
      </c>
      <c r="K8" s="140"/>
      <c r="L8" s="140"/>
      <c r="M8" s="140"/>
      <c r="N8" s="142">
        <f t="shared" si="1"/>
        <v>3.2</v>
      </c>
      <c r="O8" s="142">
        <f t="shared" si="2"/>
        <v>2.8</v>
      </c>
      <c r="P8" s="142">
        <f t="shared" si="3"/>
        <v>2.4</v>
      </c>
      <c r="Q8" s="142">
        <v>2</v>
      </c>
      <c r="R8" s="142">
        <f t="shared" si="4"/>
        <v>1.6</v>
      </c>
      <c r="S8" s="140"/>
      <c r="T8" s="140" t="s">
        <v>142</v>
      </c>
      <c r="U8" s="145" t="s">
        <v>143</v>
      </c>
      <c r="V8" s="145" t="s">
        <v>108</v>
      </c>
      <c r="W8" s="145"/>
      <c r="X8" s="145"/>
      <c r="Y8" s="145"/>
      <c r="Z8" s="145"/>
      <c r="AA8" s="140"/>
      <c r="AB8" s="140"/>
      <c r="AC8" s="140">
        <v>1</v>
      </c>
      <c r="AD8" s="140" t="s">
        <v>129</v>
      </c>
      <c r="AE8" s="140" t="s">
        <v>110</v>
      </c>
      <c r="AF8" s="148"/>
      <c r="AG8" s="132" t="s">
        <v>144</v>
      </c>
      <c r="AH8" s="132" t="s">
        <v>145</v>
      </c>
      <c r="AI8" s="129" t="s">
        <v>133</v>
      </c>
      <c r="AJ8" s="129"/>
      <c r="AK8" s="129"/>
      <c r="AL8" s="129"/>
      <c r="AM8" s="129"/>
      <c r="AN8" s="151"/>
      <c r="AO8" s="155"/>
      <c r="AP8" s="155"/>
      <c r="AQ8" s="158">
        <f>(1.938+1.971+1.997)/3</f>
        <v>1.9686666666666666</v>
      </c>
      <c r="AR8" s="157">
        <f>(1.938+1.637+1.638)/3</f>
        <v>1.7376666666666667</v>
      </c>
      <c r="AS8" s="165">
        <v>2</v>
      </c>
      <c r="AT8" s="166">
        <f t="shared" si="0"/>
        <v>2.4</v>
      </c>
      <c r="AU8" s="225" t="str">
        <f>IF(AR8&lt;AT8,"Pass","Fail")</f>
        <v>Pass</v>
      </c>
    </row>
    <row r="9" spans="1:47" s="116" customFormat="1" ht="60" customHeight="1">
      <c r="A9" s="129" t="s">
        <v>101</v>
      </c>
      <c r="B9" s="129" t="s">
        <v>102</v>
      </c>
      <c r="C9" s="130">
        <v>8</v>
      </c>
      <c r="D9" s="130" t="s">
        <v>146</v>
      </c>
      <c r="E9" s="130" t="s">
        <v>147</v>
      </c>
      <c r="F9" s="135">
        <v>1.93</v>
      </c>
      <c r="G9" s="135">
        <v>2.4233333333333298</v>
      </c>
      <c r="H9" s="135">
        <v>1.59</v>
      </c>
      <c r="I9" s="135">
        <v>1.43333333333333</v>
      </c>
      <c r="J9" s="140">
        <v>1</v>
      </c>
      <c r="K9" s="140"/>
      <c r="L9" s="140"/>
      <c r="M9" s="140"/>
      <c r="N9" s="142">
        <f t="shared" si="1"/>
        <v>4.8000000000000007</v>
      </c>
      <c r="O9" s="142">
        <f t="shared" si="2"/>
        <v>4.1999999999999993</v>
      </c>
      <c r="P9" s="142">
        <f t="shared" si="3"/>
        <v>3.5999999999999996</v>
      </c>
      <c r="Q9" s="142">
        <v>3</v>
      </c>
      <c r="R9" s="142">
        <f t="shared" si="4"/>
        <v>2.4000000000000004</v>
      </c>
      <c r="S9" s="140"/>
      <c r="T9" s="140" t="s">
        <v>142</v>
      </c>
      <c r="U9" s="145" t="s">
        <v>143</v>
      </c>
      <c r="V9" s="145" t="s">
        <v>108</v>
      </c>
      <c r="W9" s="145"/>
      <c r="X9" s="145"/>
      <c r="Y9" s="145"/>
      <c r="Z9" s="145"/>
      <c r="AA9" s="140"/>
      <c r="AB9" s="140"/>
      <c r="AC9" s="140">
        <v>1.7</v>
      </c>
      <c r="AD9" s="140" t="s">
        <v>129</v>
      </c>
      <c r="AE9" s="140" t="s">
        <v>110</v>
      </c>
      <c r="AF9" s="148"/>
      <c r="AG9" s="132" t="s">
        <v>148</v>
      </c>
      <c r="AH9" s="132" t="s">
        <v>149</v>
      </c>
      <c r="AI9" s="129" t="s">
        <v>133</v>
      </c>
      <c r="AJ9" s="129"/>
      <c r="AK9" s="129"/>
      <c r="AL9" s="129"/>
      <c r="AM9" s="129"/>
      <c r="AN9" s="151"/>
      <c r="AO9" s="155"/>
      <c r="AP9" s="155"/>
      <c r="AQ9" s="158">
        <f>(2.473+2.139+2.373)/3</f>
        <v>2.3283333333333336</v>
      </c>
      <c r="AR9" s="157">
        <f>(2.941+3.008+2.741)/3</f>
        <v>2.8966666666666665</v>
      </c>
      <c r="AS9" s="165">
        <v>2</v>
      </c>
      <c r="AT9" s="166">
        <f t="shared" si="0"/>
        <v>2.4</v>
      </c>
      <c r="AU9" s="225" t="str">
        <f>IF(AR9&lt;AT9,"Pass","Fail")</f>
        <v>Fail</v>
      </c>
    </row>
    <row r="10" spans="1:47" s="116" customFormat="1" ht="90.75" hidden="1" customHeight="1">
      <c r="A10" s="129" t="s">
        <v>101</v>
      </c>
      <c r="B10" s="129" t="s">
        <v>102</v>
      </c>
      <c r="C10" s="130">
        <v>9</v>
      </c>
      <c r="D10" s="130" t="s">
        <v>150</v>
      </c>
      <c r="E10" s="130" t="s">
        <v>151</v>
      </c>
      <c r="F10" s="135">
        <v>2.3233333333333301</v>
      </c>
      <c r="G10" s="135">
        <v>1.2836666666666701</v>
      </c>
      <c r="H10" s="135"/>
      <c r="I10" s="135">
        <v>1.51525</v>
      </c>
      <c r="J10" s="140">
        <v>1</v>
      </c>
      <c r="K10" s="140"/>
      <c r="L10" s="140"/>
      <c r="M10" s="140"/>
      <c r="N10" s="140">
        <f t="shared" si="1"/>
        <v>4.8000000000000007</v>
      </c>
      <c r="O10" s="140">
        <f t="shared" si="2"/>
        <v>4.1999999999999993</v>
      </c>
      <c r="P10" s="140">
        <v>3</v>
      </c>
      <c r="Q10" s="143">
        <v>3</v>
      </c>
      <c r="R10" s="140">
        <f t="shared" si="4"/>
        <v>2.4000000000000004</v>
      </c>
      <c r="S10" s="140"/>
      <c r="T10" s="140" t="s">
        <v>137</v>
      </c>
      <c r="U10" s="145" t="s">
        <v>152</v>
      </c>
      <c r="V10" s="145" t="s">
        <v>108</v>
      </c>
      <c r="W10" s="145"/>
      <c r="X10" s="145"/>
      <c r="Y10" s="145"/>
      <c r="Z10" s="145"/>
      <c r="AA10" s="140"/>
      <c r="AB10" s="140"/>
      <c r="AC10" s="140">
        <v>1.4</v>
      </c>
      <c r="AD10" s="140"/>
      <c r="AE10" s="140" t="s">
        <v>110</v>
      </c>
      <c r="AF10" s="148" t="s">
        <v>153</v>
      </c>
      <c r="AG10" s="148" t="s">
        <v>154</v>
      </c>
      <c r="AH10" s="132" t="s">
        <v>155</v>
      </c>
      <c r="AI10" s="129" t="s">
        <v>113</v>
      </c>
      <c r="AJ10" s="129"/>
      <c r="AK10" s="129"/>
      <c r="AL10" s="129"/>
      <c r="AM10" s="129"/>
      <c r="AN10" s="129"/>
      <c r="AO10" s="155"/>
      <c r="AP10" s="155"/>
      <c r="AQ10" s="155"/>
      <c r="AR10" s="129"/>
      <c r="AS10" s="165">
        <v>4</v>
      </c>
      <c r="AT10" s="166">
        <f t="shared" si="0"/>
        <v>4.5999999999999996</v>
      </c>
      <c r="AU10" s="155"/>
    </row>
    <row r="11" spans="1:47" s="116" customFormat="1" ht="90.75" hidden="1" customHeight="1">
      <c r="A11" s="129" t="s">
        <v>101</v>
      </c>
      <c r="B11" s="129" t="s">
        <v>102</v>
      </c>
      <c r="C11" s="130">
        <v>10</v>
      </c>
      <c r="D11" s="130" t="s">
        <v>156</v>
      </c>
      <c r="E11" s="130" t="s">
        <v>157</v>
      </c>
      <c r="F11" s="135"/>
      <c r="G11" s="135">
        <v>1.9710000000000001</v>
      </c>
      <c r="H11" s="135"/>
      <c r="I11" s="135">
        <v>1.0836666666666701</v>
      </c>
      <c r="J11" s="140">
        <v>1</v>
      </c>
      <c r="K11" s="140"/>
      <c r="L11" s="140"/>
      <c r="M11" s="140"/>
      <c r="N11" s="140">
        <f t="shared" si="1"/>
        <v>3.2</v>
      </c>
      <c r="O11" s="140">
        <f t="shared" si="2"/>
        <v>2.8</v>
      </c>
      <c r="P11" s="140">
        <f t="shared" ref="P11:P13" si="5">Q11*1.2</f>
        <v>2.4</v>
      </c>
      <c r="Q11" s="143">
        <v>2</v>
      </c>
      <c r="R11" s="140">
        <f t="shared" si="4"/>
        <v>1.6</v>
      </c>
      <c r="S11" s="140"/>
      <c r="T11" s="140" t="s">
        <v>137</v>
      </c>
      <c r="U11" s="145" t="s">
        <v>158</v>
      </c>
      <c r="V11" s="145"/>
      <c r="W11" s="145"/>
      <c r="X11" s="145"/>
      <c r="Y11" s="145"/>
      <c r="Z11" s="145"/>
      <c r="AA11" s="140"/>
      <c r="AB11" s="140"/>
      <c r="AC11" s="140"/>
      <c r="AD11" s="140"/>
      <c r="AE11" s="140" t="s">
        <v>110</v>
      </c>
      <c r="AF11" s="148" t="s">
        <v>153</v>
      </c>
      <c r="AG11" s="148" t="s">
        <v>159</v>
      </c>
      <c r="AH11" s="132" t="s">
        <v>160</v>
      </c>
      <c r="AI11" s="129" t="s">
        <v>113</v>
      </c>
      <c r="AJ11" s="129"/>
      <c r="AK11" s="129"/>
      <c r="AL11" s="129"/>
      <c r="AM11" s="129"/>
      <c r="AN11" s="129"/>
      <c r="AO11" s="155"/>
      <c r="AP11" s="155"/>
      <c r="AQ11" s="155"/>
      <c r="AR11" s="129"/>
      <c r="AS11" s="165">
        <v>4</v>
      </c>
      <c r="AT11" s="166">
        <f t="shared" si="0"/>
        <v>4.5999999999999996</v>
      </c>
      <c r="AU11" s="155"/>
    </row>
    <row r="12" spans="1:47" s="116" customFormat="1" ht="90.75" customHeight="1">
      <c r="A12" s="129" t="s">
        <v>101</v>
      </c>
      <c r="B12" s="129" t="s">
        <v>102</v>
      </c>
      <c r="C12" s="130">
        <v>11</v>
      </c>
      <c r="D12" s="130" t="s">
        <v>161</v>
      </c>
      <c r="E12" s="130" t="s">
        <v>162</v>
      </c>
      <c r="F12" s="135"/>
      <c r="G12" s="135"/>
      <c r="H12" s="135"/>
      <c r="I12" s="135"/>
      <c r="J12" s="140">
        <v>1</v>
      </c>
      <c r="K12" s="140"/>
      <c r="L12" s="140"/>
      <c r="M12" s="140"/>
      <c r="N12" s="140">
        <f t="shared" ref="N12:N13" si="6">Q12*1.6</f>
        <v>6.4</v>
      </c>
      <c r="O12" s="140">
        <f t="shared" ref="O12:O13" si="7">Q12*1.4</f>
        <v>5.6</v>
      </c>
      <c r="P12" s="140">
        <f t="shared" si="5"/>
        <v>4.8</v>
      </c>
      <c r="Q12" s="143">
        <v>4</v>
      </c>
      <c r="R12" s="140">
        <f t="shared" ref="R12:R13" si="8">Q12*0.8</f>
        <v>3.2</v>
      </c>
      <c r="S12" s="140"/>
      <c r="T12" s="140"/>
      <c r="U12" s="145" t="s">
        <v>158</v>
      </c>
      <c r="V12" s="145"/>
      <c r="W12" s="145"/>
      <c r="X12" s="145"/>
      <c r="Y12" s="145"/>
      <c r="Z12" s="145"/>
      <c r="AA12" s="140"/>
      <c r="AB12" s="140"/>
      <c r="AC12" s="140"/>
      <c r="AD12" s="140"/>
      <c r="AE12" s="140" t="s">
        <v>110</v>
      </c>
      <c r="AF12" s="148" t="s">
        <v>153</v>
      </c>
      <c r="AG12" s="148" t="s">
        <v>163</v>
      </c>
      <c r="AH12" s="132" t="s">
        <v>164</v>
      </c>
      <c r="AI12" s="129" t="s">
        <v>133</v>
      </c>
      <c r="AJ12" s="129"/>
      <c r="AK12" s="129"/>
      <c r="AL12" s="129"/>
      <c r="AM12" s="129"/>
      <c r="AN12" s="151"/>
      <c r="AO12" s="155"/>
      <c r="AP12" s="155"/>
      <c r="AQ12" s="156" t="s">
        <v>9</v>
      </c>
      <c r="AR12" s="157">
        <f>(3.408+3.51+3.4)/3</f>
        <v>3.4393333333333334</v>
      </c>
      <c r="AS12" s="165">
        <v>6</v>
      </c>
      <c r="AT12" s="166">
        <f t="shared" si="0"/>
        <v>7</v>
      </c>
      <c r="AU12" s="225" t="str">
        <f t="shared" ref="AU12:AU21" si="9">IF(AR12&lt;AT12,"Pass","Fail")</f>
        <v>Pass</v>
      </c>
    </row>
    <row r="13" spans="1:47" s="116" customFormat="1" ht="123" customHeight="1">
      <c r="A13" s="129" t="s">
        <v>101</v>
      </c>
      <c r="B13" s="129" t="s">
        <v>102</v>
      </c>
      <c r="C13" s="130">
        <v>12</v>
      </c>
      <c r="D13" s="130" t="s">
        <v>165</v>
      </c>
      <c r="E13" s="130" t="s">
        <v>23</v>
      </c>
      <c r="F13" s="135">
        <v>2.98</v>
      </c>
      <c r="G13" s="135">
        <v>2.8866666666666698</v>
      </c>
      <c r="H13" s="135">
        <v>3.18333333333333</v>
      </c>
      <c r="I13" s="135">
        <v>3.5766666666666702</v>
      </c>
      <c r="J13" s="140">
        <v>1.5</v>
      </c>
      <c r="K13" s="140"/>
      <c r="L13" s="140"/>
      <c r="M13" s="140"/>
      <c r="N13" s="140">
        <f t="shared" si="6"/>
        <v>5.28</v>
      </c>
      <c r="O13" s="140">
        <f t="shared" si="7"/>
        <v>4.6199999999999992</v>
      </c>
      <c r="P13" s="140">
        <f t="shared" si="5"/>
        <v>3.9599999999999995</v>
      </c>
      <c r="Q13" s="140">
        <v>3.3</v>
      </c>
      <c r="R13" s="140">
        <f t="shared" si="8"/>
        <v>2.64</v>
      </c>
      <c r="S13" s="140"/>
      <c r="T13" s="140"/>
      <c r="U13" s="145"/>
      <c r="V13" s="145" t="s">
        <v>108</v>
      </c>
      <c r="W13" s="146" t="s">
        <v>109</v>
      </c>
      <c r="X13" s="145"/>
      <c r="Y13" s="145"/>
      <c r="Z13" s="145"/>
      <c r="AA13" s="140"/>
      <c r="AB13" s="140"/>
      <c r="AC13" s="140"/>
      <c r="AD13" s="140" t="s">
        <v>129</v>
      </c>
      <c r="AE13" s="140" t="s">
        <v>110</v>
      </c>
      <c r="AF13" s="148"/>
      <c r="AG13" s="148" t="s">
        <v>166</v>
      </c>
      <c r="AH13" s="132" t="s">
        <v>167</v>
      </c>
      <c r="AI13" s="129" t="s">
        <v>133</v>
      </c>
      <c r="AJ13" s="129"/>
      <c r="AK13" s="129"/>
      <c r="AL13" s="129"/>
      <c r="AM13" s="129"/>
      <c r="AN13" s="148"/>
      <c r="AO13" s="155"/>
      <c r="AP13" s="155"/>
      <c r="AQ13" s="159"/>
      <c r="AR13" s="160" t="s">
        <v>9</v>
      </c>
      <c r="AS13" s="165">
        <v>3</v>
      </c>
      <c r="AT13" s="166">
        <f t="shared" si="0"/>
        <v>3.4499999999999997</v>
      </c>
      <c r="AU13" s="160" t="s">
        <v>9</v>
      </c>
    </row>
    <row r="14" spans="1:47" s="116" customFormat="1" ht="90.75" customHeight="1">
      <c r="A14" s="129" t="s">
        <v>101</v>
      </c>
      <c r="B14" s="129" t="s">
        <v>102</v>
      </c>
      <c r="C14" s="130">
        <v>13</v>
      </c>
      <c r="D14" s="130" t="s">
        <v>168</v>
      </c>
      <c r="E14" s="130" t="s">
        <v>169</v>
      </c>
      <c r="F14" s="135">
        <v>15.1666666666667</v>
      </c>
      <c r="G14" s="135">
        <v>18.293333333333301</v>
      </c>
      <c r="H14" s="135">
        <v>16.873333333333299</v>
      </c>
      <c r="I14" s="135">
        <v>11.1033333333333</v>
      </c>
      <c r="J14" s="140">
        <v>1</v>
      </c>
      <c r="K14" s="140"/>
      <c r="L14" s="140"/>
      <c r="M14" s="140"/>
      <c r="N14" s="140"/>
      <c r="O14" s="140"/>
      <c r="P14" s="140"/>
      <c r="Q14" s="140"/>
      <c r="R14" s="140"/>
      <c r="S14" s="140"/>
      <c r="T14" s="140"/>
      <c r="U14" s="145"/>
      <c r="V14" s="145" t="s">
        <v>108</v>
      </c>
      <c r="W14" s="145"/>
      <c r="X14" s="145"/>
      <c r="Y14" s="145"/>
      <c r="Z14" s="145"/>
      <c r="AA14" s="140"/>
      <c r="AB14" s="140"/>
      <c r="AC14" s="140"/>
      <c r="AD14" s="140" t="s">
        <v>129</v>
      </c>
      <c r="AE14" s="140" t="s">
        <v>110</v>
      </c>
      <c r="AF14" s="148"/>
      <c r="AG14" s="148" t="s">
        <v>170</v>
      </c>
      <c r="AH14" s="132" t="s">
        <v>171</v>
      </c>
      <c r="AI14" s="129" t="s">
        <v>133</v>
      </c>
      <c r="AJ14" s="129"/>
      <c r="AK14" s="129"/>
      <c r="AL14" s="129"/>
      <c r="AM14" s="129"/>
      <c r="AN14" s="148"/>
      <c r="AO14" s="155"/>
      <c r="AP14" s="155"/>
      <c r="AQ14" s="159"/>
      <c r="AR14" s="160" t="s">
        <v>9</v>
      </c>
      <c r="AS14" s="165">
        <v>15</v>
      </c>
      <c r="AT14" s="166">
        <f t="shared" si="0"/>
        <v>15.75</v>
      </c>
      <c r="AU14" s="160" t="s">
        <v>9</v>
      </c>
    </row>
    <row r="15" spans="1:47" s="116" customFormat="1" ht="107.25" customHeight="1">
      <c r="A15" s="129" t="s">
        <v>101</v>
      </c>
      <c r="B15" s="129" t="s">
        <v>102</v>
      </c>
      <c r="C15" s="130">
        <v>14</v>
      </c>
      <c r="D15" s="130" t="s">
        <v>172</v>
      </c>
      <c r="E15" s="130" t="s">
        <v>14</v>
      </c>
      <c r="F15" s="135">
        <v>9.19</v>
      </c>
      <c r="G15" s="135">
        <v>13.75</v>
      </c>
      <c r="H15" s="135">
        <v>12.3</v>
      </c>
      <c r="I15" s="135">
        <v>10.033333333333299</v>
      </c>
      <c r="J15" s="140">
        <v>1.5</v>
      </c>
      <c r="K15" s="140"/>
      <c r="L15" s="140" t="s">
        <v>104</v>
      </c>
      <c r="M15" s="140" t="s">
        <v>104</v>
      </c>
      <c r="N15" s="140">
        <f t="shared" ref="N15:N22" si="10">Q15*1.6</f>
        <v>16</v>
      </c>
      <c r="O15" s="140">
        <f t="shared" ref="O15:O22" si="11">Q15*1.4</f>
        <v>14</v>
      </c>
      <c r="P15" s="140">
        <f t="shared" ref="P15:P22" si="12">Q15*1.2</f>
        <v>12</v>
      </c>
      <c r="Q15" s="143">
        <v>10</v>
      </c>
      <c r="R15" s="140">
        <f t="shared" ref="R15:R22" si="13">Q15*0.8</f>
        <v>8</v>
      </c>
      <c r="S15" s="140"/>
      <c r="T15" s="140" t="s">
        <v>173</v>
      </c>
      <c r="U15" s="145" t="s">
        <v>128</v>
      </c>
      <c r="V15" s="145" t="s">
        <v>108</v>
      </c>
      <c r="W15" s="146" t="s">
        <v>109</v>
      </c>
      <c r="X15" s="145"/>
      <c r="Y15" s="145"/>
      <c r="Z15" s="145"/>
      <c r="AA15" s="140"/>
      <c r="AB15" s="140"/>
      <c r="AC15" s="140">
        <v>3.0766666666666702</v>
      </c>
      <c r="AD15" s="140"/>
      <c r="AE15" s="140" t="s">
        <v>110</v>
      </c>
      <c r="AF15" s="148"/>
      <c r="AG15" s="132" t="s">
        <v>174</v>
      </c>
      <c r="AH15" s="132" t="s">
        <v>175</v>
      </c>
      <c r="AI15" s="129" t="s">
        <v>133</v>
      </c>
      <c r="AJ15" s="129"/>
      <c r="AK15" s="129"/>
      <c r="AL15" s="129"/>
      <c r="AM15" s="129"/>
      <c r="AN15" s="148"/>
      <c r="AO15" s="155"/>
      <c r="AP15" s="155"/>
      <c r="AQ15" s="159"/>
      <c r="AR15" s="160" t="s">
        <v>9</v>
      </c>
      <c r="AS15" s="165">
        <v>13</v>
      </c>
      <c r="AT15" s="166">
        <f t="shared" si="0"/>
        <v>13.65</v>
      </c>
      <c r="AU15" s="160" t="s">
        <v>9</v>
      </c>
    </row>
    <row r="16" spans="1:47" s="116" customFormat="1" ht="60" customHeight="1">
      <c r="A16" s="129" t="s">
        <v>101</v>
      </c>
      <c r="B16" s="129" t="s">
        <v>102</v>
      </c>
      <c r="C16" s="130">
        <v>15</v>
      </c>
      <c r="D16" s="130" t="s">
        <v>176</v>
      </c>
      <c r="E16" s="130" t="s">
        <v>177</v>
      </c>
      <c r="F16" s="135">
        <v>1.33</v>
      </c>
      <c r="G16" s="135">
        <v>2.08</v>
      </c>
      <c r="H16" s="135">
        <v>1.2233333333333301</v>
      </c>
      <c r="I16" s="135">
        <v>1.65333333333333</v>
      </c>
      <c r="J16" s="140">
        <v>1</v>
      </c>
      <c r="K16" s="140"/>
      <c r="L16" s="140"/>
      <c r="M16" s="140"/>
      <c r="N16" s="140">
        <f t="shared" si="10"/>
        <v>1.92</v>
      </c>
      <c r="O16" s="140">
        <f t="shared" si="11"/>
        <v>1.68</v>
      </c>
      <c r="P16" s="140">
        <f t="shared" si="12"/>
        <v>1.44</v>
      </c>
      <c r="Q16" s="143">
        <v>1.2</v>
      </c>
      <c r="R16" s="140">
        <f t="shared" si="13"/>
        <v>0.96</v>
      </c>
      <c r="S16" s="140"/>
      <c r="T16" s="140" t="s">
        <v>142</v>
      </c>
      <c r="U16" s="145" t="s">
        <v>178</v>
      </c>
      <c r="V16" s="145" t="s">
        <v>108</v>
      </c>
      <c r="W16" s="146" t="s">
        <v>109</v>
      </c>
      <c r="X16" s="145"/>
      <c r="Y16" s="145"/>
      <c r="Z16" s="145"/>
      <c r="AA16" s="140"/>
      <c r="AB16" s="140"/>
      <c r="AC16" s="140">
        <v>0.75</v>
      </c>
      <c r="AD16" s="140"/>
      <c r="AE16" s="140" t="s">
        <v>110</v>
      </c>
      <c r="AF16" s="148"/>
      <c r="AG16" s="132" t="s">
        <v>179</v>
      </c>
      <c r="AH16" s="132" t="s">
        <v>180</v>
      </c>
      <c r="AI16" s="129" t="s">
        <v>133</v>
      </c>
      <c r="AJ16" s="129"/>
      <c r="AK16" s="129"/>
      <c r="AL16" s="129"/>
      <c r="AM16" s="129"/>
      <c r="AN16" s="148"/>
      <c r="AO16" s="155"/>
      <c r="AP16" s="155"/>
      <c r="AQ16" s="159"/>
      <c r="AR16" s="160" t="s">
        <v>9</v>
      </c>
      <c r="AS16" s="165">
        <v>1</v>
      </c>
      <c r="AT16" s="166">
        <f t="shared" si="0"/>
        <v>1.2</v>
      </c>
      <c r="AU16" s="160" t="s">
        <v>9</v>
      </c>
    </row>
    <row r="17" spans="1:47" s="116" customFormat="1" ht="60" customHeight="1">
      <c r="A17" s="129" t="s">
        <v>101</v>
      </c>
      <c r="B17" s="129" t="s">
        <v>102</v>
      </c>
      <c r="C17" s="130">
        <v>16</v>
      </c>
      <c r="D17" s="130" t="s">
        <v>181</v>
      </c>
      <c r="E17" s="130" t="s">
        <v>182</v>
      </c>
      <c r="F17" s="135">
        <v>2.4700000000000002</v>
      </c>
      <c r="G17" s="135">
        <v>1.7233333333333301</v>
      </c>
      <c r="H17" s="135">
        <v>2.1866666666666701</v>
      </c>
      <c r="I17" s="135">
        <v>2.4266666666666699</v>
      </c>
      <c r="J17" s="140">
        <v>1</v>
      </c>
      <c r="K17" s="140"/>
      <c r="L17" s="140"/>
      <c r="M17" s="140"/>
      <c r="N17" s="140">
        <f t="shared" si="10"/>
        <v>3.2</v>
      </c>
      <c r="O17" s="140">
        <f t="shared" si="11"/>
        <v>2.8</v>
      </c>
      <c r="P17" s="140">
        <f t="shared" si="12"/>
        <v>2.4</v>
      </c>
      <c r="Q17" s="143">
        <v>2</v>
      </c>
      <c r="R17" s="140">
        <f t="shared" si="13"/>
        <v>1.6</v>
      </c>
      <c r="S17" s="140"/>
      <c r="T17" s="140" t="s">
        <v>183</v>
      </c>
      <c r="U17" s="145" t="s">
        <v>143</v>
      </c>
      <c r="V17" s="145" t="s">
        <v>108</v>
      </c>
      <c r="W17" s="145"/>
      <c r="X17" s="145"/>
      <c r="Y17" s="145"/>
      <c r="Z17" s="145"/>
      <c r="AA17" s="140"/>
      <c r="AB17" s="140"/>
      <c r="AC17" s="140">
        <v>1.2933333333333299</v>
      </c>
      <c r="AD17" s="140"/>
      <c r="AE17" s="140" t="s">
        <v>110</v>
      </c>
      <c r="AF17" s="148"/>
      <c r="AG17" s="132" t="s">
        <v>184</v>
      </c>
      <c r="AH17" s="132" t="s">
        <v>185</v>
      </c>
      <c r="AI17" s="129" t="s">
        <v>133</v>
      </c>
      <c r="AJ17" s="129"/>
      <c r="AK17" s="129"/>
      <c r="AL17" s="129"/>
      <c r="AM17" s="129"/>
      <c r="AN17" s="148"/>
      <c r="AO17" s="155"/>
      <c r="AP17" s="155"/>
      <c r="AQ17" s="159"/>
      <c r="AR17" s="160" t="s">
        <v>9</v>
      </c>
      <c r="AS17" s="165">
        <v>1.5</v>
      </c>
      <c r="AT17" s="166">
        <f t="shared" si="0"/>
        <v>1.7999999999999998</v>
      </c>
      <c r="AU17" s="160" t="s">
        <v>9</v>
      </c>
    </row>
    <row r="18" spans="1:47" s="116" customFormat="1" ht="60" customHeight="1">
      <c r="A18" s="129" t="s">
        <v>101</v>
      </c>
      <c r="B18" s="129" t="s">
        <v>102</v>
      </c>
      <c r="C18" s="130">
        <v>17</v>
      </c>
      <c r="D18" s="130" t="s">
        <v>186</v>
      </c>
      <c r="E18" s="130" t="s">
        <v>187</v>
      </c>
      <c r="F18" s="135">
        <v>2.2233333333333301</v>
      </c>
      <c r="G18" s="135">
        <v>2.3866666666666698</v>
      </c>
      <c r="H18" s="135">
        <v>2.2566666666666699</v>
      </c>
      <c r="I18" s="135">
        <v>3.0066666666666699</v>
      </c>
      <c r="J18" s="140">
        <v>1</v>
      </c>
      <c r="K18" s="140"/>
      <c r="L18" s="140"/>
      <c r="M18" s="140"/>
      <c r="N18" s="140">
        <f t="shared" si="10"/>
        <v>3.2</v>
      </c>
      <c r="O18" s="140">
        <f t="shared" si="11"/>
        <v>2.8</v>
      </c>
      <c r="P18" s="140">
        <f t="shared" si="12"/>
        <v>2.4</v>
      </c>
      <c r="Q18" s="143">
        <v>2</v>
      </c>
      <c r="R18" s="140">
        <f t="shared" si="13"/>
        <v>1.6</v>
      </c>
      <c r="S18" s="140"/>
      <c r="T18" s="140" t="s">
        <v>188</v>
      </c>
      <c r="U18" s="145" t="s">
        <v>143</v>
      </c>
      <c r="V18" s="145" t="s">
        <v>108</v>
      </c>
      <c r="W18" s="145"/>
      <c r="X18" s="145"/>
      <c r="Y18" s="145"/>
      <c r="Z18" s="145"/>
      <c r="AA18" s="140"/>
      <c r="AB18" s="140"/>
      <c r="AC18" s="140">
        <v>1.87333333333333</v>
      </c>
      <c r="AD18" s="140"/>
      <c r="AE18" s="140" t="s">
        <v>110</v>
      </c>
      <c r="AF18" s="148"/>
      <c r="AG18" s="132" t="s">
        <v>189</v>
      </c>
      <c r="AH18" s="132" t="s">
        <v>190</v>
      </c>
      <c r="AI18" s="129" t="s">
        <v>133</v>
      </c>
      <c r="AJ18" s="129"/>
      <c r="AK18" s="129"/>
      <c r="AL18" s="129"/>
      <c r="AM18" s="129"/>
      <c r="AN18" s="148"/>
      <c r="AO18" s="155"/>
      <c r="AP18" s="155"/>
      <c r="AQ18" s="159"/>
      <c r="AR18" s="160" t="s">
        <v>9</v>
      </c>
      <c r="AS18" s="165">
        <v>2</v>
      </c>
      <c r="AT18" s="166">
        <f t="shared" si="0"/>
        <v>2.4</v>
      </c>
      <c r="AU18" s="160" t="s">
        <v>9</v>
      </c>
    </row>
    <row r="19" spans="1:47" s="116" customFormat="1" ht="60" customHeight="1">
      <c r="A19" s="129" t="s">
        <v>101</v>
      </c>
      <c r="B19" s="129" t="s">
        <v>102</v>
      </c>
      <c r="C19" s="130">
        <v>18</v>
      </c>
      <c r="D19" s="130" t="s">
        <v>191</v>
      </c>
      <c r="E19" s="130" t="s">
        <v>192</v>
      </c>
      <c r="F19" s="135">
        <v>11.8533333333333</v>
      </c>
      <c r="G19" s="135">
        <v>11.87</v>
      </c>
      <c r="H19" s="135">
        <v>10.57</v>
      </c>
      <c r="I19" s="135">
        <v>13.44</v>
      </c>
      <c r="J19" s="140">
        <v>1</v>
      </c>
      <c r="K19" s="140"/>
      <c r="L19" s="140"/>
      <c r="M19" s="140" t="s">
        <v>104</v>
      </c>
      <c r="N19" s="140">
        <f t="shared" si="10"/>
        <v>25.6</v>
      </c>
      <c r="O19" s="140">
        <f t="shared" si="11"/>
        <v>22.4</v>
      </c>
      <c r="P19" s="140">
        <f t="shared" si="12"/>
        <v>19.2</v>
      </c>
      <c r="Q19" s="143">
        <v>16</v>
      </c>
      <c r="R19" s="140">
        <f t="shared" si="13"/>
        <v>12.8</v>
      </c>
      <c r="S19" s="140"/>
      <c r="T19" s="140" t="s">
        <v>193</v>
      </c>
      <c r="U19" s="145" t="s">
        <v>194</v>
      </c>
      <c r="V19" s="145" t="s">
        <v>108</v>
      </c>
      <c r="W19" s="145"/>
      <c r="X19" s="145"/>
      <c r="Y19" s="145"/>
      <c r="Z19" s="145"/>
      <c r="AA19" s="140"/>
      <c r="AB19" s="140"/>
      <c r="AC19" s="140">
        <v>3.37666666666667</v>
      </c>
      <c r="AD19" s="140"/>
      <c r="AE19" s="140" t="s">
        <v>110</v>
      </c>
      <c r="AF19" s="148"/>
      <c r="AG19" s="148" t="s">
        <v>195</v>
      </c>
      <c r="AH19" s="132" t="s">
        <v>196</v>
      </c>
      <c r="AI19" s="129" t="s">
        <v>133</v>
      </c>
      <c r="AJ19" s="129"/>
      <c r="AK19" s="129"/>
      <c r="AL19" s="129"/>
      <c r="AM19" s="129"/>
      <c r="AN19" s="152"/>
      <c r="AO19" s="155"/>
      <c r="AP19" s="155"/>
      <c r="AQ19" s="158">
        <f>(9.758+11.889+12.489)/3</f>
        <v>11.378666666666666</v>
      </c>
      <c r="AR19" s="158">
        <f>(11.12+12.231+12.618)/3</f>
        <v>11.989666666666666</v>
      </c>
      <c r="AS19" s="165">
        <v>16</v>
      </c>
      <c r="AT19" s="166">
        <f t="shared" si="0"/>
        <v>16.8</v>
      </c>
      <c r="AU19" s="225" t="str">
        <f t="shared" si="9"/>
        <v>Pass</v>
      </c>
    </row>
    <row r="20" spans="1:47" s="116" customFormat="1" ht="98.25" customHeight="1">
      <c r="A20" s="129" t="s">
        <v>101</v>
      </c>
      <c r="B20" s="129" t="s">
        <v>102</v>
      </c>
      <c r="C20" s="130">
        <v>19</v>
      </c>
      <c r="D20" s="130" t="s">
        <v>197</v>
      </c>
      <c r="E20" s="130" t="s">
        <v>17</v>
      </c>
      <c r="F20" s="135">
        <v>14.106666666666699</v>
      </c>
      <c r="G20" s="135">
        <v>18.03</v>
      </c>
      <c r="H20" s="135">
        <v>11.033333333333299</v>
      </c>
      <c r="I20" s="135">
        <v>15.533333333333299</v>
      </c>
      <c r="J20" s="140">
        <v>1</v>
      </c>
      <c r="K20" s="140"/>
      <c r="L20" s="140"/>
      <c r="M20" s="140" t="s">
        <v>104</v>
      </c>
      <c r="N20" s="140">
        <f t="shared" si="10"/>
        <v>26.400000000000002</v>
      </c>
      <c r="O20" s="140">
        <f t="shared" si="11"/>
        <v>23.099999999999998</v>
      </c>
      <c r="P20" s="140">
        <f t="shared" si="12"/>
        <v>19.8</v>
      </c>
      <c r="Q20" s="143">
        <v>16.5</v>
      </c>
      <c r="R20" s="140">
        <f t="shared" si="13"/>
        <v>13.200000000000001</v>
      </c>
      <c r="S20" s="140"/>
      <c r="T20" s="140" t="s">
        <v>193</v>
      </c>
      <c r="U20" s="145" t="s">
        <v>107</v>
      </c>
      <c r="V20" s="145" t="s">
        <v>108</v>
      </c>
      <c r="W20" s="146" t="s">
        <v>109</v>
      </c>
      <c r="X20" s="145"/>
      <c r="Y20" s="145"/>
      <c r="Z20" s="145"/>
      <c r="AA20" s="140"/>
      <c r="AB20" s="140"/>
      <c r="AC20" s="140">
        <v>3.5233333333333299</v>
      </c>
      <c r="AD20" s="140"/>
      <c r="AE20" s="140" t="s">
        <v>110</v>
      </c>
      <c r="AF20" s="148"/>
      <c r="AG20" s="132" t="s">
        <v>198</v>
      </c>
      <c r="AH20" s="132" t="s">
        <v>196</v>
      </c>
      <c r="AI20" s="129" t="s">
        <v>133</v>
      </c>
      <c r="AJ20" s="129"/>
      <c r="AK20" s="129"/>
      <c r="AL20" s="129"/>
      <c r="AM20" s="129"/>
      <c r="AN20" s="152"/>
      <c r="AO20" s="155"/>
      <c r="AP20" s="155"/>
      <c r="AQ20" s="158">
        <f>(10.046+12.672+12.823)/3</f>
        <v>11.847</v>
      </c>
      <c r="AR20" s="158">
        <f>(11.777+11.67+12.612)/3</f>
        <v>12.019666666666666</v>
      </c>
      <c r="AS20" s="165">
        <v>16.5</v>
      </c>
      <c r="AT20" s="166">
        <f t="shared" si="0"/>
        <v>17.324999999999999</v>
      </c>
      <c r="AU20" s="225" t="str">
        <f t="shared" si="9"/>
        <v>Pass</v>
      </c>
    </row>
    <row r="21" spans="1:47" s="116" customFormat="1" ht="115.5" customHeight="1">
      <c r="A21" s="129" t="s">
        <v>101</v>
      </c>
      <c r="B21" s="129" t="s">
        <v>33</v>
      </c>
      <c r="C21" s="130">
        <v>20</v>
      </c>
      <c r="D21" s="130" t="s">
        <v>199</v>
      </c>
      <c r="E21" s="130" t="s">
        <v>18</v>
      </c>
      <c r="F21" s="135">
        <v>5.16</v>
      </c>
      <c r="G21" s="135">
        <v>11.233333333333301</v>
      </c>
      <c r="H21" s="135">
        <v>5.26</v>
      </c>
      <c r="I21" s="135">
        <v>23.1666666666667</v>
      </c>
      <c r="J21" s="140">
        <v>1</v>
      </c>
      <c r="K21" s="140"/>
      <c r="L21" s="140"/>
      <c r="M21" s="140"/>
      <c r="N21" s="140">
        <f t="shared" si="10"/>
        <v>8</v>
      </c>
      <c r="O21" s="140">
        <f t="shared" si="11"/>
        <v>7</v>
      </c>
      <c r="P21" s="140">
        <f t="shared" si="12"/>
        <v>6</v>
      </c>
      <c r="Q21" s="143">
        <v>5</v>
      </c>
      <c r="R21" s="140">
        <f t="shared" si="13"/>
        <v>4</v>
      </c>
      <c r="S21" s="140"/>
      <c r="T21" s="140" t="s">
        <v>105</v>
      </c>
      <c r="U21" s="145" t="s">
        <v>128</v>
      </c>
      <c r="V21" s="145" t="s">
        <v>108</v>
      </c>
      <c r="W21" s="146" t="s">
        <v>109</v>
      </c>
      <c r="X21" s="145"/>
      <c r="Y21" s="145"/>
      <c r="Z21" s="145"/>
      <c r="AA21" s="140"/>
      <c r="AB21" s="140"/>
      <c r="AC21" s="140"/>
      <c r="AD21" s="140"/>
      <c r="AE21" s="140"/>
      <c r="AF21" s="148"/>
      <c r="AG21" s="132" t="s">
        <v>200</v>
      </c>
      <c r="AH21" s="132" t="s">
        <v>201</v>
      </c>
      <c r="AI21" s="129" t="s">
        <v>133</v>
      </c>
      <c r="AJ21" s="129"/>
      <c r="AK21" s="129"/>
      <c r="AL21" s="129"/>
      <c r="AM21" s="129"/>
      <c r="AN21" s="151"/>
      <c r="AO21" s="155"/>
      <c r="AP21" s="155"/>
      <c r="AQ21" s="158">
        <f>(10.9+11.967+11.1)/3</f>
        <v>11.322333333333333</v>
      </c>
      <c r="AR21" s="158">
        <f>(5.567+6.175+4.11)/3</f>
        <v>5.2839999999999998</v>
      </c>
      <c r="AS21" s="165">
        <v>5</v>
      </c>
      <c r="AT21" s="166">
        <f t="shared" si="0"/>
        <v>5.75</v>
      </c>
      <c r="AU21" s="225" t="str">
        <f t="shared" si="9"/>
        <v>Pass</v>
      </c>
    </row>
    <row r="22" spans="1:47" s="116" customFormat="1" ht="72" hidden="1" customHeight="1">
      <c r="A22" s="129" t="s">
        <v>101</v>
      </c>
      <c r="B22" s="129" t="s">
        <v>202</v>
      </c>
      <c r="C22" s="130">
        <v>21</v>
      </c>
      <c r="D22" s="130" t="s">
        <v>203</v>
      </c>
      <c r="E22" s="130" t="s">
        <v>204</v>
      </c>
      <c r="F22" s="135"/>
      <c r="G22" s="135">
        <v>2.375</v>
      </c>
      <c r="H22" s="135"/>
      <c r="I22" s="135">
        <v>1.712</v>
      </c>
      <c r="J22" s="140">
        <v>0.5</v>
      </c>
      <c r="K22" s="140"/>
      <c r="L22" s="140"/>
      <c r="M22" s="140" t="s">
        <v>104</v>
      </c>
      <c r="N22" s="140">
        <f t="shared" si="10"/>
        <v>30</v>
      </c>
      <c r="O22" s="140">
        <f t="shared" si="11"/>
        <v>26.25</v>
      </c>
      <c r="P22" s="140">
        <f t="shared" si="12"/>
        <v>22.5</v>
      </c>
      <c r="Q22" s="140">
        <v>18.75</v>
      </c>
      <c r="R22" s="140">
        <f t="shared" si="13"/>
        <v>15</v>
      </c>
      <c r="S22" s="140"/>
      <c r="T22" s="140" t="s">
        <v>205</v>
      </c>
      <c r="U22" s="145" t="s">
        <v>194</v>
      </c>
      <c r="V22" s="145"/>
      <c r="W22" s="145"/>
      <c r="X22" s="145"/>
      <c r="Y22" s="145"/>
      <c r="Z22" s="145"/>
      <c r="AA22" s="140"/>
      <c r="AB22" s="140"/>
      <c r="AC22" s="140"/>
      <c r="AD22" s="140" t="s">
        <v>129</v>
      </c>
      <c r="AE22" s="140" t="s">
        <v>110</v>
      </c>
      <c r="AF22" s="148"/>
      <c r="AG22" s="148" t="s">
        <v>206</v>
      </c>
      <c r="AH22" s="132" t="s">
        <v>207</v>
      </c>
      <c r="AI22" s="129" t="s">
        <v>113</v>
      </c>
      <c r="AJ22" s="129"/>
      <c r="AK22" s="129"/>
      <c r="AL22" s="129"/>
      <c r="AM22" s="129"/>
      <c r="AN22" s="129"/>
      <c r="AO22" s="155"/>
      <c r="AP22" s="155"/>
      <c r="AQ22" s="155"/>
      <c r="AR22" s="129"/>
      <c r="AS22" s="165">
        <v>13</v>
      </c>
      <c r="AT22" s="166">
        <f t="shared" si="0"/>
        <v>13.65</v>
      </c>
      <c r="AU22" s="155"/>
    </row>
    <row r="23" spans="1:47" s="116" customFormat="1" ht="60" hidden="1" customHeight="1">
      <c r="A23" s="129" t="s">
        <v>101</v>
      </c>
      <c r="B23" s="129" t="s">
        <v>102</v>
      </c>
      <c r="C23" s="130">
        <v>22</v>
      </c>
      <c r="D23" s="130" t="s">
        <v>208</v>
      </c>
      <c r="E23" s="130" t="s">
        <v>209</v>
      </c>
      <c r="F23" s="135"/>
      <c r="G23" s="135">
        <v>1.2334000000000001</v>
      </c>
      <c r="H23" s="135"/>
      <c r="I23" s="135">
        <v>1.17116666666667</v>
      </c>
      <c r="J23" s="140">
        <v>1</v>
      </c>
      <c r="K23" s="140"/>
      <c r="L23" s="140"/>
      <c r="M23" s="140" t="s">
        <v>104</v>
      </c>
      <c r="N23" s="140">
        <f t="shared" ref="N23:N27" si="14">Q23*1.6</f>
        <v>1.92</v>
      </c>
      <c r="O23" s="140">
        <f t="shared" ref="O23:O27" si="15">Q23*1.4</f>
        <v>1.68</v>
      </c>
      <c r="P23" s="140">
        <f t="shared" ref="P23:P27" si="16">Q23*1.2</f>
        <v>1.44</v>
      </c>
      <c r="Q23" s="143">
        <v>1.2</v>
      </c>
      <c r="R23" s="140">
        <f t="shared" ref="R23:R27" si="17">Q23*0.8</f>
        <v>0.96</v>
      </c>
      <c r="S23" s="140"/>
      <c r="T23" s="140" t="s">
        <v>183</v>
      </c>
      <c r="U23" s="145" t="s">
        <v>210</v>
      </c>
      <c r="V23" s="145"/>
      <c r="W23" s="145"/>
      <c r="X23" s="145"/>
      <c r="Y23" s="145"/>
      <c r="Z23" s="145"/>
      <c r="AA23" s="140"/>
      <c r="AB23" s="140"/>
      <c r="AC23" s="140"/>
      <c r="AD23" s="140"/>
      <c r="AE23" s="140" t="s">
        <v>110</v>
      </c>
      <c r="AF23" s="148"/>
      <c r="AG23" s="132" t="s">
        <v>211</v>
      </c>
      <c r="AH23" s="132" t="s">
        <v>212</v>
      </c>
      <c r="AI23" s="129" t="s">
        <v>113</v>
      </c>
      <c r="AJ23" s="129"/>
      <c r="AK23" s="129"/>
      <c r="AL23" s="129"/>
      <c r="AM23" s="129"/>
      <c r="AN23" s="129"/>
      <c r="AO23" s="155"/>
      <c r="AP23" s="155"/>
      <c r="AQ23" s="155"/>
      <c r="AR23" s="129"/>
      <c r="AS23" s="165">
        <v>1.5</v>
      </c>
      <c r="AT23" s="166">
        <f t="shared" si="0"/>
        <v>1.7999999999999998</v>
      </c>
      <c r="AU23" s="155"/>
    </row>
    <row r="24" spans="1:47" s="116" customFormat="1" ht="60" hidden="1" customHeight="1">
      <c r="A24" s="129" t="s">
        <v>101</v>
      </c>
      <c r="B24" s="129" t="s">
        <v>102</v>
      </c>
      <c r="C24" s="130">
        <v>23</v>
      </c>
      <c r="D24" s="130" t="s">
        <v>213</v>
      </c>
      <c r="E24" s="130" t="s">
        <v>214</v>
      </c>
      <c r="F24" s="135">
        <v>1.36666666666667</v>
      </c>
      <c r="G24" s="135">
        <v>1.3275999999999999</v>
      </c>
      <c r="H24" s="135">
        <v>1.38666666666667</v>
      </c>
      <c r="I24" s="135">
        <v>1.4910000000000001</v>
      </c>
      <c r="J24" s="140">
        <v>2</v>
      </c>
      <c r="K24" s="140"/>
      <c r="L24" s="140" t="s">
        <v>104</v>
      </c>
      <c r="M24" s="140" t="s">
        <v>104</v>
      </c>
      <c r="N24" s="140">
        <f t="shared" si="14"/>
        <v>1.92</v>
      </c>
      <c r="O24" s="140">
        <f t="shared" si="15"/>
        <v>1.68</v>
      </c>
      <c r="P24" s="140">
        <f t="shared" si="16"/>
        <v>1.44</v>
      </c>
      <c r="Q24" s="143">
        <v>1.2</v>
      </c>
      <c r="R24" s="140">
        <f t="shared" si="17"/>
        <v>0.96</v>
      </c>
      <c r="S24" s="140" t="s">
        <v>188</v>
      </c>
      <c r="T24" s="140" t="s">
        <v>183</v>
      </c>
      <c r="U24" s="145" t="s">
        <v>210</v>
      </c>
      <c r="V24" s="145" t="s">
        <v>108</v>
      </c>
      <c r="W24" s="145"/>
      <c r="X24" s="145"/>
      <c r="Y24" s="145"/>
      <c r="Z24" s="145"/>
      <c r="AA24" s="140"/>
      <c r="AB24" s="140"/>
      <c r="AC24" s="140">
        <v>1.1000000000000001</v>
      </c>
      <c r="AD24" s="140"/>
      <c r="AE24" s="140" t="s">
        <v>110</v>
      </c>
      <c r="AF24" s="148"/>
      <c r="AG24" s="132" t="s">
        <v>215</v>
      </c>
      <c r="AH24" s="132" t="s">
        <v>212</v>
      </c>
      <c r="AI24" s="129" t="s">
        <v>113</v>
      </c>
      <c r="AJ24" s="129"/>
      <c r="AK24" s="129"/>
      <c r="AL24" s="129"/>
      <c r="AM24" s="129"/>
      <c r="AN24" s="129"/>
      <c r="AO24" s="155"/>
      <c r="AP24" s="155"/>
      <c r="AQ24" s="155"/>
      <c r="AR24" s="129"/>
      <c r="AS24" s="165">
        <v>1.5</v>
      </c>
      <c r="AT24" s="166">
        <f t="shared" si="0"/>
        <v>1.7999999999999998</v>
      </c>
      <c r="AU24" s="155"/>
    </row>
    <row r="25" spans="1:47" s="116" customFormat="1" ht="60" hidden="1" customHeight="1">
      <c r="A25" s="129" t="s">
        <v>101</v>
      </c>
      <c r="B25" s="129" t="s">
        <v>102</v>
      </c>
      <c r="C25" s="130">
        <v>24</v>
      </c>
      <c r="D25" s="130" t="s">
        <v>216</v>
      </c>
      <c r="E25" s="130" t="s">
        <v>19</v>
      </c>
      <c r="F25" s="135">
        <v>10.4266666666667</v>
      </c>
      <c r="G25" s="135">
        <v>8.3729999999999993</v>
      </c>
      <c r="H25" s="135">
        <v>10.86</v>
      </c>
      <c r="I25" s="135">
        <v>6.6446666666666703</v>
      </c>
      <c r="J25" s="140">
        <v>1</v>
      </c>
      <c r="K25" s="140"/>
      <c r="L25" s="140"/>
      <c r="M25" s="140" t="s">
        <v>104</v>
      </c>
      <c r="N25" s="140">
        <f t="shared" si="14"/>
        <v>12.8</v>
      </c>
      <c r="O25" s="140">
        <f t="shared" si="15"/>
        <v>11.2</v>
      </c>
      <c r="P25" s="140">
        <f t="shared" si="16"/>
        <v>9.6</v>
      </c>
      <c r="Q25" s="143">
        <v>8</v>
      </c>
      <c r="R25" s="140">
        <f t="shared" si="17"/>
        <v>6.4</v>
      </c>
      <c r="S25" s="140"/>
      <c r="T25" s="140" t="s">
        <v>217</v>
      </c>
      <c r="U25" s="145" t="s">
        <v>107</v>
      </c>
      <c r="V25" s="145" t="s">
        <v>108</v>
      </c>
      <c r="W25" s="146" t="s">
        <v>109</v>
      </c>
      <c r="X25" s="145"/>
      <c r="Y25" s="145"/>
      <c r="Z25" s="145"/>
      <c r="AA25" s="140"/>
      <c r="AB25" s="140"/>
      <c r="AC25" s="140">
        <v>3.3</v>
      </c>
      <c r="AD25" s="140"/>
      <c r="AE25" s="140" t="s">
        <v>110</v>
      </c>
      <c r="AF25" s="148" t="s">
        <v>218</v>
      </c>
      <c r="AG25" s="148" t="s">
        <v>219</v>
      </c>
      <c r="AH25" s="132" t="s">
        <v>220</v>
      </c>
      <c r="AI25" s="129" t="s">
        <v>113</v>
      </c>
      <c r="AJ25" s="129"/>
      <c r="AK25" s="129"/>
      <c r="AL25" s="129"/>
      <c r="AM25" s="129"/>
      <c r="AN25" s="129"/>
      <c r="AO25" s="155"/>
      <c r="AP25" s="155"/>
      <c r="AQ25" s="155"/>
      <c r="AR25" s="129"/>
      <c r="AS25" s="165">
        <v>3</v>
      </c>
      <c r="AT25" s="166">
        <f t="shared" si="0"/>
        <v>3.4499999999999997</v>
      </c>
      <c r="AU25" s="155"/>
    </row>
    <row r="26" spans="1:47" s="116" customFormat="1" ht="64.5" hidden="1" customHeight="1">
      <c r="A26" s="129" t="s">
        <v>101</v>
      </c>
      <c r="B26" s="129" t="s">
        <v>102</v>
      </c>
      <c r="C26" s="130">
        <v>25</v>
      </c>
      <c r="D26" s="130" t="s">
        <v>221</v>
      </c>
      <c r="E26" s="130" t="s">
        <v>222</v>
      </c>
      <c r="F26" s="135">
        <v>0</v>
      </c>
      <c r="G26" s="135">
        <v>0.1</v>
      </c>
      <c r="H26" s="135">
        <v>0</v>
      </c>
      <c r="I26" s="135">
        <v>1.21</v>
      </c>
      <c r="J26" s="140">
        <v>1.5</v>
      </c>
      <c r="K26" s="140"/>
      <c r="L26" s="140"/>
      <c r="M26" s="140" t="s">
        <v>104</v>
      </c>
      <c r="N26" s="140">
        <f t="shared" si="14"/>
        <v>3.84</v>
      </c>
      <c r="O26" s="140">
        <f t="shared" si="15"/>
        <v>3.36</v>
      </c>
      <c r="P26" s="140">
        <f t="shared" si="16"/>
        <v>2.88</v>
      </c>
      <c r="Q26" s="143">
        <v>2.4</v>
      </c>
      <c r="R26" s="140">
        <f t="shared" si="17"/>
        <v>1.92</v>
      </c>
      <c r="S26" s="140" t="s">
        <v>105</v>
      </c>
      <c r="T26" s="140" t="s">
        <v>223</v>
      </c>
      <c r="U26" s="145" t="s">
        <v>224</v>
      </c>
      <c r="V26" s="145" t="s">
        <v>108</v>
      </c>
      <c r="W26" s="145"/>
      <c r="X26" s="145"/>
      <c r="Y26" s="145"/>
      <c r="Z26" s="145"/>
      <c r="AA26" s="140"/>
      <c r="AB26" s="140"/>
      <c r="AC26" s="140"/>
      <c r="AD26" s="140"/>
      <c r="AE26" s="140" t="s">
        <v>110</v>
      </c>
      <c r="AF26" s="148" t="s">
        <v>225</v>
      </c>
      <c r="AG26" s="148" t="s">
        <v>219</v>
      </c>
      <c r="AH26" s="132" t="s">
        <v>226</v>
      </c>
      <c r="AI26" s="129" t="s">
        <v>113</v>
      </c>
      <c r="AJ26" s="129"/>
      <c r="AK26" s="129"/>
      <c r="AL26" s="129"/>
      <c r="AM26" s="129"/>
      <c r="AN26" s="129"/>
      <c r="AO26" s="155"/>
      <c r="AP26" s="155"/>
      <c r="AQ26" s="155"/>
      <c r="AR26" s="129"/>
      <c r="AS26" s="165">
        <v>2.5</v>
      </c>
      <c r="AT26" s="166">
        <f t="shared" si="0"/>
        <v>3</v>
      </c>
      <c r="AU26" s="155"/>
    </row>
    <row r="27" spans="1:47" s="116" customFormat="1" ht="60" customHeight="1">
      <c r="A27" s="129" t="s">
        <v>101</v>
      </c>
      <c r="B27" s="129" t="s">
        <v>102</v>
      </c>
      <c r="C27" s="130">
        <v>26</v>
      </c>
      <c r="D27" s="130" t="s">
        <v>227</v>
      </c>
      <c r="E27" s="130" t="s">
        <v>228</v>
      </c>
      <c r="F27" s="135">
        <v>10.28</v>
      </c>
      <c r="G27" s="135">
        <v>10.473333333333301</v>
      </c>
      <c r="H27" s="135">
        <v>7</v>
      </c>
      <c r="I27" s="135">
        <v>4.5266666666666699</v>
      </c>
      <c r="J27" s="140">
        <v>1.5</v>
      </c>
      <c r="K27" s="140" t="s">
        <v>9</v>
      </c>
      <c r="L27" s="140"/>
      <c r="M27" s="140" t="s">
        <v>104</v>
      </c>
      <c r="N27" s="140">
        <f t="shared" si="14"/>
        <v>3.2</v>
      </c>
      <c r="O27" s="140">
        <f t="shared" si="15"/>
        <v>2.8</v>
      </c>
      <c r="P27" s="140">
        <f t="shared" si="16"/>
        <v>2.4</v>
      </c>
      <c r="Q27" s="143">
        <v>2</v>
      </c>
      <c r="R27" s="140">
        <f t="shared" si="17"/>
        <v>1.6</v>
      </c>
      <c r="S27" s="140"/>
      <c r="T27" s="140"/>
      <c r="U27" s="145" t="s">
        <v>224</v>
      </c>
      <c r="V27" s="145" t="s">
        <v>108</v>
      </c>
      <c r="W27" s="145"/>
      <c r="X27" s="145"/>
      <c r="Y27" s="145"/>
      <c r="Z27" s="145"/>
      <c r="AA27" s="140"/>
      <c r="AB27" s="140"/>
      <c r="AC27" s="140"/>
      <c r="AD27" s="140" t="s">
        <v>129</v>
      </c>
      <c r="AE27" s="140" t="s">
        <v>110</v>
      </c>
      <c r="AF27" s="148" t="s">
        <v>229</v>
      </c>
      <c r="AG27" s="148" t="s">
        <v>230</v>
      </c>
      <c r="AH27" s="132" t="s">
        <v>231</v>
      </c>
      <c r="AI27" s="129" t="s">
        <v>133</v>
      </c>
      <c r="AJ27" s="129"/>
      <c r="AK27" s="129"/>
      <c r="AL27" s="129"/>
      <c r="AM27" s="129"/>
      <c r="AN27" s="151"/>
      <c r="AO27" s="155"/>
      <c r="AP27" s="155"/>
      <c r="AQ27" s="158">
        <f>(8.791+8.52+8.665)/3</f>
        <v>8.658666666666667</v>
      </c>
      <c r="AR27" s="157">
        <f>(6.918+5.381+6.583)/3</f>
        <v>6.2939999999999996</v>
      </c>
      <c r="AS27" s="165">
        <v>7</v>
      </c>
      <c r="AT27" s="166">
        <f t="shared" si="0"/>
        <v>8</v>
      </c>
      <c r="AU27" s="225" t="str">
        <f>IF(AR27&lt;AT27,"Pass","Fail")</f>
        <v>Pass</v>
      </c>
    </row>
    <row r="28" spans="1:47" s="116" customFormat="1" ht="60" customHeight="1">
      <c r="A28" s="129" t="s">
        <v>101</v>
      </c>
      <c r="B28" s="129" t="s">
        <v>102</v>
      </c>
      <c r="C28" s="130">
        <v>27</v>
      </c>
      <c r="D28" s="130" t="s">
        <v>232</v>
      </c>
      <c r="E28" s="130" t="s">
        <v>233</v>
      </c>
      <c r="F28" s="135">
        <v>4.9866666666666699</v>
      </c>
      <c r="G28" s="135">
        <v>1.06666666666667</v>
      </c>
      <c r="H28" s="135">
        <v>4.16</v>
      </c>
      <c r="I28" s="135">
        <v>4.0999999999999996</v>
      </c>
      <c r="J28" s="140">
        <v>0.5</v>
      </c>
      <c r="K28" s="140"/>
      <c r="L28" s="140"/>
      <c r="M28" s="140" t="s">
        <v>104</v>
      </c>
      <c r="N28" s="140">
        <f t="shared" ref="N28:N33" si="18">Q28*1.6</f>
        <v>3.2</v>
      </c>
      <c r="O28" s="140">
        <f t="shared" ref="O28:O33" si="19">Q28*1.4</f>
        <v>2.8</v>
      </c>
      <c r="P28" s="140">
        <f t="shared" ref="P28:P33" si="20">Q28*1.2</f>
        <v>2.4</v>
      </c>
      <c r="Q28" s="143">
        <v>2</v>
      </c>
      <c r="R28" s="140">
        <f t="shared" ref="R28:R33" si="21">Q28*0.8</f>
        <v>1.6</v>
      </c>
      <c r="S28" s="140"/>
      <c r="T28" s="140" t="s">
        <v>217</v>
      </c>
      <c r="U28" s="145" t="s">
        <v>224</v>
      </c>
      <c r="V28" s="145" t="s">
        <v>108</v>
      </c>
      <c r="W28" s="145"/>
      <c r="X28" s="145"/>
      <c r="Y28" s="145"/>
      <c r="Z28" s="145"/>
      <c r="AA28" s="140"/>
      <c r="AB28" s="140"/>
      <c r="AC28" s="140"/>
      <c r="AD28" s="140"/>
      <c r="AE28" s="140" t="s">
        <v>110</v>
      </c>
      <c r="AF28" s="148" t="s">
        <v>234</v>
      </c>
      <c r="AG28" s="148" t="s">
        <v>235</v>
      </c>
      <c r="AH28" s="132" t="s">
        <v>236</v>
      </c>
      <c r="AI28" s="129" t="s">
        <v>133</v>
      </c>
      <c r="AJ28" s="129"/>
      <c r="AK28" s="129"/>
      <c r="AL28" s="129"/>
      <c r="AM28" s="129"/>
      <c r="AN28" s="151"/>
      <c r="AO28" s="155"/>
      <c r="AP28" s="155"/>
      <c r="AQ28" s="158">
        <f>(6.718+6.182+5.554)/3</f>
        <v>6.1513333333333335</v>
      </c>
      <c r="AR28" s="157">
        <f>(6.988+5.48+4.545)/3</f>
        <v>5.6709999999999994</v>
      </c>
      <c r="AS28" s="165">
        <v>3.5</v>
      </c>
      <c r="AT28" s="166">
        <f t="shared" si="0"/>
        <v>4.0249999999999995</v>
      </c>
      <c r="AU28" s="225" t="str">
        <f>IF(AR28&lt;AT28,"Pass","Fail")</f>
        <v>Fail</v>
      </c>
    </row>
    <row r="29" spans="1:47" s="116" customFormat="1" ht="60" customHeight="1">
      <c r="A29" s="129" t="s">
        <v>101</v>
      </c>
      <c r="B29" s="129" t="s">
        <v>102</v>
      </c>
      <c r="C29" s="130">
        <v>28</v>
      </c>
      <c r="D29" s="130" t="s">
        <v>237</v>
      </c>
      <c r="E29" s="130" t="s">
        <v>238</v>
      </c>
      <c r="F29" s="135">
        <v>5.77</v>
      </c>
      <c r="G29" s="135">
        <v>10.4766666666667</v>
      </c>
      <c r="H29" s="135">
        <v>5.3733333333333304</v>
      </c>
      <c r="I29" s="135">
        <v>12.9333333333333</v>
      </c>
      <c r="J29" s="140">
        <v>1</v>
      </c>
      <c r="K29" s="140"/>
      <c r="L29" s="140" t="s">
        <v>104</v>
      </c>
      <c r="M29" s="140" t="s">
        <v>104</v>
      </c>
      <c r="N29" s="140">
        <f t="shared" si="18"/>
        <v>3.2</v>
      </c>
      <c r="O29" s="140">
        <f t="shared" si="19"/>
        <v>2.8</v>
      </c>
      <c r="P29" s="140">
        <f t="shared" si="20"/>
        <v>2.4</v>
      </c>
      <c r="Q29" s="143">
        <v>2</v>
      </c>
      <c r="R29" s="140">
        <f t="shared" si="21"/>
        <v>1.6</v>
      </c>
      <c r="S29" s="140"/>
      <c r="T29" s="140" t="s">
        <v>217</v>
      </c>
      <c r="U29" s="145" t="s">
        <v>107</v>
      </c>
      <c r="V29" s="145" t="s">
        <v>108</v>
      </c>
      <c r="W29" s="146" t="s">
        <v>109</v>
      </c>
      <c r="X29" s="145"/>
      <c r="Y29" s="145"/>
      <c r="Z29" s="145"/>
      <c r="AA29" s="140"/>
      <c r="AB29" s="140"/>
      <c r="AC29" s="140"/>
      <c r="AD29" s="140"/>
      <c r="AE29" s="140" t="s">
        <v>110</v>
      </c>
      <c r="AF29" s="148" t="s">
        <v>239</v>
      </c>
      <c r="AG29" s="148" t="s">
        <v>235</v>
      </c>
      <c r="AH29" s="132" t="s">
        <v>240</v>
      </c>
      <c r="AI29" s="129" t="s">
        <v>133</v>
      </c>
      <c r="AJ29" s="129"/>
      <c r="AK29" s="129"/>
      <c r="AL29" s="129"/>
      <c r="AM29" s="129"/>
      <c r="AN29" s="151"/>
      <c r="AO29" s="155"/>
      <c r="AP29" s="155"/>
      <c r="AQ29" s="158">
        <f>(8.724+8.522+7.018)/3</f>
        <v>8.088000000000001</v>
      </c>
      <c r="AR29" s="157">
        <f>(3.709+5.615+4.05)/3</f>
        <v>4.4579999999999993</v>
      </c>
      <c r="AS29" s="165">
        <v>7</v>
      </c>
      <c r="AT29" s="166">
        <f t="shared" si="0"/>
        <v>8</v>
      </c>
      <c r="AU29" s="225" t="str">
        <f>IF(AR29&lt;AT29,"Pass","Fail")</f>
        <v>Pass</v>
      </c>
    </row>
    <row r="30" spans="1:47" s="116" customFormat="1" ht="60" hidden="1" customHeight="1">
      <c r="A30" s="129" t="s">
        <v>101</v>
      </c>
      <c r="B30" s="129" t="s">
        <v>102</v>
      </c>
      <c r="C30" s="130">
        <v>29</v>
      </c>
      <c r="D30" s="130" t="s">
        <v>241</v>
      </c>
      <c r="E30" s="130" t="s">
        <v>242</v>
      </c>
      <c r="F30" s="135">
        <v>2.5266666666666699</v>
      </c>
      <c r="G30" s="135">
        <v>2.7583333333333302</v>
      </c>
      <c r="H30" s="135">
        <v>2.5733333333333301</v>
      </c>
      <c r="I30" s="135">
        <v>2.3133333333333299</v>
      </c>
      <c r="J30" s="140">
        <v>0.5</v>
      </c>
      <c r="K30" s="140"/>
      <c r="L30" s="140"/>
      <c r="M30" s="140" t="s">
        <v>104</v>
      </c>
      <c r="N30" s="140">
        <f t="shared" si="18"/>
        <v>3.5200000000000005</v>
      </c>
      <c r="O30" s="140">
        <f t="shared" si="19"/>
        <v>3.08</v>
      </c>
      <c r="P30" s="140">
        <f t="shared" si="20"/>
        <v>2.64</v>
      </c>
      <c r="Q30" s="143">
        <v>2.2000000000000002</v>
      </c>
      <c r="R30" s="140">
        <f t="shared" si="21"/>
        <v>1.7600000000000002</v>
      </c>
      <c r="S30" s="140" t="s">
        <v>243</v>
      </c>
      <c r="T30" s="140" t="s">
        <v>244</v>
      </c>
      <c r="U30" s="145" t="s">
        <v>158</v>
      </c>
      <c r="V30" s="145" t="s">
        <v>108</v>
      </c>
      <c r="W30" s="145"/>
      <c r="X30" s="145"/>
      <c r="Y30" s="145"/>
      <c r="Z30" s="145"/>
      <c r="AA30" s="140"/>
      <c r="AB30" s="140"/>
      <c r="AC30" s="140">
        <v>1.5</v>
      </c>
      <c r="AD30" s="140"/>
      <c r="AE30" s="140" t="s">
        <v>110</v>
      </c>
      <c r="AF30" s="148"/>
      <c r="AG30" s="132" t="s">
        <v>245</v>
      </c>
      <c r="AH30" s="132" t="s">
        <v>246</v>
      </c>
      <c r="AI30" s="129" t="s">
        <v>113</v>
      </c>
      <c r="AJ30" s="129"/>
      <c r="AK30" s="129"/>
      <c r="AL30" s="129"/>
      <c r="AM30" s="129"/>
      <c r="AN30" s="129"/>
      <c r="AO30" s="155"/>
      <c r="AP30" s="155"/>
      <c r="AQ30" s="155"/>
      <c r="AR30" s="129"/>
      <c r="AS30" s="165">
        <v>5</v>
      </c>
      <c r="AT30" s="166">
        <f t="shared" si="0"/>
        <v>5.75</v>
      </c>
      <c r="AU30" s="155"/>
    </row>
    <row r="31" spans="1:47" s="116" customFormat="1" ht="60" hidden="1" customHeight="1">
      <c r="A31" s="129" t="s">
        <v>101</v>
      </c>
      <c r="B31" s="129" t="s">
        <v>102</v>
      </c>
      <c r="C31" s="130">
        <v>30</v>
      </c>
      <c r="D31" s="130" t="s">
        <v>247</v>
      </c>
      <c r="E31" s="130" t="s">
        <v>22</v>
      </c>
      <c r="F31" s="135">
        <v>1.28</v>
      </c>
      <c r="G31" s="135">
        <v>0.64266666666666705</v>
      </c>
      <c r="H31" s="135">
        <v>1.66</v>
      </c>
      <c r="I31" s="135">
        <v>1.34466666666667</v>
      </c>
      <c r="J31" s="140">
        <v>0.5</v>
      </c>
      <c r="K31" s="140"/>
      <c r="L31" s="140"/>
      <c r="M31" s="140" t="s">
        <v>104</v>
      </c>
      <c r="N31" s="140">
        <f t="shared" si="18"/>
        <v>3.2</v>
      </c>
      <c r="O31" s="140">
        <f t="shared" si="19"/>
        <v>2.8</v>
      </c>
      <c r="P31" s="140">
        <f t="shared" si="20"/>
        <v>2.4</v>
      </c>
      <c r="Q31" s="143">
        <v>2</v>
      </c>
      <c r="R31" s="140">
        <f t="shared" si="21"/>
        <v>1.6</v>
      </c>
      <c r="S31" s="140"/>
      <c r="T31" s="140" t="s">
        <v>244</v>
      </c>
      <c r="U31" s="145" t="s">
        <v>158</v>
      </c>
      <c r="V31" s="145" t="s">
        <v>108</v>
      </c>
      <c r="W31" s="146" t="s">
        <v>109</v>
      </c>
      <c r="X31" s="145"/>
      <c r="Y31" s="145"/>
      <c r="Z31" s="145"/>
      <c r="AA31" s="140"/>
      <c r="AB31" s="140"/>
      <c r="AC31" s="140">
        <v>1.5</v>
      </c>
      <c r="AD31" s="140"/>
      <c r="AE31" s="140" t="s">
        <v>110</v>
      </c>
      <c r="AF31" s="148"/>
      <c r="AG31" s="132" t="s">
        <v>248</v>
      </c>
      <c r="AH31" s="132" t="s">
        <v>249</v>
      </c>
      <c r="AI31" s="129" t="s">
        <v>113</v>
      </c>
      <c r="AJ31" s="129"/>
      <c r="AK31" s="129"/>
      <c r="AL31" s="129"/>
      <c r="AM31" s="129"/>
      <c r="AN31" s="129"/>
      <c r="AO31" s="155"/>
      <c r="AP31" s="155"/>
      <c r="AQ31" s="155"/>
      <c r="AR31" s="129"/>
      <c r="AS31" s="165">
        <v>2</v>
      </c>
      <c r="AT31" s="166">
        <f t="shared" si="0"/>
        <v>2.4</v>
      </c>
      <c r="AU31" s="155"/>
    </row>
    <row r="32" spans="1:47" s="116" customFormat="1" ht="60" hidden="1" customHeight="1">
      <c r="A32" s="129" t="s">
        <v>101</v>
      </c>
      <c r="B32" s="129" t="s">
        <v>102</v>
      </c>
      <c r="C32" s="130">
        <v>31</v>
      </c>
      <c r="D32" s="130" t="s">
        <v>250</v>
      </c>
      <c r="E32" s="130" t="s">
        <v>251</v>
      </c>
      <c r="F32" s="135">
        <v>1.2166666666666699</v>
      </c>
      <c r="G32" s="135">
        <v>0.49133333333333301</v>
      </c>
      <c r="H32" s="135">
        <v>1.1666666666666701</v>
      </c>
      <c r="I32" s="135">
        <v>1.0493333333333299</v>
      </c>
      <c r="J32" s="140">
        <v>0.5</v>
      </c>
      <c r="K32" s="140"/>
      <c r="L32" s="140"/>
      <c r="M32" s="140"/>
      <c r="N32" s="140">
        <f t="shared" si="18"/>
        <v>1.6</v>
      </c>
      <c r="O32" s="140">
        <f t="shared" si="19"/>
        <v>1.4</v>
      </c>
      <c r="P32" s="140">
        <f t="shared" si="20"/>
        <v>1.2</v>
      </c>
      <c r="Q32" s="143">
        <v>1</v>
      </c>
      <c r="R32" s="140">
        <f t="shared" si="21"/>
        <v>0.8</v>
      </c>
      <c r="S32" s="140"/>
      <c r="T32" s="140" t="s">
        <v>142</v>
      </c>
      <c r="U32" s="145" t="s">
        <v>194</v>
      </c>
      <c r="V32" s="145" t="s">
        <v>108</v>
      </c>
      <c r="W32" s="145"/>
      <c r="X32" s="145"/>
      <c r="Y32" s="145"/>
      <c r="Z32" s="145"/>
      <c r="AA32" s="140"/>
      <c r="AB32" s="140"/>
      <c r="AC32" s="140">
        <v>0.65</v>
      </c>
      <c r="AD32" s="140"/>
      <c r="AE32" s="140" t="s">
        <v>110</v>
      </c>
      <c r="AF32" s="148"/>
      <c r="AG32" s="148" t="s">
        <v>252</v>
      </c>
      <c r="AH32" s="132" t="s">
        <v>253</v>
      </c>
      <c r="AI32" s="129" t="s">
        <v>113</v>
      </c>
      <c r="AJ32" s="129"/>
      <c r="AK32" s="129"/>
      <c r="AL32" s="129"/>
      <c r="AM32" s="129"/>
      <c r="AN32" s="129"/>
      <c r="AO32" s="155"/>
      <c r="AP32" s="155"/>
      <c r="AQ32" s="155"/>
      <c r="AR32" s="129"/>
      <c r="AS32" s="165">
        <v>1.5</v>
      </c>
      <c r="AT32" s="166">
        <f t="shared" si="0"/>
        <v>1.7999999999999998</v>
      </c>
      <c r="AU32" s="155"/>
    </row>
    <row r="33" spans="1:47" s="117" customFormat="1" ht="60" hidden="1" customHeight="1">
      <c r="A33" s="129" t="s">
        <v>101</v>
      </c>
      <c r="B33" s="129" t="s">
        <v>102</v>
      </c>
      <c r="C33" s="130">
        <v>32</v>
      </c>
      <c r="D33" s="130" t="s">
        <v>254</v>
      </c>
      <c r="E33" s="130" t="s">
        <v>255</v>
      </c>
      <c r="F33" s="135"/>
      <c r="G33" s="135">
        <v>2.9329999999999998</v>
      </c>
      <c r="H33" s="135"/>
      <c r="I33" s="135"/>
      <c r="J33" s="140">
        <v>0.5</v>
      </c>
      <c r="K33" s="140"/>
      <c r="L33" s="140"/>
      <c r="M33" s="140" t="s">
        <v>104</v>
      </c>
      <c r="N33" s="140">
        <f t="shared" si="18"/>
        <v>5.28</v>
      </c>
      <c r="O33" s="140">
        <f t="shared" si="19"/>
        <v>4.6199999999999992</v>
      </c>
      <c r="P33" s="140">
        <f t="shared" si="20"/>
        <v>3.9599999999999995</v>
      </c>
      <c r="Q33" s="143">
        <v>3.3</v>
      </c>
      <c r="R33" s="140">
        <f t="shared" si="21"/>
        <v>2.64</v>
      </c>
      <c r="S33" s="140"/>
      <c r="T33" s="140" t="s">
        <v>244</v>
      </c>
      <c r="U33" s="145" t="s">
        <v>158</v>
      </c>
      <c r="V33" s="145"/>
      <c r="W33" s="145"/>
      <c r="X33" s="145"/>
      <c r="Y33" s="145"/>
      <c r="Z33" s="145"/>
      <c r="AA33" s="140"/>
      <c r="AB33" s="140"/>
      <c r="AC33" s="140"/>
      <c r="AD33" s="140"/>
      <c r="AE33" s="140" t="s">
        <v>110</v>
      </c>
      <c r="AF33" s="148"/>
      <c r="AG33" s="132" t="s">
        <v>256</v>
      </c>
      <c r="AH33" s="132" t="s">
        <v>257</v>
      </c>
      <c r="AI33" s="129" t="s">
        <v>113</v>
      </c>
      <c r="AJ33" s="129"/>
      <c r="AK33" s="129"/>
      <c r="AL33" s="129"/>
      <c r="AM33" s="129"/>
      <c r="AN33" s="129"/>
      <c r="AO33" s="161"/>
      <c r="AP33" s="161"/>
      <c r="AQ33" s="161"/>
      <c r="AR33" s="129"/>
      <c r="AS33" s="165">
        <v>7.2</v>
      </c>
      <c r="AT33" s="166">
        <f t="shared" si="0"/>
        <v>8.1999999999999993</v>
      </c>
      <c r="AU33" s="161"/>
    </row>
    <row r="34" spans="1:47" s="116" customFormat="1" ht="60" hidden="1" customHeight="1">
      <c r="A34" s="129" t="s">
        <v>101</v>
      </c>
      <c r="B34" s="129" t="s">
        <v>102</v>
      </c>
      <c r="C34" s="130">
        <v>33</v>
      </c>
      <c r="D34" s="130" t="s">
        <v>258</v>
      </c>
      <c r="E34" s="130" t="s">
        <v>258</v>
      </c>
      <c r="F34" s="135"/>
      <c r="G34" s="135"/>
      <c r="H34" s="135"/>
      <c r="I34" s="135"/>
      <c r="J34" s="140">
        <v>0.5</v>
      </c>
      <c r="K34" s="140"/>
      <c r="L34" s="140"/>
      <c r="M34" s="140" t="s">
        <v>104</v>
      </c>
      <c r="N34" s="140"/>
      <c r="O34" s="140"/>
      <c r="P34" s="140"/>
      <c r="Q34" s="140"/>
      <c r="R34" s="140"/>
      <c r="S34" s="140"/>
      <c r="T34" s="140" t="s">
        <v>188</v>
      </c>
      <c r="U34" s="145" t="s">
        <v>194</v>
      </c>
      <c r="V34" s="145"/>
      <c r="W34" s="145"/>
      <c r="X34" s="145"/>
      <c r="Y34" s="145"/>
      <c r="Z34" s="145"/>
      <c r="AA34" s="140"/>
      <c r="AB34" s="140"/>
      <c r="AC34" s="140"/>
      <c r="AD34" s="140"/>
      <c r="AE34" s="140" t="s">
        <v>110</v>
      </c>
      <c r="AF34" s="148"/>
      <c r="AG34" s="132" t="s">
        <v>259</v>
      </c>
      <c r="AH34" s="132" t="s">
        <v>260</v>
      </c>
      <c r="AI34" s="129" t="s">
        <v>113</v>
      </c>
      <c r="AJ34" s="129"/>
      <c r="AK34" s="129"/>
      <c r="AL34" s="129"/>
      <c r="AM34" s="129"/>
      <c r="AN34" s="129"/>
      <c r="AO34" s="155"/>
      <c r="AP34" s="155"/>
      <c r="AQ34" s="155"/>
      <c r="AR34" s="129"/>
      <c r="AS34" s="165">
        <v>2.5</v>
      </c>
      <c r="AT34" s="166">
        <f t="shared" si="0"/>
        <v>3</v>
      </c>
      <c r="AU34" s="155"/>
    </row>
    <row r="35" spans="1:47" s="116" customFormat="1" ht="60" hidden="1" customHeight="1">
      <c r="A35" s="129" t="s">
        <v>101</v>
      </c>
      <c r="B35" s="129" t="s">
        <v>102</v>
      </c>
      <c r="C35" s="130">
        <v>34</v>
      </c>
      <c r="D35" s="131" t="s">
        <v>261</v>
      </c>
      <c r="E35" s="131" t="s">
        <v>261</v>
      </c>
      <c r="F35" s="136"/>
      <c r="G35" s="136">
        <v>44.397666666666701</v>
      </c>
      <c r="H35" s="136"/>
      <c r="I35" s="136">
        <v>47.676666666666698</v>
      </c>
      <c r="J35" s="140">
        <v>2</v>
      </c>
      <c r="K35" s="140"/>
      <c r="L35" s="140"/>
      <c r="M35" s="140" t="s">
        <v>104</v>
      </c>
      <c r="N35" s="140">
        <f t="shared" ref="N35:N48" si="22">Q35*1.6</f>
        <v>111.24960000000002</v>
      </c>
      <c r="O35" s="140">
        <f t="shared" ref="O35:O48" si="23">Q35*1.4</f>
        <v>97.343400000000003</v>
      </c>
      <c r="P35" s="140">
        <f t="shared" ref="P35:P48" si="24">Q35*1.2</f>
        <v>83.437200000000004</v>
      </c>
      <c r="Q35" s="143">
        <v>69.531000000000006</v>
      </c>
      <c r="R35" s="140">
        <f t="shared" ref="R35:R48" si="25">Q35*0.8</f>
        <v>55.624800000000008</v>
      </c>
      <c r="S35" s="140"/>
      <c r="T35" s="140" t="s">
        <v>262</v>
      </c>
      <c r="U35" s="145" t="s">
        <v>194</v>
      </c>
      <c r="V35" s="145"/>
      <c r="W35" s="145"/>
      <c r="X35" s="145"/>
      <c r="Y35" s="145"/>
      <c r="Z35" s="145"/>
      <c r="AA35" s="140"/>
      <c r="AB35" s="140"/>
      <c r="AC35" s="140"/>
      <c r="AD35" s="140"/>
      <c r="AE35" s="140" t="s">
        <v>110</v>
      </c>
      <c r="AF35" s="148"/>
      <c r="AG35" s="148" t="s">
        <v>263</v>
      </c>
      <c r="AH35" s="132" t="s">
        <v>264</v>
      </c>
      <c r="AI35" s="129" t="s">
        <v>113</v>
      </c>
      <c r="AJ35" s="129"/>
      <c r="AK35" s="129"/>
      <c r="AL35" s="129"/>
      <c r="AM35" s="129"/>
      <c r="AN35" s="129"/>
      <c r="AO35" s="155"/>
      <c r="AP35" s="155"/>
      <c r="AQ35" s="155"/>
      <c r="AR35" s="129"/>
      <c r="AS35" s="165">
        <v>50</v>
      </c>
      <c r="AT35" s="166">
        <v>50</v>
      </c>
      <c r="AU35" s="155"/>
    </row>
    <row r="36" spans="1:47" s="116" customFormat="1" ht="108.75" customHeight="1">
      <c r="A36" s="129" t="s">
        <v>101</v>
      </c>
      <c r="B36" s="129" t="s">
        <v>33</v>
      </c>
      <c r="C36" s="130">
        <v>35</v>
      </c>
      <c r="D36" s="132" t="s">
        <v>265</v>
      </c>
      <c r="E36" s="132" t="s">
        <v>266</v>
      </c>
      <c r="F36" s="137">
        <v>2.46</v>
      </c>
      <c r="G36" s="137">
        <v>1.70333333333333</v>
      </c>
      <c r="H36" s="137">
        <v>3.2266666666666701</v>
      </c>
      <c r="I36" s="137">
        <v>1.9266666666666701</v>
      </c>
      <c r="J36" s="141">
        <v>1.5</v>
      </c>
      <c r="K36" s="141"/>
      <c r="L36" s="140"/>
      <c r="M36" s="140"/>
      <c r="N36" s="140">
        <f t="shared" si="22"/>
        <v>2.4000000000000004</v>
      </c>
      <c r="O36" s="140">
        <f t="shared" si="23"/>
        <v>2.0999999999999996</v>
      </c>
      <c r="P36" s="140">
        <f t="shared" si="24"/>
        <v>1.7999999999999998</v>
      </c>
      <c r="Q36" s="143">
        <v>1.5</v>
      </c>
      <c r="R36" s="140">
        <f t="shared" si="25"/>
        <v>1.2000000000000002</v>
      </c>
      <c r="S36" s="140"/>
      <c r="T36" s="140" t="s">
        <v>142</v>
      </c>
      <c r="U36" s="145" t="s">
        <v>107</v>
      </c>
      <c r="V36" s="145" t="s">
        <v>108</v>
      </c>
      <c r="W36" s="146" t="s">
        <v>109</v>
      </c>
      <c r="X36" s="145"/>
      <c r="Y36" s="145"/>
      <c r="Z36" s="145"/>
      <c r="AA36" s="140"/>
      <c r="AB36" s="140"/>
      <c r="AC36" s="140">
        <v>0.5</v>
      </c>
      <c r="AD36" s="140"/>
      <c r="AE36" s="140" t="s">
        <v>110</v>
      </c>
      <c r="AF36" s="148" t="s">
        <v>267</v>
      </c>
      <c r="AG36" s="148" t="s">
        <v>230</v>
      </c>
      <c r="AH36" s="150" t="s">
        <v>268</v>
      </c>
      <c r="AI36" s="129" t="s">
        <v>133</v>
      </c>
      <c r="AJ36" s="129"/>
      <c r="AK36" s="129"/>
      <c r="AL36" s="129"/>
      <c r="AM36" s="129"/>
      <c r="AN36" s="153"/>
      <c r="AO36" s="155"/>
      <c r="AP36" s="155"/>
      <c r="AQ36" s="158">
        <f>(1.244+1.676+1.137)/3</f>
        <v>1.3523333333333334</v>
      </c>
      <c r="AR36" s="157">
        <f>(2.167+1.766+1.6)/3</f>
        <v>1.8443333333333332</v>
      </c>
      <c r="AS36" s="165">
        <v>5</v>
      </c>
      <c r="AT36" s="166">
        <f t="shared" ref="AT36:AT40" si="26">IF(AS36&lt;0.3,0.3,IF(AS36&lt;1,AS36*1.3,IF(AS36&lt;3,AS36*1.2,IF(AS36&lt;6,AS36*1.15,IF(AS36&lt;10,AS36+1,AS36*1.05)))))</f>
        <v>5.75</v>
      </c>
      <c r="AU36" s="225" t="str">
        <f>IF(AR36&lt;AT36,"Pass","Fail")</f>
        <v>Pass</v>
      </c>
    </row>
    <row r="37" spans="1:47" s="116" customFormat="1" ht="60" customHeight="1">
      <c r="A37" s="129" t="s">
        <v>101</v>
      </c>
      <c r="B37" s="129" t="s">
        <v>202</v>
      </c>
      <c r="C37" s="130">
        <v>36</v>
      </c>
      <c r="D37" s="132" t="s">
        <v>269</v>
      </c>
      <c r="E37" s="132" t="s">
        <v>270</v>
      </c>
      <c r="F37" s="137"/>
      <c r="G37" s="137">
        <v>9.3233333333333306</v>
      </c>
      <c r="H37" s="137"/>
      <c r="I37" s="137">
        <v>4.79</v>
      </c>
      <c r="J37" s="141">
        <v>1.5</v>
      </c>
      <c r="K37" s="141"/>
      <c r="L37" s="140"/>
      <c r="M37" s="140"/>
      <c r="N37" s="140">
        <f t="shared" si="22"/>
        <v>6.7200000000000006</v>
      </c>
      <c r="O37" s="140">
        <f t="shared" si="23"/>
        <v>5.88</v>
      </c>
      <c r="P37" s="140">
        <f t="shared" si="24"/>
        <v>5.04</v>
      </c>
      <c r="Q37" s="143">
        <v>4.2</v>
      </c>
      <c r="R37" s="140">
        <f t="shared" si="25"/>
        <v>3.3600000000000003</v>
      </c>
      <c r="S37" s="140"/>
      <c r="T37" s="140" t="s">
        <v>142</v>
      </c>
      <c r="U37" s="145" t="s">
        <v>194</v>
      </c>
      <c r="V37" s="145"/>
      <c r="W37" s="145"/>
      <c r="X37" s="145"/>
      <c r="Y37" s="145"/>
      <c r="Z37" s="145"/>
      <c r="AA37" s="140"/>
      <c r="AB37" s="140"/>
      <c r="AC37" s="140"/>
      <c r="AD37" s="140"/>
      <c r="AE37" s="140" t="s">
        <v>110</v>
      </c>
      <c r="AF37" s="148" t="s">
        <v>271</v>
      </c>
      <c r="AG37" s="148" t="s">
        <v>230</v>
      </c>
      <c r="AH37" s="150" t="s">
        <v>272</v>
      </c>
      <c r="AI37" s="129" t="s">
        <v>133</v>
      </c>
      <c r="AJ37" s="129"/>
      <c r="AK37" s="129"/>
      <c r="AL37" s="129"/>
      <c r="AM37" s="129"/>
      <c r="AN37" s="151"/>
      <c r="AO37" s="155"/>
      <c r="AP37" s="155"/>
      <c r="AQ37" s="162">
        <f>(3.214+3.015+2.983)/3</f>
        <v>3.0706666666666664</v>
      </c>
      <c r="AR37" s="163">
        <f>(4.5+4.767+4.433)/3</f>
        <v>4.5666666666666664</v>
      </c>
      <c r="AS37" s="165">
        <v>5</v>
      </c>
      <c r="AT37" s="166">
        <f t="shared" si="26"/>
        <v>5.75</v>
      </c>
      <c r="AU37" s="225" t="str">
        <f>IF(AR37&lt;AT37,"Pass","Fail")</f>
        <v>Pass</v>
      </c>
    </row>
    <row r="38" spans="1:47" s="116" customFormat="1" ht="69">
      <c r="A38" s="129" t="s">
        <v>101</v>
      </c>
      <c r="B38" s="129" t="s">
        <v>33</v>
      </c>
      <c r="C38" s="130">
        <v>37</v>
      </c>
      <c r="D38" s="132" t="s">
        <v>273</v>
      </c>
      <c r="E38" s="132" t="s">
        <v>274</v>
      </c>
      <c r="F38" s="137">
        <v>3.0766666666666702</v>
      </c>
      <c r="G38" s="137">
        <v>3.8793333333333302</v>
      </c>
      <c r="H38" s="137" t="s">
        <v>275</v>
      </c>
      <c r="I38" s="137"/>
      <c r="J38" s="141">
        <v>1.5</v>
      </c>
      <c r="K38" s="141" t="s">
        <v>9</v>
      </c>
      <c r="L38" s="140"/>
      <c r="M38" s="140"/>
      <c r="N38" s="140">
        <f t="shared" si="22"/>
        <v>8</v>
      </c>
      <c r="O38" s="140">
        <f t="shared" si="23"/>
        <v>7</v>
      </c>
      <c r="P38" s="140">
        <f t="shared" si="24"/>
        <v>6</v>
      </c>
      <c r="Q38" s="143">
        <v>5</v>
      </c>
      <c r="R38" s="140">
        <f t="shared" si="25"/>
        <v>4</v>
      </c>
      <c r="S38" s="140"/>
      <c r="T38" s="140" t="s">
        <v>105</v>
      </c>
      <c r="U38" s="145" t="s">
        <v>194</v>
      </c>
      <c r="V38" s="145" t="s">
        <v>108</v>
      </c>
      <c r="W38" s="145"/>
      <c r="X38" s="145"/>
      <c r="Y38" s="145"/>
      <c r="Z38" s="145"/>
      <c r="AA38" s="140"/>
      <c r="AB38" s="140"/>
      <c r="AC38" s="140"/>
      <c r="AD38" s="140"/>
      <c r="AE38" s="140" t="s">
        <v>110</v>
      </c>
      <c r="AF38" s="148" t="s">
        <v>276</v>
      </c>
      <c r="AG38" s="148" t="s">
        <v>230</v>
      </c>
      <c r="AH38" s="150" t="s">
        <v>277</v>
      </c>
      <c r="AI38" s="129" t="s">
        <v>133</v>
      </c>
      <c r="AJ38" s="129"/>
      <c r="AK38" s="129"/>
      <c r="AL38" s="129"/>
      <c r="AM38" s="129"/>
      <c r="AN38" s="151"/>
      <c r="AO38" s="155"/>
      <c r="AP38" s="155"/>
      <c r="AQ38" s="158">
        <f>(4.571+4.657+5.532)/3</f>
        <v>4.92</v>
      </c>
      <c r="AR38" s="157">
        <f>(3.649+4.307+3.749)/3</f>
        <v>3.9016666666666668</v>
      </c>
      <c r="AS38" s="165">
        <v>5</v>
      </c>
      <c r="AT38" s="166">
        <f t="shared" si="26"/>
        <v>5.75</v>
      </c>
      <c r="AU38" s="225" t="str">
        <f>IF(AR38&lt;AT38,"Pass","Fail")</f>
        <v>Pass</v>
      </c>
    </row>
    <row r="39" spans="1:47" s="116" customFormat="1" ht="69">
      <c r="A39" s="129" t="s">
        <v>101</v>
      </c>
      <c r="B39" s="129" t="s">
        <v>33</v>
      </c>
      <c r="C39" s="130">
        <v>38</v>
      </c>
      <c r="D39" s="132" t="s">
        <v>278</v>
      </c>
      <c r="E39" s="132" t="s">
        <v>279</v>
      </c>
      <c r="F39" s="137">
        <v>6.84</v>
      </c>
      <c r="G39" s="137">
        <v>10.007</v>
      </c>
      <c r="H39" s="137" t="s">
        <v>275</v>
      </c>
      <c r="I39" s="137"/>
      <c r="J39" s="141">
        <v>1.5</v>
      </c>
      <c r="K39" s="141" t="s">
        <v>9</v>
      </c>
      <c r="L39" s="140"/>
      <c r="M39" s="140"/>
      <c r="N39" s="140">
        <f t="shared" si="22"/>
        <v>24</v>
      </c>
      <c r="O39" s="140">
        <f t="shared" si="23"/>
        <v>21</v>
      </c>
      <c r="P39" s="140">
        <f t="shared" si="24"/>
        <v>18</v>
      </c>
      <c r="Q39" s="143">
        <v>15</v>
      </c>
      <c r="R39" s="140">
        <f t="shared" si="25"/>
        <v>12</v>
      </c>
      <c r="S39" s="140"/>
      <c r="T39" s="140" t="s">
        <v>105</v>
      </c>
      <c r="U39" s="145" t="s">
        <v>224</v>
      </c>
      <c r="V39" s="145" t="s">
        <v>108</v>
      </c>
      <c r="W39" s="145"/>
      <c r="X39" s="145"/>
      <c r="Y39" s="145"/>
      <c r="Z39" s="145"/>
      <c r="AA39" s="140"/>
      <c r="AB39" s="140"/>
      <c r="AC39" s="140"/>
      <c r="AD39" s="140"/>
      <c r="AE39" s="140" t="s">
        <v>110</v>
      </c>
      <c r="AF39" s="132" t="s">
        <v>280</v>
      </c>
      <c r="AG39" s="148" t="s">
        <v>230</v>
      </c>
      <c r="AH39" s="150" t="s">
        <v>281</v>
      </c>
      <c r="AI39" s="129" t="s">
        <v>133</v>
      </c>
      <c r="AJ39" s="129"/>
      <c r="AK39" s="129"/>
      <c r="AL39" s="129"/>
      <c r="AM39" s="129"/>
      <c r="AN39" s="151"/>
      <c r="AO39" s="155"/>
      <c r="AP39" s="155"/>
      <c r="AQ39" s="158">
        <f>(10.84+12.116+11.444)/3</f>
        <v>11.466666666666667</v>
      </c>
      <c r="AR39" s="157">
        <f>(12.054+11.84+11.262)/3</f>
        <v>11.718666666666666</v>
      </c>
      <c r="AS39" s="165">
        <v>12</v>
      </c>
      <c r="AT39" s="166">
        <f t="shared" si="26"/>
        <v>12.600000000000001</v>
      </c>
      <c r="AU39" s="225" t="str">
        <f>IF(AR39&lt;AT39,"Pass","Fail")</f>
        <v>Pass</v>
      </c>
    </row>
    <row r="40" spans="1:47" s="116" customFormat="1" ht="46" hidden="1">
      <c r="A40" s="129" t="s">
        <v>101</v>
      </c>
      <c r="B40" s="129" t="s">
        <v>102</v>
      </c>
      <c r="C40" s="130">
        <v>39</v>
      </c>
      <c r="D40" s="131" t="s">
        <v>282</v>
      </c>
      <c r="E40" s="131" t="s">
        <v>282</v>
      </c>
      <c r="F40" s="136">
        <v>2.6933333333333298</v>
      </c>
      <c r="G40" s="136">
        <v>0.85933333333333295</v>
      </c>
      <c r="H40" s="136">
        <v>1.58</v>
      </c>
      <c r="I40" s="136">
        <v>0.86866666666666703</v>
      </c>
      <c r="J40" s="140">
        <v>0.5</v>
      </c>
      <c r="K40" s="140"/>
      <c r="L40" s="140"/>
      <c r="M40" s="140" t="s">
        <v>104</v>
      </c>
      <c r="N40" s="140">
        <f t="shared" si="22"/>
        <v>2.5600000000000005</v>
      </c>
      <c r="O40" s="140">
        <f t="shared" si="23"/>
        <v>2.2399999999999998</v>
      </c>
      <c r="P40" s="140">
        <f t="shared" si="24"/>
        <v>1.92</v>
      </c>
      <c r="Q40" s="143">
        <v>1.6</v>
      </c>
      <c r="R40" s="140">
        <f t="shared" si="25"/>
        <v>1.2800000000000002</v>
      </c>
      <c r="S40" s="140"/>
      <c r="T40" s="140" t="s">
        <v>183</v>
      </c>
      <c r="U40" s="145" t="s">
        <v>143</v>
      </c>
      <c r="V40" s="145" t="s">
        <v>108</v>
      </c>
      <c r="W40" s="145"/>
      <c r="X40" s="145"/>
      <c r="Y40" s="145"/>
      <c r="Z40" s="145"/>
      <c r="AA40" s="140"/>
      <c r="AB40" s="140"/>
      <c r="AC40" s="140">
        <v>0.95</v>
      </c>
      <c r="AD40" s="140"/>
      <c r="AE40" s="140" t="s">
        <v>110</v>
      </c>
      <c r="AF40" s="148"/>
      <c r="AG40" s="148" t="s">
        <v>283</v>
      </c>
      <c r="AH40" s="132" t="s">
        <v>284</v>
      </c>
      <c r="AI40" s="129" t="s">
        <v>113</v>
      </c>
      <c r="AJ40" s="129"/>
      <c r="AK40" s="129"/>
      <c r="AL40" s="129"/>
      <c r="AM40" s="129"/>
      <c r="AN40" s="129"/>
      <c r="AO40" s="155"/>
      <c r="AP40" s="155"/>
      <c r="AQ40" s="155"/>
      <c r="AR40" s="129"/>
      <c r="AS40" s="165">
        <v>2.2000000000000002</v>
      </c>
      <c r="AT40" s="166">
        <f t="shared" si="26"/>
        <v>2.64</v>
      </c>
      <c r="AU40" s="155"/>
    </row>
    <row r="41" spans="1:47" s="116" customFormat="1" ht="80" customHeight="1">
      <c r="A41" s="129" t="s">
        <v>101</v>
      </c>
      <c r="B41" s="129" t="s">
        <v>102</v>
      </c>
      <c r="C41" s="130">
        <v>40</v>
      </c>
      <c r="D41" s="131" t="s">
        <v>285</v>
      </c>
      <c r="E41" s="131" t="s">
        <v>286</v>
      </c>
      <c r="F41" s="136"/>
      <c r="G41" s="136"/>
      <c r="H41" s="136"/>
      <c r="I41" s="136"/>
      <c r="J41" s="140">
        <v>1</v>
      </c>
      <c r="K41" s="140"/>
      <c r="L41" s="140"/>
      <c r="M41" s="140" t="s">
        <v>104</v>
      </c>
      <c r="N41" s="140">
        <f t="shared" si="22"/>
        <v>4.8000000000000007</v>
      </c>
      <c r="O41" s="140">
        <f t="shared" si="23"/>
        <v>4.1999999999999993</v>
      </c>
      <c r="P41" s="140">
        <f t="shared" si="24"/>
        <v>3.5999999999999996</v>
      </c>
      <c r="Q41" s="143">
        <v>3</v>
      </c>
      <c r="R41" s="140">
        <f t="shared" si="25"/>
        <v>2.4000000000000004</v>
      </c>
      <c r="S41" s="140"/>
      <c r="T41" s="140" t="s">
        <v>183</v>
      </c>
      <c r="U41" s="145" t="s">
        <v>210</v>
      </c>
      <c r="V41" s="145"/>
      <c r="W41" s="145"/>
      <c r="X41" s="145"/>
      <c r="Y41" s="145"/>
      <c r="Z41" s="145"/>
      <c r="AA41" s="140"/>
      <c r="AB41" s="140"/>
      <c r="AC41" s="140"/>
      <c r="AD41" s="140" t="s">
        <v>129</v>
      </c>
      <c r="AE41" s="140" t="s">
        <v>110</v>
      </c>
      <c r="AF41" s="148" t="s">
        <v>287</v>
      </c>
      <c r="AG41" s="148" t="s">
        <v>288</v>
      </c>
      <c r="AH41" s="132" t="s">
        <v>289</v>
      </c>
      <c r="AI41" s="129" t="s">
        <v>133</v>
      </c>
      <c r="AJ41" s="129"/>
      <c r="AK41" s="129"/>
      <c r="AL41" s="129"/>
      <c r="AM41" s="129"/>
      <c r="AN41" s="151"/>
      <c r="AO41" s="155"/>
      <c r="AP41" s="155"/>
      <c r="AQ41" s="156" t="s">
        <v>9</v>
      </c>
      <c r="AR41" s="157">
        <f>(4.612+5.715+4.98)/3</f>
        <v>5.1023333333333332</v>
      </c>
      <c r="AS41" s="165"/>
      <c r="AT41" s="166"/>
      <c r="AU41" s="225" t="s">
        <v>1763</v>
      </c>
    </row>
    <row r="42" spans="1:47" s="116" customFormat="1" ht="69.5" customHeight="1">
      <c r="A42" s="129" t="s">
        <v>101</v>
      </c>
      <c r="B42" s="129" t="s">
        <v>102</v>
      </c>
      <c r="C42" s="130">
        <v>41</v>
      </c>
      <c r="D42" s="131" t="s">
        <v>290</v>
      </c>
      <c r="E42" s="131" t="s">
        <v>291</v>
      </c>
      <c r="F42" s="136">
        <v>2.9433333333333298</v>
      </c>
      <c r="G42" s="136"/>
      <c r="H42" s="136">
        <v>2.1</v>
      </c>
      <c r="I42" s="136"/>
      <c r="J42" s="140">
        <v>1</v>
      </c>
      <c r="K42" s="140" t="s">
        <v>292</v>
      </c>
      <c r="L42" s="155"/>
      <c r="M42" s="140" t="s">
        <v>104</v>
      </c>
      <c r="N42" s="140">
        <f t="shared" si="22"/>
        <v>4</v>
      </c>
      <c r="O42" s="140">
        <f t="shared" si="23"/>
        <v>3.5</v>
      </c>
      <c r="P42" s="140">
        <f t="shared" si="24"/>
        <v>3</v>
      </c>
      <c r="Q42" s="143">
        <v>2.5</v>
      </c>
      <c r="R42" s="140">
        <f t="shared" si="25"/>
        <v>2</v>
      </c>
      <c r="S42" s="140"/>
      <c r="T42" s="140" t="s">
        <v>183</v>
      </c>
      <c r="U42" s="145" t="s">
        <v>210</v>
      </c>
      <c r="V42" s="145" t="s">
        <v>108</v>
      </c>
      <c r="W42" s="145"/>
      <c r="X42" s="145"/>
      <c r="Y42" s="145"/>
      <c r="Z42" s="145"/>
      <c r="AA42" s="140"/>
      <c r="AB42" s="140"/>
      <c r="AC42" s="140">
        <v>1.93</v>
      </c>
      <c r="AD42" s="140" t="s">
        <v>129</v>
      </c>
      <c r="AE42" s="140" t="s">
        <v>110</v>
      </c>
      <c r="AF42" s="132" t="s">
        <v>293</v>
      </c>
      <c r="AG42" s="131" t="s">
        <v>288</v>
      </c>
      <c r="AH42" s="132" t="s">
        <v>294</v>
      </c>
      <c r="AI42" s="129" t="s">
        <v>133</v>
      </c>
      <c r="AJ42" s="129"/>
      <c r="AK42" s="129"/>
      <c r="AL42" s="129"/>
      <c r="AM42" s="129"/>
      <c r="AN42" s="154"/>
      <c r="AO42" s="155"/>
      <c r="AP42" s="155"/>
      <c r="AQ42" s="157">
        <v>3.8763333333333301</v>
      </c>
      <c r="AR42" s="157">
        <f>(4.78+4.045+4.144)/3</f>
        <v>4.3229999999999995</v>
      </c>
      <c r="AS42" s="165">
        <v>2.5</v>
      </c>
      <c r="AT42" s="166">
        <f t="shared" ref="AT42:AT66" si="27">IF(AS42&lt;0.3,0.3,IF(AS42&lt;1,AS42*1.3,IF(AS42&lt;3,AS42*1.2,IF(AS42&lt;6,AS42*1.15,IF(AS42&lt;10,AS42+1,AS42*1.05)))))</f>
        <v>3</v>
      </c>
      <c r="AU42" s="225" t="str">
        <f>IF(AR42&lt;AT42,"Pass","Fail")</f>
        <v>Fail</v>
      </c>
    </row>
    <row r="43" spans="1:47" s="116" customFormat="1" ht="60" customHeight="1">
      <c r="A43" s="129" t="s">
        <v>101</v>
      </c>
      <c r="B43" s="129" t="s">
        <v>102</v>
      </c>
      <c r="C43" s="130">
        <v>42</v>
      </c>
      <c r="D43" s="130" t="s">
        <v>295</v>
      </c>
      <c r="E43" s="130" t="s">
        <v>295</v>
      </c>
      <c r="F43" s="135">
        <v>1.4733333333333301</v>
      </c>
      <c r="G43" s="135">
        <v>1.9066666666666701</v>
      </c>
      <c r="H43" s="135">
        <v>1.55666666666667</v>
      </c>
      <c r="I43" s="135">
        <v>0.99333333333333296</v>
      </c>
      <c r="J43" s="140">
        <v>1</v>
      </c>
      <c r="K43" s="140" t="s">
        <v>292</v>
      </c>
      <c r="L43" s="140"/>
      <c r="M43" s="140"/>
      <c r="N43" s="140">
        <f t="shared" si="22"/>
        <v>2.4000000000000004</v>
      </c>
      <c r="O43" s="140">
        <f t="shared" si="23"/>
        <v>2.0999999999999996</v>
      </c>
      <c r="P43" s="140">
        <f t="shared" si="24"/>
        <v>1.7999999999999998</v>
      </c>
      <c r="Q43" s="143">
        <v>1.5</v>
      </c>
      <c r="R43" s="140">
        <f t="shared" si="25"/>
        <v>1.2000000000000002</v>
      </c>
      <c r="S43" s="140"/>
      <c r="T43" s="140" t="s">
        <v>183</v>
      </c>
      <c r="U43" s="145" t="s">
        <v>143</v>
      </c>
      <c r="V43" s="145" t="s">
        <v>108</v>
      </c>
      <c r="W43" s="145"/>
      <c r="X43" s="145"/>
      <c r="Y43" s="145"/>
      <c r="Z43" s="145"/>
      <c r="AA43" s="140"/>
      <c r="AB43" s="140"/>
      <c r="AC43" s="140">
        <v>1.61666666666667</v>
      </c>
      <c r="AD43" s="140" t="s">
        <v>129</v>
      </c>
      <c r="AE43" s="140" t="s">
        <v>110</v>
      </c>
      <c r="AF43" s="148" t="s">
        <v>296</v>
      </c>
      <c r="AG43" s="148" t="s">
        <v>297</v>
      </c>
      <c r="AH43" s="132" t="s">
        <v>298</v>
      </c>
      <c r="AI43" s="129" t="s">
        <v>133</v>
      </c>
      <c r="AJ43" s="129"/>
      <c r="AK43" s="129"/>
      <c r="AL43" s="129"/>
      <c r="AM43" s="129"/>
      <c r="AN43" s="151"/>
      <c r="AO43" s="155"/>
      <c r="AP43" s="155"/>
      <c r="AQ43" s="163">
        <v>1.716</v>
      </c>
      <c r="AR43" s="163">
        <f>(2.071+1.405+1.47)/3</f>
        <v>1.6486666666666665</v>
      </c>
      <c r="AS43" s="165">
        <v>1.5</v>
      </c>
      <c r="AT43" s="166">
        <f t="shared" si="27"/>
        <v>1.7999999999999998</v>
      </c>
      <c r="AU43" s="225" t="str">
        <f>IF(AR43&lt;AT43,"Pass","Fail")</f>
        <v>Pass</v>
      </c>
    </row>
    <row r="44" spans="1:47" s="116" customFormat="1" ht="60" customHeight="1">
      <c r="A44" s="129" t="s">
        <v>101</v>
      </c>
      <c r="B44" s="129" t="s">
        <v>102</v>
      </c>
      <c r="C44" s="130">
        <v>43</v>
      </c>
      <c r="D44" s="130" t="s">
        <v>299</v>
      </c>
      <c r="E44" s="130" t="s">
        <v>299</v>
      </c>
      <c r="F44" s="135">
        <v>1.63666666666667</v>
      </c>
      <c r="G44" s="135">
        <v>1.9366666666666701</v>
      </c>
      <c r="H44" s="135">
        <v>1.7933333333333299</v>
      </c>
      <c r="I44" s="135">
        <v>1.1000000000000001</v>
      </c>
      <c r="J44" s="140">
        <v>1</v>
      </c>
      <c r="K44" s="140" t="s">
        <v>292</v>
      </c>
      <c r="L44" s="140"/>
      <c r="M44" s="140"/>
      <c r="N44" s="140">
        <f t="shared" si="22"/>
        <v>2.4000000000000004</v>
      </c>
      <c r="O44" s="140">
        <f t="shared" si="23"/>
        <v>2.0999999999999996</v>
      </c>
      <c r="P44" s="140">
        <f t="shared" si="24"/>
        <v>1.7999999999999998</v>
      </c>
      <c r="Q44" s="143">
        <v>1.5</v>
      </c>
      <c r="R44" s="140">
        <f t="shared" si="25"/>
        <v>1.2000000000000002</v>
      </c>
      <c r="S44" s="140"/>
      <c r="T44" s="140" t="s">
        <v>183</v>
      </c>
      <c r="U44" s="145" t="s">
        <v>143</v>
      </c>
      <c r="V44" s="145" t="s">
        <v>108</v>
      </c>
      <c r="W44" s="145"/>
      <c r="X44" s="145"/>
      <c r="Y44" s="145"/>
      <c r="Z44" s="145"/>
      <c r="AA44" s="140"/>
      <c r="AB44" s="140"/>
      <c r="AC44" s="140">
        <v>2.4866666666666699</v>
      </c>
      <c r="AD44" s="140" t="s">
        <v>129</v>
      </c>
      <c r="AE44" s="140" t="s">
        <v>110</v>
      </c>
      <c r="AF44" s="148" t="s">
        <v>296</v>
      </c>
      <c r="AG44" s="148" t="s">
        <v>300</v>
      </c>
      <c r="AH44" s="132" t="s">
        <v>149</v>
      </c>
      <c r="AI44" s="129" t="s">
        <v>133</v>
      </c>
      <c r="AJ44" s="129"/>
      <c r="AK44" s="129"/>
      <c r="AL44" s="129"/>
      <c r="AM44" s="129"/>
      <c r="AN44" s="151"/>
      <c r="AO44" s="155"/>
      <c r="AP44" s="155"/>
      <c r="AQ44" s="157">
        <v>2.4746666666666699</v>
      </c>
      <c r="AR44" s="157">
        <f>(2.472+2.406+2.54)/3</f>
        <v>2.4726666666666666</v>
      </c>
      <c r="AS44" s="165">
        <v>1.5</v>
      </c>
      <c r="AT44" s="166">
        <f t="shared" si="27"/>
        <v>1.7999999999999998</v>
      </c>
      <c r="AU44" s="225" t="str">
        <f>IF(AR44&lt;AT44,"Pass","Fail")</f>
        <v>Fail</v>
      </c>
    </row>
    <row r="45" spans="1:47" s="116" customFormat="1" ht="51" customHeight="1">
      <c r="A45" s="129" t="s">
        <v>101</v>
      </c>
      <c r="B45" s="129" t="s">
        <v>102</v>
      </c>
      <c r="C45" s="130">
        <v>44</v>
      </c>
      <c r="D45" s="131" t="s">
        <v>301</v>
      </c>
      <c r="E45" s="130" t="s">
        <v>302</v>
      </c>
      <c r="F45" s="136"/>
      <c r="G45" s="136">
        <v>1.57666666666667</v>
      </c>
      <c r="H45" s="136"/>
      <c r="I45" s="136">
        <v>1.6666666666666701</v>
      </c>
      <c r="J45" s="140">
        <v>0.5</v>
      </c>
      <c r="K45" s="140"/>
      <c r="L45" s="140"/>
      <c r="M45" s="140" t="s">
        <v>104</v>
      </c>
      <c r="N45" s="140">
        <f t="shared" si="22"/>
        <v>1.92</v>
      </c>
      <c r="O45" s="140">
        <f t="shared" si="23"/>
        <v>1.68</v>
      </c>
      <c r="P45" s="140">
        <f t="shared" si="24"/>
        <v>1.44</v>
      </c>
      <c r="Q45" s="143">
        <v>1.2</v>
      </c>
      <c r="R45" s="140">
        <f t="shared" si="25"/>
        <v>0.96</v>
      </c>
      <c r="S45" s="140"/>
      <c r="T45" s="140" t="s">
        <v>183</v>
      </c>
      <c r="U45" s="145" t="s">
        <v>210</v>
      </c>
      <c r="V45" s="145"/>
      <c r="W45" s="145"/>
      <c r="X45" s="145"/>
      <c r="Y45" s="145"/>
      <c r="Z45" s="145"/>
      <c r="AA45" s="140"/>
      <c r="AB45" s="140"/>
      <c r="AC45" s="140"/>
      <c r="AD45" s="140"/>
      <c r="AE45" s="140" t="s">
        <v>110</v>
      </c>
      <c r="AF45" s="148" t="s">
        <v>303</v>
      </c>
      <c r="AG45" s="148" t="s">
        <v>304</v>
      </c>
      <c r="AH45" s="132" t="s">
        <v>305</v>
      </c>
      <c r="AI45" s="129" t="s">
        <v>133</v>
      </c>
      <c r="AJ45" s="129"/>
      <c r="AK45" s="129"/>
      <c r="AL45" s="129"/>
      <c r="AM45" s="129"/>
      <c r="AN45" s="151"/>
      <c r="AO45" s="164"/>
      <c r="AP45" s="155"/>
      <c r="AQ45" s="157">
        <v>3.8993333333333302</v>
      </c>
      <c r="AR45" s="157">
        <f>(2.673+2.54+2.406)/3</f>
        <v>2.5396666666666667</v>
      </c>
      <c r="AS45" s="165">
        <v>2.5</v>
      </c>
      <c r="AT45" s="166">
        <f t="shared" si="27"/>
        <v>3</v>
      </c>
      <c r="AU45" s="225" t="str">
        <f>IF(AR45&lt;AT45,"Pass","Fail")</f>
        <v>Pass</v>
      </c>
    </row>
    <row r="46" spans="1:47" s="116" customFormat="1" ht="113.25" hidden="1" customHeight="1">
      <c r="A46" s="129" t="s">
        <v>101</v>
      </c>
      <c r="B46" s="129" t="s">
        <v>102</v>
      </c>
      <c r="C46" s="130">
        <v>45</v>
      </c>
      <c r="D46" s="131" t="s">
        <v>306</v>
      </c>
      <c r="E46" s="130" t="s">
        <v>307</v>
      </c>
      <c r="F46" s="136">
        <v>1.6966666666666701</v>
      </c>
      <c r="G46" s="136">
        <v>1.2333333333333301</v>
      </c>
      <c r="H46" s="136">
        <v>1.7166666666666699</v>
      </c>
      <c r="I46" s="136">
        <v>1.5960000000000001</v>
      </c>
      <c r="J46" s="140">
        <v>1</v>
      </c>
      <c r="K46" s="140" t="s">
        <v>308</v>
      </c>
      <c r="L46" s="140"/>
      <c r="M46" s="140" t="s">
        <v>104</v>
      </c>
      <c r="N46" s="140">
        <f t="shared" si="22"/>
        <v>1.92</v>
      </c>
      <c r="O46" s="140">
        <f t="shared" si="23"/>
        <v>1.68</v>
      </c>
      <c r="P46" s="140">
        <f t="shared" si="24"/>
        <v>1.44</v>
      </c>
      <c r="Q46" s="143">
        <v>1.2</v>
      </c>
      <c r="R46" s="140">
        <f t="shared" si="25"/>
        <v>0.96</v>
      </c>
      <c r="S46" s="140"/>
      <c r="T46" s="140" t="s">
        <v>183</v>
      </c>
      <c r="U46" s="145" t="s">
        <v>210</v>
      </c>
      <c r="V46" s="145" t="s">
        <v>108</v>
      </c>
      <c r="W46" s="145"/>
      <c r="X46" s="145"/>
      <c r="Y46" s="145"/>
      <c r="Z46" s="145"/>
      <c r="AA46" s="140"/>
      <c r="AB46" s="140"/>
      <c r="AC46" s="140">
        <v>1.30666666666667</v>
      </c>
      <c r="AD46" s="140"/>
      <c r="AE46" s="140" t="s">
        <v>110</v>
      </c>
      <c r="AF46" s="148" t="s">
        <v>153</v>
      </c>
      <c r="AG46" s="148" t="s">
        <v>309</v>
      </c>
      <c r="AH46" s="132" t="s">
        <v>310</v>
      </c>
      <c r="AI46" s="129" t="s">
        <v>113</v>
      </c>
      <c r="AJ46" s="129"/>
      <c r="AK46" s="129"/>
      <c r="AL46" s="129"/>
      <c r="AM46" s="129"/>
      <c r="AN46" s="129"/>
      <c r="AO46" s="155"/>
      <c r="AP46" s="155"/>
      <c r="AQ46" s="155"/>
      <c r="AR46" s="129"/>
      <c r="AS46" s="165">
        <v>2.5</v>
      </c>
      <c r="AT46" s="166">
        <f t="shared" si="27"/>
        <v>3</v>
      </c>
      <c r="AU46" s="155"/>
    </row>
    <row r="47" spans="1:47" s="116" customFormat="1" ht="60" hidden="1" customHeight="1">
      <c r="A47" s="129" t="s">
        <v>101</v>
      </c>
      <c r="B47" s="129" t="s">
        <v>102</v>
      </c>
      <c r="C47" s="130">
        <v>46</v>
      </c>
      <c r="D47" s="131" t="s">
        <v>311</v>
      </c>
      <c r="E47" s="130" t="s">
        <v>312</v>
      </c>
      <c r="F47" s="136"/>
      <c r="G47" s="136">
        <v>1.0876666666666699</v>
      </c>
      <c r="H47" s="136"/>
      <c r="I47" s="136">
        <v>0.81533333333333302</v>
      </c>
      <c r="J47" s="140">
        <v>1</v>
      </c>
      <c r="K47" s="140"/>
      <c r="L47" s="140"/>
      <c r="M47" s="140" t="s">
        <v>104</v>
      </c>
      <c r="N47" s="140">
        <f t="shared" si="22"/>
        <v>1.92</v>
      </c>
      <c r="O47" s="140">
        <f t="shared" si="23"/>
        <v>1.68</v>
      </c>
      <c r="P47" s="140">
        <f t="shared" si="24"/>
        <v>1.44</v>
      </c>
      <c r="Q47" s="143">
        <v>1.2</v>
      </c>
      <c r="R47" s="140">
        <f t="shared" si="25"/>
        <v>0.96</v>
      </c>
      <c r="S47" s="140"/>
      <c r="T47" s="140" t="s">
        <v>183</v>
      </c>
      <c r="U47" s="145" t="s">
        <v>210</v>
      </c>
      <c r="V47" s="145"/>
      <c r="W47" s="145"/>
      <c r="X47" s="145"/>
      <c r="Y47" s="145"/>
      <c r="Z47" s="145"/>
      <c r="AA47" s="140"/>
      <c r="AB47" s="140"/>
      <c r="AC47" s="140"/>
      <c r="AD47" s="140"/>
      <c r="AE47" s="140" t="s">
        <v>110</v>
      </c>
      <c r="AF47" s="148" t="s">
        <v>153</v>
      </c>
      <c r="AG47" s="148" t="s">
        <v>313</v>
      </c>
      <c r="AH47" s="132" t="s">
        <v>314</v>
      </c>
      <c r="AI47" s="129" t="s">
        <v>113</v>
      </c>
      <c r="AJ47" s="129"/>
      <c r="AK47" s="129"/>
      <c r="AL47" s="129"/>
      <c r="AM47" s="129"/>
      <c r="AN47" s="129"/>
      <c r="AO47" s="155"/>
      <c r="AP47" s="155"/>
      <c r="AQ47" s="155"/>
      <c r="AR47" s="129"/>
      <c r="AS47" s="165">
        <v>2.5</v>
      </c>
      <c r="AT47" s="166">
        <f t="shared" si="27"/>
        <v>3</v>
      </c>
      <c r="AU47" s="155"/>
    </row>
    <row r="48" spans="1:47" s="116" customFormat="1" ht="60" customHeight="1">
      <c r="A48" s="129" t="s">
        <v>101</v>
      </c>
      <c r="B48" s="129" t="s">
        <v>102</v>
      </c>
      <c r="C48" s="130">
        <v>47</v>
      </c>
      <c r="D48" s="131" t="s">
        <v>315</v>
      </c>
      <c r="E48" s="131" t="s">
        <v>316</v>
      </c>
      <c r="F48" s="136"/>
      <c r="G48" s="136"/>
      <c r="H48" s="136"/>
      <c r="I48" s="136"/>
      <c r="J48" s="140">
        <v>1</v>
      </c>
      <c r="K48" s="140"/>
      <c r="L48" s="140"/>
      <c r="M48" s="140" t="s">
        <v>104</v>
      </c>
      <c r="N48" s="140">
        <f t="shared" si="22"/>
        <v>1.92</v>
      </c>
      <c r="O48" s="140">
        <f t="shared" si="23"/>
        <v>1.68</v>
      </c>
      <c r="P48" s="140">
        <f t="shared" si="24"/>
        <v>1.44</v>
      </c>
      <c r="Q48" s="143">
        <v>1.2</v>
      </c>
      <c r="R48" s="140">
        <f t="shared" si="25"/>
        <v>0.96</v>
      </c>
      <c r="S48" s="140"/>
      <c r="T48" s="140" t="s">
        <v>183</v>
      </c>
      <c r="U48" s="145" t="s">
        <v>210</v>
      </c>
      <c r="V48" s="145"/>
      <c r="W48" s="145"/>
      <c r="X48" s="145"/>
      <c r="Y48" s="145"/>
      <c r="Z48" s="145"/>
      <c r="AA48" s="140"/>
      <c r="AB48" s="140"/>
      <c r="AC48" s="140"/>
      <c r="AD48" s="140"/>
      <c r="AE48" s="140" t="s">
        <v>110</v>
      </c>
      <c r="AF48" s="148" t="s">
        <v>153</v>
      </c>
      <c r="AG48" s="148" t="s">
        <v>317</v>
      </c>
      <c r="AH48" s="132" t="s">
        <v>318</v>
      </c>
      <c r="AI48" s="129" t="s">
        <v>133</v>
      </c>
      <c r="AJ48" s="129"/>
      <c r="AK48" s="129"/>
      <c r="AL48" s="129"/>
      <c r="AM48" s="129"/>
      <c r="AN48" s="151"/>
      <c r="AO48" s="155"/>
      <c r="AP48" s="155"/>
      <c r="AQ48" s="156" t="s">
        <v>9</v>
      </c>
      <c r="AR48" s="157">
        <v>3.2063333333333301</v>
      </c>
      <c r="AS48" s="165">
        <v>2.5</v>
      </c>
      <c r="AT48" s="166">
        <f t="shared" si="27"/>
        <v>3</v>
      </c>
      <c r="AU48" s="225" t="str">
        <f>IF(AR48&lt;AT48,"Pass","Fail")</f>
        <v>Fail</v>
      </c>
    </row>
    <row r="49" spans="1:47" s="116" customFormat="1" ht="60" customHeight="1">
      <c r="A49" s="129" t="s">
        <v>101</v>
      </c>
      <c r="B49" s="129" t="s">
        <v>202</v>
      </c>
      <c r="C49" s="130">
        <v>48</v>
      </c>
      <c r="D49" s="133" t="s">
        <v>319</v>
      </c>
      <c r="E49" s="133" t="s">
        <v>319</v>
      </c>
      <c r="F49" s="138"/>
      <c r="G49" s="138">
        <v>2.4166666666666701</v>
      </c>
      <c r="H49" s="138"/>
      <c r="I49" s="138">
        <v>1.85</v>
      </c>
      <c r="J49" s="140">
        <v>1</v>
      </c>
      <c r="K49" s="140"/>
      <c r="L49" s="140"/>
      <c r="M49" s="140" t="s">
        <v>104</v>
      </c>
      <c r="N49" s="140">
        <f t="shared" ref="N49:N57" si="28">Q49*1.6</f>
        <v>1.92</v>
      </c>
      <c r="O49" s="140">
        <f t="shared" ref="O49:O57" si="29">Q49*1.4</f>
        <v>1.68</v>
      </c>
      <c r="P49" s="140">
        <f t="shared" ref="P49:P57" si="30">Q49*1.2</f>
        <v>1.44</v>
      </c>
      <c r="Q49" s="143">
        <v>1.2</v>
      </c>
      <c r="R49" s="140">
        <f t="shared" ref="R49:R52" si="31">Q49*0.8</f>
        <v>0.96</v>
      </c>
      <c r="S49" s="140"/>
      <c r="T49" s="140" t="s">
        <v>183</v>
      </c>
      <c r="U49" s="145" t="s">
        <v>210</v>
      </c>
      <c r="V49" s="145"/>
      <c r="W49" s="145"/>
      <c r="X49" s="145"/>
      <c r="Y49" s="145"/>
      <c r="Z49" s="145"/>
      <c r="AA49" s="140"/>
      <c r="AB49" s="140"/>
      <c r="AC49" s="140"/>
      <c r="AD49" s="140"/>
      <c r="AE49" s="140" t="s">
        <v>110</v>
      </c>
      <c r="AF49" s="148" t="s">
        <v>153</v>
      </c>
      <c r="AG49" s="148" t="s">
        <v>320</v>
      </c>
      <c r="AH49" s="132" t="s">
        <v>321</v>
      </c>
      <c r="AI49" s="129" t="s">
        <v>133</v>
      </c>
      <c r="AJ49" s="129"/>
      <c r="AK49" s="129"/>
      <c r="AL49" s="129"/>
      <c r="AM49" s="129"/>
      <c r="AN49" s="151"/>
      <c r="AO49" s="155"/>
      <c r="AP49" s="155"/>
      <c r="AQ49" s="158">
        <f>(4.331+3.709+3.81)/3</f>
        <v>3.9500000000000006</v>
      </c>
      <c r="AR49" s="157">
        <v>3.2686666666666699</v>
      </c>
      <c r="AS49" s="165">
        <v>2.5</v>
      </c>
      <c r="AT49" s="166">
        <f t="shared" si="27"/>
        <v>3</v>
      </c>
      <c r="AU49" s="225" t="str">
        <f>IF(AR49&lt;AT49,"Pass","Fail")</f>
        <v>Fail</v>
      </c>
    </row>
    <row r="50" spans="1:47" s="116" customFormat="1" ht="60" customHeight="1">
      <c r="A50" s="129" t="s">
        <v>101</v>
      </c>
      <c r="B50" s="129" t="s">
        <v>102</v>
      </c>
      <c r="C50" s="130">
        <v>49</v>
      </c>
      <c r="D50" s="133" t="s">
        <v>322</v>
      </c>
      <c r="E50" s="133" t="s">
        <v>322</v>
      </c>
      <c r="F50" s="138"/>
      <c r="G50" s="138"/>
      <c r="H50" s="138"/>
      <c r="I50" s="138"/>
      <c r="J50" s="140">
        <v>1</v>
      </c>
      <c r="K50" s="140"/>
      <c r="L50" s="140"/>
      <c r="M50" s="140" t="s">
        <v>104</v>
      </c>
      <c r="N50" s="140">
        <f t="shared" si="28"/>
        <v>1.92</v>
      </c>
      <c r="O50" s="140">
        <f t="shared" si="29"/>
        <v>1.68</v>
      </c>
      <c r="P50" s="140">
        <f t="shared" si="30"/>
        <v>1.44</v>
      </c>
      <c r="Q50" s="143">
        <v>1.2</v>
      </c>
      <c r="R50" s="140">
        <f t="shared" si="31"/>
        <v>0.96</v>
      </c>
      <c r="S50" s="140"/>
      <c r="T50" s="140" t="s">
        <v>183</v>
      </c>
      <c r="U50" s="145" t="s">
        <v>210</v>
      </c>
      <c r="V50" s="145"/>
      <c r="W50" s="145"/>
      <c r="X50" s="145"/>
      <c r="Y50" s="145"/>
      <c r="Z50" s="145"/>
      <c r="AA50" s="140"/>
      <c r="AB50" s="140"/>
      <c r="AC50" s="140"/>
      <c r="AD50" s="140"/>
      <c r="AE50" s="140" t="s">
        <v>110</v>
      </c>
      <c r="AF50" s="148" t="s">
        <v>153</v>
      </c>
      <c r="AG50" s="148" t="s">
        <v>320</v>
      </c>
      <c r="AH50" s="132" t="s">
        <v>323</v>
      </c>
      <c r="AI50" s="129" t="s">
        <v>133</v>
      </c>
      <c r="AJ50" s="129"/>
      <c r="AK50" s="129"/>
      <c r="AL50" s="129"/>
      <c r="AM50" s="129"/>
      <c r="AN50" s="151"/>
      <c r="AO50" s="155"/>
      <c r="AP50" s="155"/>
      <c r="AQ50" s="156" t="s">
        <v>9</v>
      </c>
      <c r="AR50" s="157">
        <v>2.8736666666666699</v>
      </c>
      <c r="AS50" s="165">
        <v>2.5</v>
      </c>
      <c r="AT50" s="166">
        <f t="shared" si="27"/>
        <v>3</v>
      </c>
      <c r="AU50" s="225" t="str">
        <f>IF(AR50&lt;AT50,"Pass","Fail")</f>
        <v>Pass</v>
      </c>
    </row>
    <row r="51" spans="1:47" s="116" customFormat="1" ht="60" customHeight="1">
      <c r="A51" s="129" t="s">
        <v>101</v>
      </c>
      <c r="B51" s="129" t="s">
        <v>102</v>
      </c>
      <c r="C51" s="130">
        <v>50</v>
      </c>
      <c r="D51" s="131" t="s">
        <v>324</v>
      </c>
      <c r="E51" s="131" t="s">
        <v>324</v>
      </c>
      <c r="F51" s="136">
        <v>3.7833333333333301</v>
      </c>
      <c r="G51" s="136">
        <v>5.6966666666666699</v>
      </c>
      <c r="H51" s="136">
        <v>5.5333333333333297</v>
      </c>
      <c r="I51" s="136">
        <v>5.2166666666666703</v>
      </c>
      <c r="J51" s="140">
        <v>1</v>
      </c>
      <c r="K51" s="140" t="s">
        <v>292</v>
      </c>
      <c r="L51" s="140"/>
      <c r="M51" s="140" t="s">
        <v>104</v>
      </c>
      <c r="N51" s="140">
        <f t="shared" si="28"/>
        <v>5.28</v>
      </c>
      <c r="O51" s="140">
        <f t="shared" si="29"/>
        <v>4.6199999999999992</v>
      </c>
      <c r="P51" s="140">
        <f t="shared" si="30"/>
        <v>3.9599999999999995</v>
      </c>
      <c r="Q51" s="143">
        <v>3.3</v>
      </c>
      <c r="R51" s="140">
        <f t="shared" si="31"/>
        <v>2.64</v>
      </c>
      <c r="S51" s="140"/>
      <c r="T51" s="140" t="s">
        <v>325</v>
      </c>
      <c r="U51" s="145" t="s">
        <v>210</v>
      </c>
      <c r="V51" s="145" t="s">
        <v>108</v>
      </c>
      <c r="W51" s="146" t="s">
        <v>109</v>
      </c>
      <c r="X51" s="145"/>
      <c r="Y51" s="145"/>
      <c r="Z51" s="145"/>
      <c r="AA51" s="140"/>
      <c r="AB51" s="140"/>
      <c r="AC51" s="140">
        <v>1.5</v>
      </c>
      <c r="AD51" s="140"/>
      <c r="AE51" s="140" t="s">
        <v>110</v>
      </c>
      <c r="AF51" s="148" t="s">
        <v>326</v>
      </c>
      <c r="AG51" s="148" t="s">
        <v>327</v>
      </c>
      <c r="AH51" s="132" t="s">
        <v>328</v>
      </c>
      <c r="AI51" s="129" t="s">
        <v>133</v>
      </c>
      <c r="AJ51" s="129"/>
      <c r="AK51" s="129"/>
      <c r="AL51" s="129"/>
      <c r="AM51" s="129"/>
      <c r="AN51" s="151"/>
      <c r="AO51" s="155"/>
      <c r="AP51" s="155"/>
      <c r="AQ51" s="159"/>
      <c r="AR51" s="160" t="s">
        <v>9</v>
      </c>
      <c r="AS51" s="165">
        <v>6</v>
      </c>
      <c r="AT51" s="166">
        <f t="shared" si="27"/>
        <v>7</v>
      </c>
      <c r="AU51" s="160" t="s">
        <v>9</v>
      </c>
    </row>
    <row r="52" spans="1:47" s="116" customFormat="1" ht="60" customHeight="1">
      <c r="A52" s="129" t="s">
        <v>101</v>
      </c>
      <c r="B52" s="129" t="s">
        <v>102</v>
      </c>
      <c r="C52" s="130">
        <v>51</v>
      </c>
      <c r="D52" s="130" t="s">
        <v>329</v>
      </c>
      <c r="E52" s="130" t="s">
        <v>329</v>
      </c>
      <c r="F52" s="135">
        <v>1.07666666666667</v>
      </c>
      <c r="G52" s="135">
        <v>9.0533333333333292</v>
      </c>
      <c r="H52" s="135">
        <v>1.4966666666666699</v>
      </c>
      <c r="I52" s="135">
        <v>8.16</v>
      </c>
      <c r="J52" s="140">
        <v>1</v>
      </c>
      <c r="K52" s="140" t="s">
        <v>292</v>
      </c>
      <c r="L52" s="140"/>
      <c r="M52" s="140"/>
      <c r="N52" s="140">
        <f t="shared" si="28"/>
        <v>1.2800000000000002</v>
      </c>
      <c r="O52" s="140">
        <f t="shared" si="29"/>
        <v>1.1199999999999999</v>
      </c>
      <c r="P52" s="140">
        <f t="shared" si="30"/>
        <v>0.96</v>
      </c>
      <c r="Q52" s="143">
        <v>0.8</v>
      </c>
      <c r="R52" s="140">
        <f t="shared" si="31"/>
        <v>0.64000000000000012</v>
      </c>
      <c r="S52" s="140"/>
      <c r="T52" s="140" t="s">
        <v>142</v>
      </c>
      <c r="U52" s="145" t="s">
        <v>210</v>
      </c>
      <c r="V52" s="145" t="s">
        <v>108</v>
      </c>
      <c r="W52" s="146" t="s">
        <v>109</v>
      </c>
      <c r="X52" s="145"/>
      <c r="Y52" s="145"/>
      <c r="Z52" s="145"/>
      <c r="AA52" s="140"/>
      <c r="AB52" s="140"/>
      <c r="AC52" s="140">
        <v>0.83</v>
      </c>
      <c r="AD52" s="140"/>
      <c r="AE52" s="140" t="s">
        <v>110</v>
      </c>
      <c r="AF52" s="148" t="s">
        <v>326</v>
      </c>
      <c r="AG52" s="148" t="s">
        <v>330</v>
      </c>
      <c r="AH52" s="132" t="s">
        <v>331</v>
      </c>
      <c r="AI52" s="129" t="s">
        <v>133</v>
      </c>
      <c r="AJ52" s="129"/>
      <c r="AK52" s="129"/>
      <c r="AL52" s="129"/>
      <c r="AM52" s="129"/>
      <c r="AN52" s="151"/>
      <c r="AO52" s="155"/>
      <c r="AP52" s="155"/>
      <c r="AQ52" s="159"/>
      <c r="AR52" s="160" t="s">
        <v>9</v>
      </c>
      <c r="AS52" s="165">
        <v>1</v>
      </c>
      <c r="AT52" s="166">
        <f t="shared" si="27"/>
        <v>1.2</v>
      </c>
      <c r="AU52" s="160" t="s">
        <v>9</v>
      </c>
    </row>
    <row r="53" spans="1:47" s="116" customFormat="1" ht="60" hidden="1" customHeight="1">
      <c r="A53" s="129" t="s">
        <v>101</v>
      </c>
      <c r="B53" s="129" t="s">
        <v>102</v>
      </c>
      <c r="C53" s="130">
        <v>52</v>
      </c>
      <c r="D53" s="130" t="s">
        <v>332</v>
      </c>
      <c r="E53" s="130" t="s">
        <v>332</v>
      </c>
      <c r="F53" s="135">
        <v>0.66</v>
      </c>
      <c r="G53" s="135"/>
      <c r="H53" s="135">
        <v>0.543333333333333</v>
      </c>
      <c r="I53" s="135"/>
      <c r="J53" s="140">
        <v>1</v>
      </c>
      <c r="K53" s="140" t="s">
        <v>292</v>
      </c>
      <c r="L53" s="140"/>
      <c r="M53" s="140"/>
      <c r="N53" s="140">
        <f t="shared" si="28"/>
        <v>1</v>
      </c>
      <c r="O53" s="140">
        <f t="shared" si="29"/>
        <v>0.875</v>
      </c>
      <c r="P53" s="140">
        <f t="shared" si="30"/>
        <v>0.75</v>
      </c>
      <c r="Q53" s="140">
        <v>0.625</v>
      </c>
      <c r="R53" s="140">
        <v>0.5</v>
      </c>
      <c r="S53" s="140"/>
      <c r="T53" s="140"/>
      <c r="U53" s="145" t="s">
        <v>210</v>
      </c>
      <c r="V53" s="145" t="s">
        <v>108</v>
      </c>
      <c r="W53" s="145"/>
      <c r="X53" s="145"/>
      <c r="Y53" s="145"/>
      <c r="Z53" s="145"/>
      <c r="AA53" s="140"/>
      <c r="AB53" s="140"/>
      <c r="AC53" s="140">
        <v>0.3</v>
      </c>
      <c r="AD53" s="140"/>
      <c r="AE53" s="140" t="s">
        <v>333</v>
      </c>
      <c r="AF53" s="148"/>
      <c r="AG53" s="148" t="s">
        <v>334</v>
      </c>
      <c r="AH53" s="132" t="s">
        <v>335</v>
      </c>
      <c r="AI53" s="129" t="s">
        <v>113</v>
      </c>
      <c r="AJ53" s="129"/>
      <c r="AK53" s="129"/>
      <c r="AL53" s="129"/>
      <c r="AM53" s="129"/>
      <c r="AN53" s="129"/>
      <c r="AO53" s="155"/>
      <c r="AP53" s="155"/>
      <c r="AQ53" s="155"/>
      <c r="AR53" s="129"/>
      <c r="AS53" s="165">
        <v>0.5</v>
      </c>
      <c r="AT53" s="166">
        <f t="shared" si="27"/>
        <v>0.65</v>
      </c>
      <c r="AU53" s="155"/>
    </row>
    <row r="54" spans="1:47" s="116" customFormat="1" ht="60" hidden="1" customHeight="1">
      <c r="A54" s="129" t="s">
        <v>101</v>
      </c>
      <c r="B54" s="129" t="s">
        <v>33</v>
      </c>
      <c r="C54" s="130">
        <v>53</v>
      </c>
      <c r="D54" s="130" t="s">
        <v>336</v>
      </c>
      <c r="E54" s="130" t="s">
        <v>336</v>
      </c>
      <c r="F54" s="135"/>
      <c r="G54" s="135"/>
      <c r="H54" s="135">
        <v>0.78</v>
      </c>
      <c r="I54" s="135"/>
      <c r="J54" s="140">
        <v>1</v>
      </c>
      <c r="K54" s="140" t="s">
        <v>292</v>
      </c>
      <c r="L54" s="140"/>
      <c r="M54" s="140"/>
      <c r="N54" s="140">
        <f t="shared" si="28"/>
        <v>1</v>
      </c>
      <c r="O54" s="140">
        <f t="shared" si="29"/>
        <v>0.875</v>
      </c>
      <c r="P54" s="140">
        <f t="shared" si="30"/>
        <v>0.75</v>
      </c>
      <c r="Q54" s="140">
        <v>0.625</v>
      </c>
      <c r="R54" s="140">
        <v>0.5</v>
      </c>
      <c r="S54" s="140"/>
      <c r="T54" s="140"/>
      <c r="U54" s="145" t="s">
        <v>210</v>
      </c>
      <c r="V54" s="145" t="s">
        <v>108</v>
      </c>
      <c r="W54" s="145"/>
      <c r="X54" s="145"/>
      <c r="Y54" s="145"/>
      <c r="Z54" s="145"/>
      <c r="AA54" s="140"/>
      <c r="AB54" s="140"/>
      <c r="AC54" s="140">
        <v>0.3</v>
      </c>
      <c r="AD54" s="140"/>
      <c r="AE54" s="140" t="s">
        <v>333</v>
      </c>
      <c r="AF54" s="148"/>
      <c r="AG54" s="148" t="s">
        <v>337</v>
      </c>
      <c r="AH54" s="132" t="s">
        <v>338</v>
      </c>
      <c r="AI54" s="129" t="s">
        <v>113</v>
      </c>
      <c r="AJ54" s="129"/>
      <c r="AK54" s="129"/>
      <c r="AL54" s="129"/>
      <c r="AM54" s="129"/>
      <c r="AN54" s="129"/>
      <c r="AO54" s="155"/>
      <c r="AP54" s="155"/>
      <c r="AQ54" s="155"/>
      <c r="AR54" s="129"/>
      <c r="AS54" s="165">
        <v>0.5</v>
      </c>
      <c r="AT54" s="166">
        <f t="shared" si="27"/>
        <v>0.65</v>
      </c>
      <c r="AU54" s="155"/>
    </row>
    <row r="55" spans="1:47" s="116" customFormat="1" ht="60" hidden="1" customHeight="1">
      <c r="A55" s="129" t="s">
        <v>101</v>
      </c>
      <c r="B55" s="129" t="s">
        <v>102</v>
      </c>
      <c r="C55" s="130">
        <v>54</v>
      </c>
      <c r="D55" s="130" t="s">
        <v>339</v>
      </c>
      <c r="E55" s="130" t="s">
        <v>339</v>
      </c>
      <c r="F55" s="135">
        <v>0.62</v>
      </c>
      <c r="G55" s="135"/>
      <c r="H55" s="135">
        <v>0.5</v>
      </c>
      <c r="I55" s="135"/>
      <c r="J55" s="140">
        <v>1</v>
      </c>
      <c r="K55" s="140" t="s">
        <v>292</v>
      </c>
      <c r="L55" s="140"/>
      <c r="M55" s="140"/>
      <c r="N55" s="140">
        <f t="shared" si="28"/>
        <v>1</v>
      </c>
      <c r="O55" s="140">
        <f t="shared" si="29"/>
        <v>0.875</v>
      </c>
      <c r="P55" s="140">
        <f t="shared" si="30"/>
        <v>0.75</v>
      </c>
      <c r="Q55" s="140">
        <v>0.625</v>
      </c>
      <c r="R55" s="140">
        <v>0.5</v>
      </c>
      <c r="S55" s="140"/>
      <c r="T55" s="140"/>
      <c r="U55" s="145" t="s">
        <v>210</v>
      </c>
      <c r="V55" s="145" t="s">
        <v>108</v>
      </c>
      <c r="W55" s="145"/>
      <c r="X55" s="145"/>
      <c r="Y55" s="145"/>
      <c r="Z55" s="145"/>
      <c r="AA55" s="140"/>
      <c r="AB55" s="140"/>
      <c r="AC55" s="140">
        <v>0.3</v>
      </c>
      <c r="AD55" s="140"/>
      <c r="AE55" s="140" t="s">
        <v>333</v>
      </c>
      <c r="AF55" s="148"/>
      <c r="AG55" s="148" t="s">
        <v>340</v>
      </c>
      <c r="AH55" s="132" t="s">
        <v>341</v>
      </c>
      <c r="AI55" s="129" t="s">
        <v>113</v>
      </c>
      <c r="AJ55" s="129"/>
      <c r="AK55" s="129"/>
      <c r="AL55" s="129"/>
      <c r="AM55" s="129"/>
      <c r="AN55" s="129"/>
      <c r="AO55" s="155"/>
      <c r="AP55" s="155"/>
      <c r="AQ55" s="155"/>
      <c r="AR55" s="129"/>
      <c r="AS55" s="165">
        <v>0.5</v>
      </c>
      <c r="AT55" s="166">
        <f t="shared" si="27"/>
        <v>0.65</v>
      </c>
      <c r="AU55" s="155"/>
    </row>
    <row r="56" spans="1:47" s="116" customFormat="1" ht="60" customHeight="1">
      <c r="A56" s="129" t="s">
        <v>101</v>
      </c>
      <c r="B56" s="129" t="s">
        <v>102</v>
      </c>
      <c r="C56" s="130">
        <v>55</v>
      </c>
      <c r="D56" s="130" t="s">
        <v>342</v>
      </c>
      <c r="E56" s="130" t="s">
        <v>342</v>
      </c>
      <c r="F56" s="135"/>
      <c r="G56" s="135"/>
      <c r="H56" s="135">
        <v>0.5</v>
      </c>
      <c r="I56" s="135"/>
      <c r="J56" s="140">
        <v>1</v>
      </c>
      <c r="K56" s="140"/>
      <c r="L56" s="140"/>
      <c r="M56" s="140"/>
      <c r="N56" s="140">
        <f t="shared" si="28"/>
        <v>1</v>
      </c>
      <c r="O56" s="140">
        <f t="shared" si="29"/>
        <v>0.875</v>
      </c>
      <c r="P56" s="140">
        <f t="shared" si="30"/>
        <v>0.75</v>
      </c>
      <c r="Q56" s="140">
        <v>0.625</v>
      </c>
      <c r="R56" s="140">
        <v>0.5</v>
      </c>
      <c r="S56" s="140"/>
      <c r="T56" s="140"/>
      <c r="U56" s="145" t="s">
        <v>210</v>
      </c>
      <c r="V56" s="145" t="s">
        <v>108</v>
      </c>
      <c r="W56" s="145"/>
      <c r="X56" s="145"/>
      <c r="Y56" s="145"/>
      <c r="Z56" s="145"/>
      <c r="AA56" s="140"/>
      <c r="AB56" s="140"/>
      <c r="AC56" s="140">
        <v>0.5</v>
      </c>
      <c r="AD56" s="140"/>
      <c r="AE56" s="140"/>
      <c r="AF56" s="148"/>
      <c r="AG56" s="148" t="s">
        <v>343</v>
      </c>
      <c r="AH56" s="132" t="s">
        <v>344</v>
      </c>
      <c r="AI56" s="129" t="s">
        <v>133</v>
      </c>
      <c r="AJ56" s="129"/>
      <c r="AK56" s="129"/>
      <c r="AL56" s="129"/>
      <c r="AM56" s="129"/>
      <c r="AN56" s="151"/>
      <c r="AO56" s="155"/>
      <c r="AP56" s="155"/>
      <c r="AQ56" s="156" t="s">
        <v>9</v>
      </c>
      <c r="AR56" s="158">
        <f>(0.59+0.51+0.62)/3</f>
        <v>0.57333333333333336</v>
      </c>
      <c r="AS56" s="165">
        <v>0.5</v>
      </c>
      <c r="AT56" s="166">
        <f t="shared" si="27"/>
        <v>0.65</v>
      </c>
      <c r="AU56" s="225" t="str">
        <f>IF(AR56&lt;AT56,"Pass","Fail")</f>
        <v>Pass</v>
      </c>
    </row>
    <row r="57" spans="1:47" s="116" customFormat="1" ht="60" customHeight="1">
      <c r="A57" s="129" t="s">
        <v>101</v>
      </c>
      <c r="B57" s="129" t="s">
        <v>102</v>
      </c>
      <c r="C57" s="130">
        <v>56</v>
      </c>
      <c r="D57" s="130" t="s">
        <v>345</v>
      </c>
      <c r="E57" s="130" t="s">
        <v>345</v>
      </c>
      <c r="F57" s="135">
        <v>0.57666666666666699</v>
      </c>
      <c r="G57" s="135"/>
      <c r="H57" s="135">
        <v>1.11666666666667</v>
      </c>
      <c r="I57" s="135"/>
      <c r="J57" s="140">
        <v>1</v>
      </c>
      <c r="K57" s="140"/>
      <c r="L57" s="140"/>
      <c r="M57" s="140"/>
      <c r="N57" s="140">
        <f t="shared" si="28"/>
        <v>2</v>
      </c>
      <c r="O57" s="140">
        <f t="shared" si="29"/>
        <v>1.75</v>
      </c>
      <c r="P57" s="140">
        <f t="shared" si="30"/>
        <v>1.5</v>
      </c>
      <c r="Q57" s="140">
        <v>1.25</v>
      </c>
      <c r="R57" s="140">
        <v>1</v>
      </c>
      <c r="S57" s="140"/>
      <c r="T57" s="140"/>
      <c r="U57" s="145" t="s">
        <v>210</v>
      </c>
      <c r="V57" s="145" t="s">
        <v>108</v>
      </c>
      <c r="W57" s="145"/>
      <c r="X57" s="145"/>
      <c r="Y57" s="145"/>
      <c r="Z57" s="145"/>
      <c r="AA57" s="140"/>
      <c r="AB57" s="140"/>
      <c r="AC57" s="140">
        <v>1.2</v>
      </c>
      <c r="AD57" s="140"/>
      <c r="AE57" s="140"/>
      <c r="AF57" s="148"/>
      <c r="AG57" s="148" t="s">
        <v>346</v>
      </c>
      <c r="AH57" s="132" t="s">
        <v>347</v>
      </c>
      <c r="AI57" s="129" t="s">
        <v>133</v>
      </c>
      <c r="AJ57" s="129"/>
      <c r="AK57" s="129"/>
      <c r="AL57" s="129"/>
      <c r="AM57" s="129"/>
      <c r="AN57" s="151"/>
      <c r="AO57" s="155"/>
      <c r="AP57" s="155"/>
      <c r="AQ57" s="156" t="s">
        <v>9</v>
      </c>
      <c r="AR57" s="158">
        <f>(0.897+1.112+0.921)/3</f>
        <v>0.9766666666666669</v>
      </c>
      <c r="AS57" s="165">
        <v>1.5</v>
      </c>
      <c r="AT57" s="166">
        <f t="shared" si="27"/>
        <v>1.7999999999999998</v>
      </c>
      <c r="AU57" s="225" t="str">
        <f>IF(AR57&lt;AT57,"Pass","Fail")</f>
        <v>Pass</v>
      </c>
    </row>
    <row r="58" spans="1:47" s="116" customFormat="1" ht="60" hidden="1" customHeight="1">
      <c r="A58" s="129" t="s">
        <v>101</v>
      </c>
      <c r="B58" s="129" t="s">
        <v>102</v>
      </c>
      <c r="C58" s="130">
        <v>57</v>
      </c>
      <c r="D58" s="131" t="s">
        <v>348</v>
      </c>
      <c r="E58" s="131" t="s">
        <v>348</v>
      </c>
      <c r="F58" s="136">
        <v>0.53333333333333299</v>
      </c>
      <c r="G58" s="136">
        <v>0.44233333333333302</v>
      </c>
      <c r="H58" s="136">
        <v>0.56000000000000005</v>
      </c>
      <c r="I58" s="136">
        <v>0.53366666666666696</v>
      </c>
      <c r="J58" s="140">
        <v>1</v>
      </c>
      <c r="K58" s="140" t="s">
        <v>292</v>
      </c>
      <c r="L58" s="140"/>
      <c r="M58" s="140" t="s">
        <v>104</v>
      </c>
      <c r="N58" s="140">
        <f t="shared" ref="N58:N66" si="32">Q58*1.6</f>
        <v>0.96</v>
      </c>
      <c r="O58" s="140">
        <f t="shared" ref="O58:O66" si="33">Q58*1.4</f>
        <v>0.84</v>
      </c>
      <c r="P58" s="140">
        <f t="shared" ref="P58:P66" si="34">Q58*1.2</f>
        <v>0.72</v>
      </c>
      <c r="Q58" s="140">
        <v>0.6</v>
      </c>
      <c r="R58" s="140">
        <f t="shared" ref="R58:R66" si="35">Q58*0.8</f>
        <v>0.48</v>
      </c>
      <c r="S58" s="140"/>
      <c r="T58" s="140" t="s">
        <v>349</v>
      </c>
      <c r="U58" s="145">
        <v>2</v>
      </c>
      <c r="V58" s="145" t="s">
        <v>108</v>
      </c>
      <c r="W58" s="145"/>
      <c r="X58" s="145"/>
      <c r="Y58" s="145"/>
      <c r="Z58" s="145"/>
      <c r="AA58" s="140"/>
      <c r="AB58" s="140"/>
      <c r="AC58" s="140">
        <v>0.56999999999999995</v>
      </c>
      <c r="AD58" s="140"/>
      <c r="AE58" s="140" t="s">
        <v>333</v>
      </c>
      <c r="AF58" s="148" t="s">
        <v>350</v>
      </c>
      <c r="AG58" s="148" t="s">
        <v>351</v>
      </c>
      <c r="AH58" s="132" t="s">
        <v>284</v>
      </c>
      <c r="AI58" s="129" t="s">
        <v>113</v>
      </c>
      <c r="AJ58" s="129"/>
      <c r="AK58" s="129"/>
      <c r="AL58" s="129"/>
      <c r="AM58" s="129"/>
      <c r="AN58" s="129"/>
      <c r="AO58" s="155"/>
      <c r="AP58" s="155"/>
      <c r="AQ58" s="155"/>
      <c r="AR58" s="129"/>
      <c r="AS58" s="165">
        <v>0.6</v>
      </c>
      <c r="AT58" s="166">
        <f t="shared" si="27"/>
        <v>0.78</v>
      </c>
      <c r="AU58" s="155"/>
    </row>
    <row r="59" spans="1:47" s="116" customFormat="1" ht="60" customHeight="1">
      <c r="A59" s="129" t="s">
        <v>101</v>
      </c>
      <c r="B59" s="129" t="s">
        <v>102</v>
      </c>
      <c r="C59" s="130">
        <v>58</v>
      </c>
      <c r="D59" s="131" t="s">
        <v>352</v>
      </c>
      <c r="E59" s="131" t="s">
        <v>352</v>
      </c>
      <c r="F59" s="136">
        <v>0.66</v>
      </c>
      <c r="G59" s="136"/>
      <c r="H59" s="136">
        <v>0.56666666666666698</v>
      </c>
      <c r="I59" s="136"/>
      <c r="J59" s="140">
        <v>1</v>
      </c>
      <c r="K59" s="140" t="s">
        <v>292</v>
      </c>
      <c r="L59" s="140"/>
      <c r="M59" s="140"/>
      <c r="N59" s="140">
        <f t="shared" si="32"/>
        <v>0.96</v>
      </c>
      <c r="O59" s="140">
        <f t="shared" si="33"/>
        <v>0.84</v>
      </c>
      <c r="P59" s="140">
        <f t="shared" si="34"/>
        <v>0.72</v>
      </c>
      <c r="Q59" s="143">
        <v>0.6</v>
      </c>
      <c r="R59" s="140">
        <f t="shared" si="35"/>
        <v>0.48</v>
      </c>
      <c r="S59" s="140"/>
      <c r="T59" s="140"/>
      <c r="U59" s="145"/>
      <c r="V59" s="145" t="s">
        <v>108</v>
      </c>
      <c r="W59" s="145"/>
      <c r="X59" s="145"/>
      <c r="Y59" s="145"/>
      <c r="Z59" s="145"/>
      <c r="AA59" s="140"/>
      <c r="AB59" s="140"/>
      <c r="AC59" s="140">
        <v>0.483333333333333</v>
      </c>
      <c r="AD59" s="140"/>
      <c r="AE59" s="140" t="s">
        <v>333</v>
      </c>
      <c r="AF59" s="148"/>
      <c r="AG59" s="148" t="s">
        <v>353</v>
      </c>
      <c r="AH59" s="132" t="s">
        <v>354</v>
      </c>
      <c r="AI59" s="129" t="s">
        <v>133</v>
      </c>
      <c r="AJ59" s="129"/>
      <c r="AK59" s="129"/>
      <c r="AL59" s="129"/>
      <c r="AM59" s="129"/>
      <c r="AN59" s="151"/>
      <c r="AO59" s="155"/>
      <c r="AP59" s="155"/>
      <c r="AQ59" s="156" t="s">
        <v>9</v>
      </c>
      <c r="AR59" s="157">
        <f>(0.902+0.837+0.937)/3</f>
        <v>0.89200000000000002</v>
      </c>
      <c r="AS59" s="165">
        <v>1</v>
      </c>
      <c r="AT59" s="166">
        <f t="shared" si="27"/>
        <v>1.2</v>
      </c>
      <c r="AU59" s="225" t="str">
        <f>IF(AR59&lt;AT59,"Pass","Fail")</f>
        <v>Pass</v>
      </c>
    </row>
    <row r="60" spans="1:47" s="116" customFormat="1" ht="60" customHeight="1">
      <c r="A60" s="129" t="s">
        <v>101</v>
      </c>
      <c r="B60" s="129" t="s">
        <v>202</v>
      </c>
      <c r="C60" s="130">
        <v>59</v>
      </c>
      <c r="D60" s="131" t="s">
        <v>355</v>
      </c>
      <c r="E60" s="131" t="s">
        <v>355</v>
      </c>
      <c r="F60" s="136"/>
      <c r="G60" s="136"/>
      <c r="H60" s="136"/>
      <c r="I60" s="136"/>
      <c r="J60" s="140">
        <v>1</v>
      </c>
      <c r="K60" s="140"/>
      <c r="L60" s="140"/>
      <c r="M60" s="140"/>
      <c r="N60" s="140">
        <f t="shared" ref="N60" si="36">Q60*1.6</f>
        <v>0.96</v>
      </c>
      <c r="O60" s="140">
        <f t="shared" ref="O60" si="37">Q60*1.4</f>
        <v>0.84</v>
      </c>
      <c r="P60" s="140">
        <f t="shared" ref="P60" si="38">Q60*1.2</f>
        <v>0.72</v>
      </c>
      <c r="Q60" s="143">
        <v>0.6</v>
      </c>
      <c r="R60" s="140">
        <f t="shared" si="35"/>
        <v>0.48</v>
      </c>
      <c r="S60" s="140"/>
      <c r="T60" s="140"/>
      <c r="U60" s="145"/>
      <c r="V60" s="145"/>
      <c r="W60" s="145"/>
      <c r="X60" s="145"/>
      <c r="Y60" s="145"/>
      <c r="Z60" s="145"/>
      <c r="AA60" s="140"/>
      <c r="AB60" s="140"/>
      <c r="AC60" s="140"/>
      <c r="AD60" s="140"/>
      <c r="AE60" s="140" t="s">
        <v>333</v>
      </c>
      <c r="AF60" s="148"/>
      <c r="AG60" s="148" t="s">
        <v>356</v>
      </c>
      <c r="AH60" s="132" t="s">
        <v>357</v>
      </c>
      <c r="AI60" s="129" t="s">
        <v>133</v>
      </c>
      <c r="AJ60" s="129"/>
      <c r="AK60" s="129"/>
      <c r="AL60" s="129"/>
      <c r="AM60" s="129"/>
      <c r="AN60" s="151"/>
      <c r="AO60" s="155"/>
      <c r="AP60" s="155"/>
      <c r="AQ60" s="156" t="s">
        <v>9</v>
      </c>
      <c r="AR60" s="157">
        <f>(0.903+0.98+0.942)/3</f>
        <v>0.94166666666666676</v>
      </c>
      <c r="AS60" s="165">
        <v>0.7</v>
      </c>
      <c r="AT60" s="166">
        <f t="shared" si="27"/>
        <v>0.90999999999999992</v>
      </c>
      <c r="AU60" s="225" t="str">
        <f>IF(AR60&lt;AT60,"Pass","Fail")</f>
        <v>Fail</v>
      </c>
    </row>
    <row r="61" spans="1:47" s="116" customFormat="1" ht="60" customHeight="1">
      <c r="A61" s="129" t="s">
        <v>101</v>
      </c>
      <c r="B61" s="129" t="s">
        <v>102</v>
      </c>
      <c r="C61" s="130">
        <v>60</v>
      </c>
      <c r="D61" s="131" t="s">
        <v>358</v>
      </c>
      <c r="E61" s="131" t="s">
        <v>358</v>
      </c>
      <c r="F61" s="136"/>
      <c r="G61" s="136"/>
      <c r="H61" s="136"/>
      <c r="I61" s="136"/>
      <c r="J61" s="140">
        <v>1</v>
      </c>
      <c r="K61" s="140"/>
      <c r="L61" s="140"/>
      <c r="M61" s="140" t="s">
        <v>104</v>
      </c>
      <c r="N61" s="140">
        <f t="shared" ref="N61" si="39">Q61*1.6</f>
        <v>0.96</v>
      </c>
      <c r="O61" s="140">
        <f t="shared" ref="O61" si="40">Q61*1.4</f>
        <v>0.84</v>
      </c>
      <c r="P61" s="140">
        <f t="shared" ref="P61" si="41">Q61*1.2</f>
        <v>0.72</v>
      </c>
      <c r="Q61" s="143">
        <v>0.6</v>
      </c>
      <c r="R61" s="140">
        <f t="shared" si="35"/>
        <v>0.48</v>
      </c>
      <c r="S61" s="140"/>
      <c r="T61" s="140" t="s">
        <v>349</v>
      </c>
      <c r="U61" s="145">
        <v>2</v>
      </c>
      <c r="V61" s="145"/>
      <c r="W61" s="145"/>
      <c r="X61" s="145"/>
      <c r="Y61" s="145"/>
      <c r="Z61" s="145"/>
      <c r="AA61" s="140"/>
      <c r="AB61" s="140"/>
      <c r="AC61" s="140"/>
      <c r="AD61" s="140"/>
      <c r="AE61" s="140" t="s">
        <v>333</v>
      </c>
      <c r="AF61" s="148"/>
      <c r="AG61" s="148" t="s">
        <v>359</v>
      </c>
      <c r="AH61" s="132" t="s">
        <v>360</v>
      </c>
      <c r="AI61" s="129" t="s">
        <v>133</v>
      </c>
      <c r="AJ61" s="129"/>
      <c r="AK61" s="129"/>
      <c r="AL61" s="129"/>
      <c r="AM61" s="129"/>
      <c r="AN61" s="151"/>
      <c r="AO61" s="155"/>
      <c r="AP61" s="155"/>
      <c r="AQ61" s="156" t="s">
        <v>9</v>
      </c>
      <c r="AR61" s="157">
        <f>(0.935+0.91+0.925)/3</f>
        <v>0.92333333333333345</v>
      </c>
      <c r="AS61" s="165">
        <v>0.7</v>
      </c>
      <c r="AT61" s="166">
        <f t="shared" si="27"/>
        <v>0.90999999999999992</v>
      </c>
      <c r="AU61" s="225" t="str">
        <f>IF(AR61&lt;AT61,"Pass","Fail")</f>
        <v>Fail</v>
      </c>
    </row>
    <row r="62" spans="1:47" s="116" customFormat="1" ht="60" customHeight="1">
      <c r="A62" s="129" t="s">
        <v>101</v>
      </c>
      <c r="B62" s="129" t="s">
        <v>102</v>
      </c>
      <c r="C62" s="130">
        <v>61</v>
      </c>
      <c r="D62" s="131" t="s">
        <v>361</v>
      </c>
      <c r="E62" s="131" t="s">
        <v>361</v>
      </c>
      <c r="F62" s="136"/>
      <c r="G62" s="136">
        <v>1.33</v>
      </c>
      <c r="H62" s="136"/>
      <c r="I62" s="136">
        <v>0.17</v>
      </c>
      <c r="J62" s="140">
        <v>1</v>
      </c>
      <c r="K62" s="140"/>
      <c r="L62" s="140"/>
      <c r="M62" s="140" t="s">
        <v>104</v>
      </c>
      <c r="N62" s="140">
        <f t="shared" si="32"/>
        <v>1.6</v>
      </c>
      <c r="O62" s="140">
        <f t="shared" si="33"/>
        <v>1.4</v>
      </c>
      <c r="P62" s="140">
        <f t="shared" si="34"/>
        <v>1.2</v>
      </c>
      <c r="Q62" s="140">
        <v>1</v>
      </c>
      <c r="R62" s="140">
        <f t="shared" si="35"/>
        <v>0.8</v>
      </c>
      <c r="S62" s="140"/>
      <c r="T62" s="140" t="s">
        <v>349</v>
      </c>
      <c r="U62" s="145">
        <v>2</v>
      </c>
      <c r="V62" s="145"/>
      <c r="W62" s="145"/>
      <c r="X62" s="145"/>
      <c r="Y62" s="145"/>
      <c r="Z62" s="145"/>
      <c r="AA62" s="140"/>
      <c r="AB62" s="140"/>
      <c r="AC62" s="140"/>
      <c r="AD62" s="140"/>
      <c r="AE62" s="140" t="s">
        <v>333</v>
      </c>
      <c r="AF62" s="148" t="s">
        <v>362</v>
      </c>
      <c r="AG62" s="148" t="s">
        <v>363</v>
      </c>
      <c r="AH62" s="132" t="s">
        <v>364</v>
      </c>
      <c r="AI62" s="129" t="s">
        <v>133</v>
      </c>
      <c r="AJ62" s="129"/>
      <c r="AK62" s="129"/>
      <c r="AL62" s="129"/>
      <c r="AM62" s="129"/>
      <c r="AN62" s="151"/>
      <c r="AO62" s="155"/>
      <c r="AP62" s="155"/>
      <c r="AQ62" s="156" t="s">
        <v>9</v>
      </c>
      <c r="AR62" s="157">
        <f>(1.971+1.92+1.945)/3</f>
        <v>1.9453333333333334</v>
      </c>
      <c r="AS62" s="165">
        <v>0.7</v>
      </c>
      <c r="AT62" s="166">
        <f t="shared" si="27"/>
        <v>0.90999999999999992</v>
      </c>
      <c r="AU62" s="225" t="str">
        <f>IF(AR62&lt;AT62,"Pass","Fail")</f>
        <v>Fail</v>
      </c>
    </row>
    <row r="63" spans="1:47" s="116" customFormat="1" ht="60" hidden="1" customHeight="1">
      <c r="A63" s="129" t="s">
        <v>101</v>
      </c>
      <c r="B63" s="129" t="s">
        <v>102</v>
      </c>
      <c r="C63" s="130">
        <v>62</v>
      </c>
      <c r="D63" s="131" t="s">
        <v>365</v>
      </c>
      <c r="E63" s="131" t="s">
        <v>365</v>
      </c>
      <c r="F63" s="136"/>
      <c r="G63" s="136">
        <v>0.60833333333333295</v>
      </c>
      <c r="H63" s="136"/>
      <c r="I63" s="136">
        <v>0.63333333333333297</v>
      </c>
      <c r="J63" s="140">
        <v>1</v>
      </c>
      <c r="K63" s="140"/>
      <c r="L63" s="140"/>
      <c r="M63" s="140" t="s">
        <v>104</v>
      </c>
      <c r="N63" s="140">
        <f t="shared" si="32"/>
        <v>4.8000000000000007</v>
      </c>
      <c r="O63" s="140">
        <f t="shared" si="33"/>
        <v>4.1999999999999993</v>
      </c>
      <c r="P63" s="140">
        <f t="shared" si="34"/>
        <v>3.5999999999999996</v>
      </c>
      <c r="Q63" s="140">
        <v>3</v>
      </c>
      <c r="R63" s="140">
        <f t="shared" si="35"/>
        <v>2.4000000000000004</v>
      </c>
      <c r="S63" s="140"/>
      <c r="T63" s="140" t="s">
        <v>349</v>
      </c>
      <c r="U63" s="145">
        <v>2</v>
      </c>
      <c r="V63" s="145"/>
      <c r="W63" s="145"/>
      <c r="X63" s="145"/>
      <c r="Y63" s="145"/>
      <c r="Z63" s="145"/>
      <c r="AA63" s="140"/>
      <c r="AB63" s="140"/>
      <c r="AC63" s="140"/>
      <c r="AD63" s="140"/>
      <c r="AE63" s="140" t="s">
        <v>333</v>
      </c>
      <c r="AF63" s="148" t="s">
        <v>366</v>
      </c>
      <c r="AG63" s="148" t="s">
        <v>367</v>
      </c>
      <c r="AH63" s="132" t="s">
        <v>368</v>
      </c>
      <c r="AI63" s="129" t="s">
        <v>113</v>
      </c>
      <c r="AJ63" s="129"/>
      <c r="AK63" s="129"/>
      <c r="AL63" s="129"/>
      <c r="AM63" s="129"/>
      <c r="AN63" s="129"/>
      <c r="AO63" s="155"/>
      <c r="AP63" s="155"/>
      <c r="AQ63" s="155"/>
      <c r="AR63" s="129"/>
      <c r="AS63" s="165">
        <v>0.7</v>
      </c>
      <c r="AT63" s="166">
        <f t="shared" si="27"/>
        <v>0.90999999999999992</v>
      </c>
      <c r="AU63" s="155"/>
    </row>
    <row r="64" spans="1:47" s="116" customFormat="1" ht="60" hidden="1" customHeight="1">
      <c r="A64" s="129" t="s">
        <v>101</v>
      </c>
      <c r="B64" s="129" t="s">
        <v>102</v>
      </c>
      <c r="C64" s="130">
        <v>63</v>
      </c>
      <c r="D64" s="131" t="s">
        <v>369</v>
      </c>
      <c r="E64" s="131" t="s">
        <v>369</v>
      </c>
      <c r="F64" s="136"/>
      <c r="G64" s="136">
        <v>0.311</v>
      </c>
      <c r="H64" s="136"/>
      <c r="I64" s="136">
        <v>0.47</v>
      </c>
      <c r="J64" s="140">
        <v>1</v>
      </c>
      <c r="K64" s="140"/>
      <c r="L64" s="140"/>
      <c r="M64" s="140" t="s">
        <v>104</v>
      </c>
      <c r="N64" s="140">
        <f t="shared" si="32"/>
        <v>4</v>
      </c>
      <c r="O64" s="140">
        <f t="shared" si="33"/>
        <v>3.5</v>
      </c>
      <c r="P64" s="140">
        <f t="shared" si="34"/>
        <v>3</v>
      </c>
      <c r="Q64" s="140">
        <v>2.5</v>
      </c>
      <c r="R64" s="140">
        <f t="shared" si="35"/>
        <v>2</v>
      </c>
      <c r="S64" s="140"/>
      <c r="T64" s="140" t="s">
        <v>349</v>
      </c>
      <c r="U64" s="145">
        <v>2</v>
      </c>
      <c r="V64" s="145"/>
      <c r="W64" s="145"/>
      <c r="X64" s="145"/>
      <c r="Y64" s="145"/>
      <c r="Z64" s="145"/>
      <c r="AA64" s="140"/>
      <c r="AB64" s="140"/>
      <c r="AC64" s="140"/>
      <c r="AD64" s="140"/>
      <c r="AE64" s="140" t="s">
        <v>333</v>
      </c>
      <c r="AF64" s="148" t="s">
        <v>370</v>
      </c>
      <c r="AG64" s="148" t="s">
        <v>371</v>
      </c>
      <c r="AH64" s="132" t="s">
        <v>372</v>
      </c>
      <c r="AI64" s="129" t="s">
        <v>113</v>
      </c>
      <c r="AJ64" s="129"/>
      <c r="AK64" s="129"/>
      <c r="AL64" s="129"/>
      <c r="AM64" s="129"/>
      <c r="AN64" s="129"/>
      <c r="AO64" s="155"/>
      <c r="AP64" s="155"/>
      <c r="AQ64" s="155"/>
      <c r="AR64" s="129"/>
      <c r="AS64" s="165">
        <v>0.7</v>
      </c>
      <c r="AT64" s="166">
        <f t="shared" si="27"/>
        <v>0.90999999999999992</v>
      </c>
      <c r="AU64" s="155"/>
    </row>
    <row r="65" spans="1:47" s="116" customFormat="1" ht="60" customHeight="1">
      <c r="A65" s="129" t="s">
        <v>101</v>
      </c>
      <c r="B65" s="129" t="s">
        <v>102</v>
      </c>
      <c r="C65" s="130">
        <v>64</v>
      </c>
      <c r="D65" s="131" t="s">
        <v>373</v>
      </c>
      <c r="E65" s="131" t="s">
        <v>373</v>
      </c>
      <c r="F65" s="136"/>
      <c r="G65" s="136"/>
      <c r="H65" s="136"/>
      <c r="I65" s="136"/>
      <c r="J65" s="140"/>
      <c r="K65" s="140"/>
      <c r="L65" s="140"/>
      <c r="M65" s="140"/>
      <c r="N65" s="140">
        <f t="shared" si="32"/>
        <v>0.96</v>
      </c>
      <c r="O65" s="140">
        <f t="shared" si="33"/>
        <v>0.84</v>
      </c>
      <c r="P65" s="140">
        <f t="shared" si="34"/>
        <v>0.72</v>
      </c>
      <c r="Q65" s="143">
        <v>0.6</v>
      </c>
      <c r="R65" s="140">
        <f t="shared" ref="R65" si="42">Q65*0.8</f>
        <v>0.48</v>
      </c>
      <c r="S65" s="140"/>
      <c r="T65" s="140" t="s">
        <v>349</v>
      </c>
      <c r="U65" s="145">
        <v>2</v>
      </c>
      <c r="V65" s="145"/>
      <c r="W65" s="145"/>
      <c r="X65" s="145"/>
      <c r="Y65" s="145"/>
      <c r="Z65" s="145"/>
      <c r="AA65" s="140"/>
      <c r="AB65" s="140"/>
      <c r="AC65" s="140"/>
      <c r="AD65" s="140"/>
      <c r="AE65" s="140" t="s">
        <v>333</v>
      </c>
      <c r="AF65" s="148" t="s">
        <v>374</v>
      </c>
      <c r="AG65" s="148" t="s">
        <v>375</v>
      </c>
      <c r="AH65" s="132" t="s">
        <v>323</v>
      </c>
      <c r="AI65" s="129" t="s">
        <v>133</v>
      </c>
      <c r="AJ65" s="129"/>
      <c r="AK65" s="129"/>
      <c r="AL65" s="129"/>
      <c r="AM65" s="129"/>
      <c r="AN65" s="151"/>
      <c r="AO65" s="155"/>
      <c r="AP65" s="155"/>
      <c r="AQ65" s="156" t="s">
        <v>9</v>
      </c>
      <c r="AR65" s="157">
        <f>(0.769+0.81+0.764)/3</f>
        <v>0.78100000000000003</v>
      </c>
      <c r="AS65" s="165">
        <v>0.7</v>
      </c>
      <c r="AT65" s="166">
        <f t="shared" si="27"/>
        <v>0.90999999999999992</v>
      </c>
      <c r="AU65" s="225" t="str">
        <f t="shared" ref="AU65:AU79" si="43">IF(AR65&lt;AT65,"Pass","Fail")</f>
        <v>Pass</v>
      </c>
    </row>
    <row r="66" spans="1:47" s="116" customFormat="1" ht="60" customHeight="1">
      <c r="A66" s="129" t="s">
        <v>101</v>
      </c>
      <c r="B66" s="129" t="s">
        <v>102</v>
      </c>
      <c r="C66" s="130">
        <v>65</v>
      </c>
      <c r="D66" s="131" t="s">
        <v>376</v>
      </c>
      <c r="E66" s="131" t="s">
        <v>376</v>
      </c>
      <c r="F66" s="136">
        <v>0.40666666666666701</v>
      </c>
      <c r="G66" s="136"/>
      <c r="H66" s="136">
        <v>0.34666666666666701</v>
      </c>
      <c r="I66" s="136"/>
      <c r="J66" s="140">
        <v>1</v>
      </c>
      <c r="K66" s="140" t="s">
        <v>292</v>
      </c>
      <c r="L66" s="140"/>
      <c r="M66" s="140" t="s">
        <v>104</v>
      </c>
      <c r="N66" s="140">
        <f t="shared" si="32"/>
        <v>8</v>
      </c>
      <c r="O66" s="140">
        <f t="shared" si="33"/>
        <v>7</v>
      </c>
      <c r="P66" s="140">
        <f t="shared" si="34"/>
        <v>6</v>
      </c>
      <c r="Q66" s="140">
        <v>5</v>
      </c>
      <c r="R66" s="140">
        <f t="shared" si="35"/>
        <v>4</v>
      </c>
      <c r="S66" s="140"/>
      <c r="T66" s="140" t="s">
        <v>349</v>
      </c>
      <c r="U66" s="145">
        <v>2</v>
      </c>
      <c r="V66" s="145" t="s">
        <v>108</v>
      </c>
      <c r="W66" s="145"/>
      <c r="X66" s="145"/>
      <c r="Y66" s="145"/>
      <c r="Z66" s="145"/>
      <c r="AA66" s="140"/>
      <c r="AB66" s="140"/>
      <c r="AC66" s="140">
        <v>0.45</v>
      </c>
      <c r="AD66" s="140"/>
      <c r="AE66" s="140" t="s">
        <v>333</v>
      </c>
      <c r="AF66" s="148"/>
      <c r="AG66" s="148" t="s">
        <v>377</v>
      </c>
      <c r="AH66" s="132" t="s">
        <v>378</v>
      </c>
      <c r="AI66" s="129" t="s">
        <v>133</v>
      </c>
      <c r="AJ66" s="129"/>
      <c r="AK66" s="129"/>
      <c r="AL66" s="129"/>
      <c r="AM66" s="129"/>
      <c r="AN66" s="151"/>
      <c r="AO66" s="155"/>
      <c r="AP66" s="155"/>
      <c r="AQ66" s="159" t="s">
        <v>9</v>
      </c>
      <c r="AR66" s="159" t="s">
        <v>9</v>
      </c>
      <c r="AS66" s="165">
        <v>1</v>
      </c>
      <c r="AT66" s="166">
        <f t="shared" si="27"/>
        <v>1.2</v>
      </c>
      <c r="AU66" s="160" t="s">
        <v>9</v>
      </c>
    </row>
    <row r="67" spans="1:47" s="116" customFormat="1" ht="60" customHeight="1">
      <c r="A67" s="129" t="s">
        <v>379</v>
      </c>
      <c r="B67" s="129" t="s">
        <v>202</v>
      </c>
      <c r="C67" s="130">
        <v>66</v>
      </c>
      <c r="D67" s="130" t="s">
        <v>380</v>
      </c>
      <c r="E67" s="130" t="s">
        <v>381</v>
      </c>
      <c r="F67" s="130"/>
      <c r="G67" s="130">
        <v>1.419</v>
      </c>
      <c r="H67" s="130"/>
      <c r="I67" s="130">
        <v>1.2889999999999999</v>
      </c>
      <c r="J67" s="140">
        <v>1</v>
      </c>
      <c r="K67" s="140"/>
      <c r="L67" s="140"/>
      <c r="M67" s="140" t="s">
        <v>104</v>
      </c>
      <c r="N67" s="140"/>
      <c r="O67" s="140"/>
      <c r="P67" s="140"/>
      <c r="Q67" s="140"/>
      <c r="R67" s="140"/>
      <c r="S67" s="140"/>
      <c r="T67" s="140" t="s">
        <v>382</v>
      </c>
      <c r="U67" s="145">
        <v>3</v>
      </c>
      <c r="V67" s="145"/>
      <c r="W67" s="145"/>
      <c r="X67" s="145"/>
      <c r="Y67" s="145"/>
      <c r="Z67" s="145"/>
      <c r="AA67" s="140"/>
      <c r="AB67" s="140"/>
      <c r="AC67" s="140"/>
      <c r="AD67" s="140"/>
      <c r="AE67" s="140"/>
      <c r="AF67" s="148" t="s">
        <v>383</v>
      </c>
      <c r="AG67" s="148" t="s">
        <v>384</v>
      </c>
      <c r="AH67" s="132" t="s">
        <v>385</v>
      </c>
      <c r="AI67" s="129" t="s">
        <v>45</v>
      </c>
      <c r="AJ67" s="129"/>
      <c r="AK67" s="129"/>
      <c r="AL67" s="129"/>
      <c r="AM67" s="129"/>
      <c r="AN67" s="174"/>
      <c r="AO67" s="155"/>
      <c r="AP67" s="155"/>
      <c r="AQ67" s="176">
        <f>(255%+210%+199%)/3</f>
        <v>2.2133333333333334</v>
      </c>
      <c r="AR67" s="176">
        <v>1.9639</v>
      </c>
      <c r="AS67" s="165">
        <v>15</v>
      </c>
      <c r="AT67" s="166">
        <v>15</v>
      </c>
      <c r="AU67" s="225" t="str">
        <f t="shared" si="43"/>
        <v>Pass</v>
      </c>
    </row>
    <row r="68" spans="1:47" s="116" customFormat="1" ht="60" customHeight="1">
      <c r="A68" s="129" t="s">
        <v>379</v>
      </c>
      <c r="B68" s="129" t="s">
        <v>202</v>
      </c>
      <c r="C68" s="130">
        <v>67</v>
      </c>
      <c r="D68" s="130" t="s">
        <v>386</v>
      </c>
      <c r="E68" s="130" t="s">
        <v>387</v>
      </c>
      <c r="F68" s="130"/>
      <c r="G68" s="130" t="s">
        <v>388</v>
      </c>
      <c r="H68" s="130"/>
      <c r="I68" s="130">
        <v>443.19</v>
      </c>
      <c r="J68" s="140">
        <v>1</v>
      </c>
      <c r="K68" s="140"/>
      <c r="L68" s="140"/>
      <c r="M68" s="140" t="s">
        <v>104</v>
      </c>
      <c r="N68" s="140"/>
      <c r="O68" s="140"/>
      <c r="P68" s="140"/>
      <c r="Q68" s="140"/>
      <c r="R68" s="140"/>
      <c r="S68" s="140"/>
      <c r="T68" s="140" t="s">
        <v>389</v>
      </c>
      <c r="U68" s="145">
        <v>3</v>
      </c>
      <c r="V68" s="145"/>
      <c r="W68" s="145"/>
      <c r="X68" s="145"/>
      <c r="Y68" s="145"/>
      <c r="Z68" s="145"/>
      <c r="AA68" s="140"/>
      <c r="AB68" s="140"/>
      <c r="AC68" s="140"/>
      <c r="AD68" s="140"/>
      <c r="AE68" s="140"/>
      <c r="AF68" s="148" t="s">
        <v>390</v>
      </c>
      <c r="AG68" s="148" t="s">
        <v>391</v>
      </c>
      <c r="AH68" s="132" t="s">
        <v>392</v>
      </c>
      <c r="AI68" s="129" t="s">
        <v>45</v>
      </c>
      <c r="AJ68" s="129"/>
      <c r="AK68" s="129"/>
      <c r="AL68" s="129"/>
      <c r="AM68" s="129"/>
      <c r="AN68" s="151"/>
      <c r="AO68" s="155"/>
      <c r="AP68" s="155"/>
      <c r="AQ68" s="158">
        <f>(357310+277683+276315)/3</f>
        <v>303769.33333333331</v>
      </c>
      <c r="AR68" s="158">
        <v>2891921</v>
      </c>
      <c r="AS68" s="165">
        <v>4000000</v>
      </c>
      <c r="AT68" s="166">
        <v>4000000</v>
      </c>
      <c r="AU68" s="225" t="str">
        <f>IF(AR68&lt;AT68,"Pass","Fail")</f>
        <v>Pass</v>
      </c>
    </row>
    <row r="69" spans="1:47" s="116" customFormat="1" ht="60" customHeight="1">
      <c r="A69" s="129" t="s">
        <v>379</v>
      </c>
      <c r="B69" s="129" t="s">
        <v>202</v>
      </c>
      <c r="C69" s="130">
        <v>68</v>
      </c>
      <c r="D69" s="130" t="s">
        <v>393</v>
      </c>
      <c r="E69" s="130" t="s">
        <v>394</v>
      </c>
      <c r="F69" s="130"/>
      <c r="G69" s="130">
        <v>0.63770000000000004</v>
      </c>
      <c r="H69" s="130"/>
      <c r="I69" s="130">
        <v>0.88700000000000001</v>
      </c>
      <c r="J69" s="140">
        <v>1</v>
      </c>
      <c r="K69" s="140"/>
      <c r="L69" s="140"/>
      <c r="M69" s="140" t="s">
        <v>104</v>
      </c>
      <c r="N69" s="140"/>
      <c r="O69" s="140"/>
      <c r="P69" s="140"/>
      <c r="Q69" s="140"/>
      <c r="R69" s="140"/>
      <c r="S69" s="140"/>
      <c r="T69" s="140" t="s">
        <v>389</v>
      </c>
      <c r="U69" s="145">
        <v>3</v>
      </c>
      <c r="V69" s="145"/>
      <c r="W69" s="145"/>
      <c r="X69" s="145"/>
      <c r="Y69" s="145"/>
      <c r="Z69" s="145"/>
      <c r="AA69" s="140"/>
      <c r="AB69" s="140"/>
      <c r="AC69" s="140"/>
      <c r="AD69" s="140"/>
      <c r="AE69" s="140"/>
      <c r="AF69" s="148" t="s">
        <v>383</v>
      </c>
      <c r="AG69" s="148" t="s">
        <v>395</v>
      </c>
      <c r="AH69" s="132" t="s">
        <v>396</v>
      </c>
      <c r="AI69" s="129" t="s">
        <v>45</v>
      </c>
      <c r="AJ69" s="129"/>
      <c r="AK69" s="129"/>
      <c r="AL69" s="129"/>
      <c r="AM69" s="129"/>
      <c r="AN69" s="174"/>
      <c r="AO69" s="155"/>
      <c r="AP69" s="155"/>
      <c r="AQ69" s="176">
        <f>(89%+92%+91%)/3</f>
        <v>0.90666666666666673</v>
      </c>
      <c r="AR69" s="176">
        <v>0.8377</v>
      </c>
      <c r="AS69" s="165">
        <v>40</v>
      </c>
      <c r="AT69" s="166">
        <v>40</v>
      </c>
      <c r="AU69" s="225" t="str">
        <f t="shared" si="43"/>
        <v>Pass</v>
      </c>
    </row>
    <row r="70" spans="1:47" s="116" customFormat="1" ht="60" customHeight="1">
      <c r="A70" s="129" t="s">
        <v>379</v>
      </c>
      <c r="B70" s="129" t="s">
        <v>202</v>
      </c>
      <c r="C70" s="130">
        <v>69</v>
      </c>
      <c r="D70" s="130" t="s">
        <v>397</v>
      </c>
      <c r="E70" s="130" t="s">
        <v>397</v>
      </c>
      <c r="F70" s="135"/>
      <c r="G70" s="135">
        <v>1</v>
      </c>
      <c r="H70" s="135"/>
      <c r="I70" s="135">
        <v>1</v>
      </c>
      <c r="J70" s="140">
        <v>1</v>
      </c>
      <c r="K70" s="140"/>
      <c r="L70" s="140"/>
      <c r="M70" s="140" t="s">
        <v>104</v>
      </c>
      <c r="N70" s="140"/>
      <c r="O70" s="140"/>
      <c r="P70" s="140"/>
      <c r="Q70" s="140"/>
      <c r="R70" s="140"/>
      <c r="S70" s="140"/>
      <c r="T70" s="140"/>
      <c r="U70" s="145">
        <v>3</v>
      </c>
      <c r="V70" s="145"/>
      <c r="W70" s="145"/>
      <c r="X70" s="145"/>
      <c r="Y70" s="145"/>
      <c r="Z70" s="145"/>
      <c r="AA70" s="140"/>
      <c r="AB70" s="140"/>
      <c r="AC70" s="140"/>
      <c r="AD70" s="140"/>
      <c r="AE70" s="140"/>
      <c r="AF70" s="148" t="s">
        <v>383</v>
      </c>
      <c r="AG70" s="148" t="s">
        <v>398</v>
      </c>
      <c r="AH70" s="132" t="s">
        <v>399</v>
      </c>
      <c r="AI70" s="129" t="s">
        <v>45</v>
      </c>
      <c r="AJ70" s="129"/>
      <c r="AK70" s="129"/>
      <c r="AL70" s="129"/>
      <c r="AM70" s="129"/>
      <c r="AN70" s="151"/>
      <c r="AO70" s="155"/>
      <c r="AP70" s="155"/>
      <c r="AQ70" s="158">
        <v>0</v>
      </c>
      <c r="AR70" s="158">
        <v>0</v>
      </c>
      <c r="AS70" s="165">
        <v>5</v>
      </c>
      <c r="AT70" s="166">
        <v>5</v>
      </c>
      <c r="AU70" s="225" t="str">
        <f t="shared" si="43"/>
        <v>Pass</v>
      </c>
    </row>
    <row r="71" spans="1:47" s="116" customFormat="1" ht="110.25" customHeight="1">
      <c r="A71" s="129" t="s">
        <v>379</v>
      </c>
      <c r="B71" s="129" t="s">
        <v>202</v>
      </c>
      <c r="C71" s="130">
        <v>70</v>
      </c>
      <c r="D71" s="130" t="s">
        <v>400</v>
      </c>
      <c r="E71" s="130" t="s">
        <v>400</v>
      </c>
      <c r="F71" s="135"/>
      <c r="G71" s="135">
        <v>3</v>
      </c>
      <c r="H71" s="135"/>
      <c r="I71" s="135">
        <v>0</v>
      </c>
      <c r="J71" s="140">
        <v>1</v>
      </c>
      <c r="K71" s="140"/>
      <c r="L71" s="140"/>
      <c r="M71" s="140" t="s">
        <v>104</v>
      </c>
      <c r="N71" s="140"/>
      <c r="O71" s="140"/>
      <c r="P71" s="140"/>
      <c r="Q71" s="140"/>
      <c r="R71" s="140"/>
      <c r="S71" s="140"/>
      <c r="T71" s="140"/>
      <c r="U71" s="145">
        <v>3</v>
      </c>
      <c r="V71" s="145"/>
      <c r="W71" s="145"/>
      <c r="X71" s="145"/>
      <c r="Y71" s="145"/>
      <c r="Z71" s="145"/>
      <c r="AA71" s="140"/>
      <c r="AB71" s="140"/>
      <c r="AC71" s="140"/>
      <c r="AD71" s="140"/>
      <c r="AE71" s="140"/>
      <c r="AF71" s="148" t="s">
        <v>383</v>
      </c>
      <c r="AG71" s="148" t="s">
        <v>401</v>
      </c>
      <c r="AH71" s="132" t="s">
        <v>402</v>
      </c>
      <c r="AI71" s="129" t="s">
        <v>45</v>
      </c>
      <c r="AJ71" s="129"/>
      <c r="AK71" s="129"/>
      <c r="AL71" s="129"/>
      <c r="AM71" s="129"/>
      <c r="AN71" s="151"/>
      <c r="AO71" s="155"/>
      <c r="AP71" s="155"/>
      <c r="AQ71" s="158">
        <v>2</v>
      </c>
      <c r="AR71" s="158">
        <v>1</v>
      </c>
      <c r="AS71" s="165">
        <v>5</v>
      </c>
      <c r="AT71" s="166">
        <v>5</v>
      </c>
      <c r="AU71" s="225" t="str">
        <f t="shared" si="43"/>
        <v>Pass</v>
      </c>
    </row>
    <row r="72" spans="1:47" s="116" customFormat="1" ht="60" customHeight="1">
      <c r="A72" s="129" t="s">
        <v>379</v>
      </c>
      <c r="B72" s="129" t="s">
        <v>202</v>
      </c>
      <c r="C72" s="130">
        <v>71</v>
      </c>
      <c r="D72" s="130" t="s">
        <v>403</v>
      </c>
      <c r="E72" s="130" t="s">
        <v>404</v>
      </c>
      <c r="F72" s="135"/>
      <c r="G72" s="135">
        <v>1</v>
      </c>
      <c r="H72" s="135"/>
      <c r="I72" s="135">
        <v>1</v>
      </c>
      <c r="J72" s="140">
        <v>1</v>
      </c>
      <c r="K72" s="140"/>
      <c r="L72" s="140"/>
      <c r="M72" s="140" t="s">
        <v>104</v>
      </c>
      <c r="N72" s="140"/>
      <c r="O72" s="140"/>
      <c r="P72" s="140"/>
      <c r="Q72" s="140"/>
      <c r="R72" s="140"/>
      <c r="S72" s="140"/>
      <c r="T72" s="140"/>
      <c r="U72" s="145">
        <v>3</v>
      </c>
      <c r="V72" s="145"/>
      <c r="W72" s="145"/>
      <c r="X72" s="145"/>
      <c r="Y72" s="145"/>
      <c r="Z72" s="145"/>
      <c r="AA72" s="140"/>
      <c r="AB72" s="140"/>
      <c r="AC72" s="140"/>
      <c r="AD72" s="140"/>
      <c r="AE72" s="140"/>
      <c r="AF72" s="148" t="s">
        <v>390</v>
      </c>
      <c r="AG72" s="148" t="s">
        <v>391</v>
      </c>
      <c r="AH72" s="132" t="s">
        <v>405</v>
      </c>
      <c r="AI72" s="129" t="s">
        <v>45</v>
      </c>
      <c r="AJ72" s="129"/>
      <c r="AK72" s="129"/>
      <c r="AL72" s="129"/>
      <c r="AM72" s="129"/>
      <c r="AN72" s="151"/>
      <c r="AO72" s="155"/>
      <c r="AP72" s="155"/>
      <c r="AQ72" s="177">
        <v>0</v>
      </c>
      <c r="AR72" s="177">
        <v>0</v>
      </c>
      <c r="AS72" s="192">
        <v>5</v>
      </c>
      <c r="AT72" s="166">
        <v>5</v>
      </c>
      <c r="AU72" s="225" t="str">
        <f t="shared" si="43"/>
        <v>Pass</v>
      </c>
    </row>
    <row r="73" spans="1:47" s="116" customFormat="1" ht="60" customHeight="1">
      <c r="A73" s="129" t="s">
        <v>406</v>
      </c>
      <c r="B73" s="129" t="s">
        <v>202</v>
      </c>
      <c r="C73" s="130">
        <v>72</v>
      </c>
      <c r="D73" s="130" t="s">
        <v>407</v>
      </c>
      <c r="E73" s="130" t="s">
        <v>407</v>
      </c>
      <c r="F73" s="135"/>
      <c r="G73" s="135">
        <v>0</v>
      </c>
      <c r="H73" s="135"/>
      <c r="I73" s="135">
        <v>0</v>
      </c>
      <c r="J73" s="140">
        <v>1</v>
      </c>
      <c r="K73" s="140"/>
      <c r="L73" s="140"/>
      <c r="M73" s="140" t="s">
        <v>104</v>
      </c>
      <c r="N73" s="140"/>
      <c r="O73" s="140"/>
      <c r="P73" s="140"/>
      <c r="Q73" s="140"/>
      <c r="R73" s="140"/>
      <c r="S73" s="140"/>
      <c r="T73" s="140"/>
      <c r="U73" s="145">
        <v>3</v>
      </c>
      <c r="V73" s="145"/>
      <c r="W73" s="145"/>
      <c r="X73" s="145"/>
      <c r="Y73" s="145"/>
      <c r="Z73" s="145"/>
      <c r="AA73" s="140"/>
      <c r="AB73" s="140"/>
      <c r="AC73" s="140"/>
      <c r="AD73" s="140"/>
      <c r="AE73" s="140"/>
      <c r="AF73" s="148"/>
      <c r="AG73" s="148" t="s">
        <v>408</v>
      </c>
      <c r="AH73" s="132" t="s">
        <v>399</v>
      </c>
      <c r="AI73" s="129" t="s">
        <v>45</v>
      </c>
      <c r="AJ73" s="129"/>
      <c r="AK73" s="129"/>
      <c r="AL73" s="129"/>
      <c r="AM73" s="129"/>
      <c r="AN73" s="151"/>
      <c r="AO73" s="155"/>
      <c r="AP73" s="155"/>
      <c r="AQ73" s="158">
        <v>0</v>
      </c>
      <c r="AR73" s="158">
        <v>0</v>
      </c>
      <c r="AS73" s="165">
        <v>5</v>
      </c>
      <c r="AT73" s="166">
        <v>5</v>
      </c>
      <c r="AU73" s="225" t="str">
        <f t="shared" si="43"/>
        <v>Pass</v>
      </c>
    </row>
    <row r="74" spans="1:47" s="116" customFormat="1" ht="60" customHeight="1">
      <c r="A74" s="129" t="s">
        <v>406</v>
      </c>
      <c r="B74" s="129" t="s">
        <v>202</v>
      </c>
      <c r="C74" s="130">
        <v>73</v>
      </c>
      <c r="D74" s="130" t="s">
        <v>409</v>
      </c>
      <c r="E74" s="130" t="s">
        <v>409</v>
      </c>
      <c r="F74" s="135"/>
      <c r="G74" s="135">
        <v>0</v>
      </c>
      <c r="H74" s="135"/>
      <c r="I74" s="135">
        <v>0</v>
      </c>
      <c r="J74" s="140">
        <v>1</v>
      </c>
      <c r="K74" s="140"/>
      <c r="L74" s="140"/>
      <c r="M74" s="140" t="s">
        <v>104</v>
      </c>
      <c r="N74" s="140"/>
      <c r="O74" s="140"/>
      <c r="P74" s="140"/>
      <c r="Q74" s="140"/>
      <c r="R74" s="140"/>
      <c r="S74" s="140"/>
      <c r="T74" s="140"/>
      <c r="U74" s="145">
        <v>3</v>
      </c>
      <c r="V74" s="145"/>
      <c r="W74" s="145"/>
      <c r="X74" s="145"/>
      <c r="Y74" s="145"/>
      <c r="Z74" s="145"/>
      <c r="AA74" s="140"/>
      <c r="AB74" s="140"/>
      <c r="AC74" s="140"/>
      <c r="AD74" s="140"/>
      <c r="AE74" s="140"/>
      <c r="AF74" s="148"/>
      <c r="AG74" s="148" t="s">
        <v>410</v>
      </c>
      <c r="AH74" s="132" t="s">
        <v>402</v>
      </c>
      <c r="AI74" s="129" t="s">
        <v>45</v>
      </c>
      <c r="AJ74" s="129"/>
      <c r="AK74" s="129"/>
      <c r="AL74" s="129"/>
      <c r="AM74" s="129"/>
      <c r="AN74" s="151"/>
      <c r="AO74" s="155"/>
      <c r="AP74" s="155"/>
      <c r="AQ74" s="158">
        <v>0</v>
      </c>
      <c r="AR74" s="158">
        <v>0</v>
      </c>
      <c r="AS74" s="165">
        <v>5</v>
      </c>
      <c r="AT74" s="166">
        <v>5</v>
      </c>
      <c r="AU74" s="225" t="str">
        <f t="shared" si="43"/>
        <v>Pass</v>
      </c>
    </row>
    <row r="75" spans="1:47" s="116" customFormat="1" ht="60" customHeight="1">
      <c r="A75" s="129" t="s">
        <v>406</v>
      </c>
      <c r="B75" s="129" t="s">
        <v>102</v>
      </c>
      <c r="C75" s="130">
        <v>74</v>
      </c>
      <c r="D75" s="132" t="s">
        <v>411</v>
      </c>
      <c r="E75" s="132" t="s">
        <v>412</v>
      </c>
      <c r="F75" s="137"/>
      <c r="G75" s="137"/>
      <c r="H75" s="137"/>
      <c r="I75" s="137"/>
      <c r="J75" s="141">
        <v>1</v>
      </c>
      <c r="K75" s="141" t="s">
        <v>9</v>
      </c>
      <c r="L75" s="140" t="s">
        <v>104</v>
      </c>
      <c r="M75" s="140" t="s">
        <v>104</v>
      </c>
      <c r="N75" s="140"/>
      <c r="O75" s="140"/>
      <c r="P75" s="140"/>
      <c r="Q75" s="140"/>
      <c r="R75" s="140">
        <v>1</v>
      </c>
      <c r="S75" s="140"/>
      <c r="T75" s="140"/>
      <c r="U75" s="145" t="s">
        <v>210</v>
      </c>
      <c r="V75" s="145" t="s">
        <v>108</v>
      </c>
      <c r="W75" s="145"/>
      <c r="X75" s="145"/>
      <c r="Y75" s="145"/>
      <c r="Z75" s="145"/>
      <c r="AA75" s="170"/>
      <c r="AB75" s="170"/>
      <c r="AC75" s="170">
        <v>1.1000000000000001</v>
      </c>
      <c r="AD75" s="170"/>
      <c r="AE75" s="140"/>
      <c r="AF75" s="148"/>
      <c r="AG75" s="148" t="s">
        <v>413</v>
      </c>
      <c r="AH75" s="132" t="s">
        <v>414</v>
      </c>
      <c r="AI75" s="129" t="s">
        <v>45</v>
      </c>
      <c r="AJ75" s="129"/>
      <c r="AK75" s="129"/>
      <c r="AL75" s="129"/>
      <c r="AM75" s="129"/>
      <c r="AN75" s="151"/>
      <c r="AO75" s="155"/>
      <c r="AP75" s="155"/>
      <c r="AQ75" s="158">
        <f>(1.091+1.358+1.027)/3</f>
        <v>1.1586666666666667</v>
      </c>
      <c r="AR75" s="157">
        <v>1.423</v>
      </c>
      <c r="AS75" s="165">
        <v>1.5</v>
      </c>
      <c r="AT75" s="166">
        <f t="shared" ref="AT75:AT96" si="44">IF(AS75&lt;0.3,0.3,IF(AS75&lt;1,AS75*1.3,IF(AS75&lt;3,AS75*1.2,IF(AS75&lt;6,AS75*1.15,IF(AS75&lt;10,AS75+1,AS75*1.05)))))</f>
        <v>1.7999999999999998</v>
      </c>
      <c r="AU75" s="225" t="str">
        <f t="shared" si="43"/>
        <v>Pass</v>
      </c>
    </row>
    <row r="76" spans="1:47" s="116" customFormat="1" ht="60" customHeight="1">
      <c r="A76" s="129" t="s">
        <v>101</v>
      </c>
      <c r="B76" s="129" t="s">
        <v>102</v>
      </c>
      <c r="C76" s="130">
        <v>75</v>
      </c>
      <c r="D76" s="132" t="s">
        <v>415</v>
      </c>
      <c r="E76" s="132" t="s">
        <v>415</v>
      </c>
      <c r="F76" s="137">
        <v>2.7733333333333299</v>
      </c>
      <c r="G76" s="137">
        <v>2.5933333333333302</v>
      </c>
      <c r="H76" s="137">
        <v>2.0733333333333301</v>
      </c>
      <c r="I76" s="137">
        <v>2.15</v>
      </c>
      <c r="J76" s="141">
        <v>1</v>
      </c>
      <c r="K76" s="140" t="s">
        <v>292</v>
      </c>
      <c r="L76" s="140" t="s">
        <v>104</v>
      </c>
      <c r="M76" s="140" t="s">
        <v>104</v>
      </c>
      <c r="N76" s="140">
        <f t="shared" ref="N76:N87" si="45">Q76*1.6</f>
        <v>2.4000000000000004</v>
      </c>
      <c r="O76" s="140">
        <f t="shared" ref="O76:O87" si="46">Q76*1.4</f>
        <v>2.0999999999999996</v>
      </c>
      <c r="P76" s="140">
        <f t="shared" ref="P76:P87" si="47">Q76*1.2</f>
        <v>1.7999999999999998</v>
      </c>
      <c r="Q76" s="143">
        <v>1.5</v>
      </c>
      <c r="R76" s="140">
        <f t="shared" ref="R76:R87" si="48">Q76*0.8</f>
        <v>1.2000000000000002</v>
      </c>
      <c r="S76" s="140"/>
      <c r="T76" s="140" t="s">
        <v>142</v>
      </c>
      <c r="U76" s="145" t="s">
        <v>210</v>
      </c>
      <c r="V76" s="145" t="s">
        <v>108</v>
      </c>
      <c r="W76" s="145"/>
      <c r="X76" s="145"/>
      <c r="Y76" s="145"/>
      <c r="Z76" s="145"/>
      <c r="AA76" s="140"/>
      <c r="AB76" s="140"/>
      <c r="AC76" s="140">
        <v>1.6</v>
      </c>
      <c r="AD76" s="140" t="s">
        <v>129</v>
      </c>
      <c r="AE76" s="140" t="s">
        <v>110</v>
      </c>
      <c r="AF76" s="148" t="s">
        <v>416</v>
      </c>
      <c r="AG76" s="148" t="s">
        <v>417</v>
      </c>
      <c r="AH76" s="132" t="s">
        <v>418</v>
      </c>
      <c r="AI76" s="129" t="s">
        <v>133</v>
      </c>
      <c r="AJ76" s="129"/>
      <c r="AK76" s="129"/>
      <c r="AL76" s="129"/>
      <c r="AM76" s="129"/>
      <c r="AN76" s="151"/>
      <c r="AO76" s="155"/>
      <c r="AP76" s="155"/>
      <c r="AQ76" s="159"/>
      <c r="AR76" s="160" t="s">
        <v>9</v>
      </c>
      <c r="AS76" s="165">
        <v>2</v>
      </c>
      <c r="AT76" s="166">
        <f t="shared" si="44"/>
        <v>2.4</v>
      </c>
      <c r="AU76" s="160" t="s">
        <v>9</v>
      </c>
    </row>
    <row r="77" spans="1:47" s="116" customFormat="1" ht="60" customHeight="1">
      <c r="A77" s="129" t="s">
        <v>101</v>
      </c>
      <c r="B77" s="129" t="s">
        <v>102</v>
      </c>
      <c r="C77" s="130">
        <v>76</v>
      </c>
      <c r="D77" s="132" t="s">
        <v>419</v>
      </c>
      <c r="E77" s="132" t="s">
        <v>419</v>
      </c>
      <c r="F77" s="137">
        <v>2.31666666666667</v>
      </c>
      <c r="G77" s="137">
        <v>2.9266666666666699</v>
      </c>
      <c r="H77" s="137">
        <v>2.1566666666666698</v>
      </c>
      <c r="I77" s="137">
        <v>2.15</v>
      </c>
      <c r="J77" s="141">
        <v>1</v>
      </c>
      <c r="K77" s="140" t="s">
        <v>292</v>
      </c>
      <c r="L77" s="140" t="s">
        <v>104</v>
      </c>
      <c r="M77" s="140" t="s">
        <v>104</v>
      </c>
      <c r="N77" s="140">
        <f t="shared" si="45"/>
        <v>2.4000000000000004</v>
      </c>
      <c r="O77" s="140">
        <f t="shared" si="46"/>
        <v>2.0999999999999996</v>
      </c>
      <c r="P77" s="140">
        <f t="shared" si="47"/>
        <v>1.7999999999999998</v>
      </c>
      <c r="Q77" s="143">
        <v>1.5</v>
      </c>
      <c r="R77" s="140">
        <f t="shared" si="48"/>
        <v>1.2000000000000002</v>
      </c>
      <c r="S77" s="140"/>
      <c r="T77" s="140" t="s">
        <v>142</v>
      </c>
      <c r="U77" s="145" t="s">
        <v>210</v>
      </c>
      <c r="V77" s="145" t="s">
        <v>108</v>
      </c>
      <c r="W77" s="145"/>
      <c r="X77" s="145"/>
      <c r="Y77" s="145"/>
      <c r="Z77" s="145"/>
      <c r="AA77" s="140"/>
      <c r="AB77" s="140"/>
      <c r="AC77" s="140">
        <v>2.5</v>
      </c>
      <c r="AD77" s="140" t="s">
        <v>129</v>
      </c>
      <c r="AE77" s="140" t="s">
        <v>110</v>
      </c>
      <c r="AF77" s="148" t="s">
        <v>416</v>
      </c>
      <c r="AG77" s="148" t="s">
        <v>420</v>
      </c>
      <c r="AH77" s="132" t="s">
        <v>421</v>
      </c>
      <c r="AI77" s="129" t="s">
        <v>133</v>
      </c>
      <c r="AJ77" s="129"/>
      <c r="AK77" s="129"/>
      <c r="AL77" s="129"/>
      <c r="AM77" s="129"/>
      <c r="AN77" s="151"/>
      <c r="AO77" s="155"/>
      <c r="AP77" s="155"/>
      <c r="AQ77" s="159"/>
      <c r="AR77" s="160" t="s">
        <v>9</v>
      </c>
      <c r="AS77" s="165">
        <v>3.5</v>
      </c>
      <c r="AT77" s="166">
        <f t="shared" si="44"/>
        <v>4.0249999999999995</v>
      </c>
      <c r="AU77" s="160" t="s">
        <v>9</v>
      </c>
    </row>
    <row r="78" spans="1:47" s="116" customFormat="1" ht="60" customHeight="1">
      <c r="A78" s="129" t="s">
        <v>101</v>
      </c>
      <c r="B78" s="129" t="s">
        <v>102</v>
      </c>
      <c r="C78" s="130">
        <v>77</v>
      </c>
      <c r="D78" s="132" t="s">
        <v>422</v>
      </c>
      <c r="E78" s="132" t="s">
        <v>422</v>
      </c>
      <c r="F78" s="137"/>
      <c r="G78" s="137">
        <v>0.74</v>
      </c>
      <c r="H78" s="137"/>
      <c r="I78" s="137">
        <v>0.64333333333333298</v>
      </c>
      <c r="J78" s="141">
        <v>1</v>
      </c>
      <c r="K78" s="141"/>
      <c r="L78" s="140"/>
      <c r="M78" s="140" t="s">
        <v>104</v>
      </c>
      <c r="N78" s="140">
        <f t="shared" si="45"/>
        <v>1.2800000000000002</v>
      </c>
      <c r="O78" s="140">
        <f t="shared" si="46"/>
        <v>1.1199999999999999</v>
      </c>
      <c r="P78" s="140">
        <f t="shared" si="47"/>
        <v>0.96</v>
      </c>
      <c r="Q78" s="143">
        <v>0.8</v>
      </c>
      <c r="R78" s="140">
        <f t="shared" si="48"/>
        <v>0.64000000000000012</v>
      </c>
      <c r="S78" s="140"/>
      <c r="T78" s="140" t="s">
        <v>142</v>
      </c>
      <c r="U78" s="145" t="s">
        <v>210</v>
      </c>
      <c r="V78" s="145"/>
      <c r="W78" s="145"/>
      <c r="X78" s="145"/>
      <c r="Y78" s="145"/>
      <c r="Z78" s="145"/>
      <c r="AA78" s="140"/>
      <c r="AB78" s="140"/>
      <c r="AC78" s="140"/>
      <c r="AD78" s="140" t="s">
        <v>129</v>
      </c>
      <c r="AE78" s="140" t="s">
        <v>110</v>
      </c>
      <c r="AF78" s="148" t="s">
        <v>423</v>
      </c>
      <c r="AG78" s="148" t="s">
        <v>424</v>
      </c>
      <c r="AH78" s="132" t="s">
        <v>425</v>
      </c>
      <c r="AI78" s="129" t="s">
        <v>133</v>
      </c>
      <c r="AJ78" s="129"/>
      <c r="AK78" s="129"/>
      <c r="AL78" s="129"/>
      <c r="AM78" s="129"/>
      <c r="AN78" s="151"/>
      <c r="AO78" s="155"/>
      <c r="AP78" s="155"/>
      <c r="AQ78" s="158">
        <f>(3.11+3.33+4.34)/3</f>
        <v>3.5933333333333333</v>
      </c>
      <c r="AR78" s="157">
        <f>(0.953+1.37+0.97)/3</f>
        <v>1.0976666666666668</v>
      </c>
      <c r="AS78" s="165">
        <v>0.8</v>
      </c>
      <c r="AT78" s="166">
        <f t="shared" si="44"/>
        <v>1.04</v>
      </c>
      <c r="AU78" s="225" t="str">
        <f t="shared" si="43"/>
        <v>Fail</v>
      </c>
    </row>
    <row r="79" spans="1:47" s="116" customFormat="1" ht="60" customHeight="1">
      <c r="A79" s="129" t="s">
        <v>101</v>
      </c>
      <c r="B79" s="129" t="s">
        <v>102</v>
      </c>
      <c r="C79" s="130">
        <v>78</v>
      </c>
      <c r="D79" s="132" t="s">
        <v>426</v>
      </c>
      <c r="E79" s="132" t="s">
        <v>426</v>
      </c>
      <c r="F79" s="137"/>
      <c r="G79" s="137"/>
      <c r="H79" s="137"/>
      <c r="I79" s="137"/>
      <c r="J79" s="141">
        <v>1</v>
      </c>
      <c r="K79" s="141"/>
      <c r="L79" s="140"/>
      <c r="M79" s="140" t="s">
        <v>104</v>
      </c>
      <c r="N79" s="140">
        <f t="shared" ref="N79" si="49">Q79*1.6</f>
        <v>1.2800000000000002</v>
      </c>
      <c r="O79" s="140">
        <f t="shared" ref="O79" si="50">Q79*1.4</f>
        <v>1.1199999999999999</v>
      </c>
      <c r="P79" s="140">
        <f t="shared" ref="P79" si="51">Q79*1.2</f>
        <v>0.96</v>
      </c>
      <c r="Q79" s="143">
        <v>0.8</v>
      </c>
      <c r="R79" s="140">
        <f t="shared" ref="R79" si="52">Q79*0.8</f>
        <v>0.64000000000000012</v>
      </c>
      <c r="S79" s="140"/>
      <c r="T79" s="140" t="s">
        <v>142</v>
      </c>
      <c r="U79" s="145" t="s">
        <v>210</v>
      </c>
      <c r="V79" s="145"/>
      <c r="W79" s="145"/>
      <c r="X79" s="145"/>
      <c r="Y79" s="145"/>
      <c r="Z79" s="145"/>
      <c r="AA79" s="140"/>
      <c r="AB79" s="140"/>
      <c r="AC79" s="140"/>
      <c r="AD79" s="140"/>
      <c r="AE79" s="140" t="s">
        <v>110</v>
      </c>
      <c r="AF79" s="148" t="s">
        <v>427</v>
      </c>
      <c r="AG79" s="148" t="s">
        <v>428</v>
      </c>
      <c r="AH79" s="132" t="s">
        <v>429</v>
      </c>
      <c r="AI79" s="129" t="s">
        <v>133</v>
      </c>
      <c r="AJ79" s="129"/>
      <c r="AK79" s="129"/>
      <c r="AL79" s="129"/>
      <c r="AM79" s="129"/>
      <c r="AN79" s="151"/>
      <c r="AO79" s="155"/>
      <c r="AP79" s="155"/>
      <c r="AQ79" s="158">
        <f>(1.236+1.169+1.211)/3</f>
        <v>1.2053333333333336</v>
      </c>
      <c r="AR79" s="157">
        <f>(1.203+1.169+1.21)/3</f>
        <v>1.194</v>
      </c>
      <c r="AS79" s="165">
        <v>1</v>
      </c>
      <c r="AT79" s="166">
        <f t="shared" si="44"/>
        <v>1.2</v>
      </c>
      <c r="AU79" s="225" t="str">
        <f t="shared" si="43"/>
        <v>Pass</v>
      </c>
    </row>
    <row r="80" spans="1:47" s="116" customFormat="1" ht="60" hidden="1" customHeight="1">
      <c r="A80" s="129" t="s">
        <v>101</v>
      </c>
      <c r="B80" s="129" t="s">
        <v>102</v>
      </c>
      <c r="C80" s="130">
        <v>79</v>
      </c>
      <c r="D80" s="132" t="s">
        <v>430</v>
      </c>
      <c r="E80" s="132" t="s">
        <v>430</v>
      </c>
      <c r="F80" s="137"/>
      <c r="G80" s="137"/>
      <c r="H80" s="137"/>
      <c r="I80" s="137"/>
      <c r="J80" s="141">
        <v>1</v>
      </c>
      <c r="K80" s="141"/>
      <c r="L80" s="140"/>
      <c r="M80" s="140"/>
      <c r="N80" s="140">
        <f t="shared" si="45"/>
        <v>1.6</v>
      </c>
      <c r="O80" s="140">
        <f t="shared" si="46"/>
        <v>1.4</v>
      </c>
      <c r="P80" s="140">
        <f t="shared" si="47"/>
        <v>1.2</v>
      </c>
      <c r="Q80" s="143">
        <v>1</v>
      </c>
      <c r="R80" s="140">
        <f t="shared" si="48"/>
        <v>0.8</v>
      </c>
      <c r="S80" s="140"/>
      <c r="T80" s="140"/>
      <c r="U80" s="145" t="s">
        <v>210</v>
      </c>
      <c r="V80" s="145"/>
      <c r="W80" s="145"/>
      <c r="X80" s="145"/>
      <c r="Y80" s="145"/>
      <c r="Z80" s="145"/>
      <c r="AA80" s="140"/>
      <c r="AB80" s="140"/>
      <c r="AC80" s="140"/>
      <c r="AD80" s="140"/>
      <c r="AE80" s="140" t="s">
        <v>110</v>
      </c>
      <c r="AF80" s="148" t="s">
        <v>427</v>
      </c>
      <c r="AG80" s="148" t="s">
        <v>431</v>
      </c>
      <c r="AH80" s="132" t="s">
        <v>432</v>
      </c>
      <c r="AI80" s="129" t="s">
        <v>113</v>
      </c>
      <c r="AJ80" s="129"/>
      <c r="AK80" s="129"/>
      <c r="AL80" s="129"/>
      <c r="AM80" s="129"/>
      <c r="AN80" s="129"/>
      <c r="AO80" s="155"/>
      <c r="AP80" s="155"/>
      <c r="AQ80" s="155"/>
      <c r="AR80" s="129"/>
      <c r="AS80" s="165">
        <v>1</v>
      </c>
      <c r="AT80" s="166">
        <f t="shared" si="44"/>
        <v>1.2</v>
      </c>
      <c r="AU80" s="155"/>
    </row>
    <row r="81" spans="1:47" s="116" customFormat="1" ht="60" customHeight="1">
      <c r="A81" s="129" t="s">
        <v>101</v>
      </c>
      <c r="B81" s="129" t="s">
        <v>102</v>
      </c>
      <c r="C81" s="130">
        <v>80</v>
      </c>
      <c r="D81" s="132" t="s">
        <v>433</v>
      </c>
      <c r="E81" s="132" t="s">
        <v>433</v>
      </c>
      <c r="F81" s="137">
        <v>3.21</v>
      </c>
      <c r="G81" s="137">
        <v>5.28</v>
      </c>
      <c r="H81" s="137">
        <v>2.5033333333333299</v>
      </c>
      <c r="I81" s="137">
        <v>3.4766666666666701</v>
      </c>
      <c r="J81" s="141">
        <v>1</v>
      </c>
      <c r="K81" s="141"/>
      <c r="L81" s="140"/>
      <c r="M81" s="140" t="s">
        <v>104</v>
      </c>
      <c r="N81" s="140">
        <f t="shared" si="45"/>
        <v>4.8000000000000007</v>
      </c>
      <c r="O81" s="140">
        <f t="shared" si="46"/>
        <v>4.1999999999999993</v>
      </c>
      <c r="P81" s="140">
        <f t="shared" si="47"/>
        <v>3.5999999999999996</v>
      </c>
      <c r="Q81" s="143">
        <v>3</v>
      </c>
      <c r="R81" s="140">
        <f t="shared" si="48"/>
        <v>2.4000000000000004</v>
      </c>
      <c r="S81" s="140"/>
      <c r="T81" s="140" t="s">
        <v>142</v>
      </c>
      <c r="U81" s="145" t="s">
        <v>143</v>
      </c>
      <c r="V81" s="145" t="s">
        <v>108</v>
      </c>
      <c r="W81" s="168" t="s">
        <v>109</v>
      </c>
      <c r="X81" s="145"/>
      <c r="Y81" s="145"/>
      <c r="Z81" s="145"/>
      <c r="AA81" s="140"/>
      <c r="AB81" s="140"/>
      <c r="AC81" s="140"/>
      <c r="AD81" s="140" t="s">
        <v>129</v>
      </c>
      <c r="AE81" s="140" t="s">
        <v>110</v>
      </c>
      <c r="AF81" s="148" t="s">
        <v>416</v>
      </c>
      <c r="AG81" s="148" t="s">
        <v>434</v>
      </c>
      <c r="AH81" s="132" t="s">
        <v>435</v>
      </c>
      <c r="AI81" s="129" t="s">
        <v>133</v>
      </c>
      <c r="AJ81" s="129"/>
      <c r="AK81" s="129"/>
      <c r="AL81" s="129"/>
      <c r="AM81" s="129"/>
      <c r="AN81" s="151"/>
      <c r="AO81" s="155"/>
      <c r="AP81" s="155"/>
      <c r="AQ81" s="159"/>
      <c r="AR81" s="160" t="s">
        <v>9</v>
      </c>
      <c r="AS81" s="165">
        <v>4</v>
      </c>
      <c r="AT81" s="166">
        <f t="shared" si="44"/>
        <v>4.5999999999999996</v>
      </c>
      <c r="AU81" s="160" t="s">
        <v>9</v>
      </c>
    </row>
    <row r="82" spans="1:47" s="116" customFormat="1" ht="60" customHeight="1">
      <c r="A82" s="129" t="s">
        <v>101</v>
      </c>
      <c r="B82" s="129" t="s">
        <v>102</v>
      </c>
      <c r="C82" s="130">
        <v>81</v>
      </c>
      <c r="D82" s="132" t="s">
        <v>436</v>
      </c>
      <c r="E82" s="132" t="s">
        <v>436</v>
      </c>
      <c r="F82" s="137">
        <v>2.5033333333333299</v>
      </c>
      <c r="G82" s="137">
        <v>2.82</v>
      </c>
      <c r="H82" s="137">
        <v>2.4266666666666699</v>
      </c>
      <c r="I82" s="137">
        <v>3.1333333333333302</v>
      </c>
      <c r="J82" s="141">
        <v>1</v>
      </c>
      <c r="K82" s="141"/>
      <c r="L82" s="140"/>
      <c r="M82" s="140" t="s">
        <v>104</v>
      </c>
      <c r="N82" s="140">
        <f t="shared" si="45"/>
        <v>4</v>
      </c>
      <c r="O82" s="140">
        <f t="shared" si="46"/>
        <v>3.5</v>
      </c>
      <c r="P82" s="140">
        <f t="shared" si="47"/>
        <v>3</v>
      </c>
      <c r="Q82" s="143">
        <v>2.5</v>
      </c>
      <c r="R82" s="140">
        <f t="shared" si="48"/>
        <v>2</v>
      </c>
      <c r="S82" s="140"/>
      <c r="T82" s="140" t="s">
        <v>142</v>
      </c>
      <c r="U82" s="145" t="s">
        <v>143</v>
      </c>
      <c r="V82" s="145" t="s">
        <v>108</v>
      </c>
      <c r="W82" s="145"/>
      <c r="X82" s="145"/>
      <c r="Y82" s="145"/>
      <c r="Z82" s="145"/>
      <c r="AA82" s="140"/>
      <c r="AB82" s="140"/>
      <c r="AC82" s="140"/>
      <c r="AD82" s="140" t="s">
        <v>129</v>
      </c>
      <c r="AE82" s="140" t="s">
        <v>110</v>
      </c>
      <c r="AF82" s="148" t="s">
        <v>416</v>
      </c>
      <c r="AG82" s="148" t="s">
        <v>437</v>
      </c>
      <c r="AH82" s="132" t="s">
        <v>435</v>
      </c>
      <c r="AI82" s="129" t="s">
        <v>133</v>
      </c>
      <c r="AJ82" s="129"/>
      <c r="AK82" s="129"/>
      <c r="AL82" s="129"/>
      <c r="AM82" s="129"/>
      <c r="AN82" s="151"/>
      <c r="AO82" s="155"/>
      <c r="AP82" s="155"/>
      <c r="AQ82" s="159"/>
      <c r="AR82" s="160" t="s">
        <v>9</v>
      </c>
      <c r="AS82" s="165">
        <v>3.5</v>
      </c>
      <c r="AT82" s="166">
        <f t="shared" si="44"/>
        <v>4.0249999999999995</v>
      </c>
      <c r="AU82" s="160" t="s">
        <v>9</v>
      </c>
    </row>
    <row r="83" spans="1:47" s="116" customFormat="1" ht="60" customHeight="1">
      <c r="A83" s="129" t="s">
        <v>101</v>
      </c>
      <c r="B83" s="129" t="s">
        <v>102</v>
      </c>
      <c r="C83" s="130">
        <v>82</v>
      </c>
      <c r="D83" s="132" t="s">
        <v>438</v>
      </c>
      <c r="E83" s="132" t="s">
        <v>438</v>
      </c>
      <c r="F83" s="137">
        <v>10.063333333333301</v>
      </c>
      <c r="G83" s="137">
        <v>10.303333333333301</v>
      </c>
      <c r="H83" s="137">
        <v>10.393333333333301</v>
      </c>
      <c r="I83" s="137">
        <v>7.2933333333333303</v>
      </c>
      <c r="J83" s="141">
        <v>1</v>
      </c>
      <c r="K83" s="141"/>
      <c r="L83" s="140"/>
      <c r="M83" s="140" t="s">
        <v>104</v>
      </c>
      <c r="N83" s="140">
        <f t="shared" si="45"/>
        <v>8</v>
      </c>
      <c r="O83" s="140">
        <f t="shared" si="46"/>
        <v>7</v>
      </c>
      <c r="P83" s="140">
        <f t="shared" si="47"/>
        <v>6</v>
      </c>
      <c r="Q83" s="143">
        <v>5</v>
      </c>
      <c r="R83" s="140">
        <f t="shared" si="48"/>
        <v>4</v>
      </c>
      <c r="S83" s="140"/>
      <c r="T83" s="140" t="s">
        <v>142</v>
      </c>
      <c r="U83" s="145" t="s">
        <v>143</v>
      </c>
      <c r="V83" s="145" t="s">
        <v>108</v>
      </c>
      <c r="W83" s="145"/>
      <c r="X83" s="145"/>
      <c r="Y83" s="145"/>
      <c r="Z83" s="145"/>
      <c r="AA83" s="140"/>
      <c r="AB83" s="140"/>
      <c r="AC83" s="140"/>
      <c r="AD83" s="140"/>
      <c r="AE83" s="140" t="s">
        <v>110</v>
      </c>
      <c r="AF83" s="148" t="s">
        <v>416</v>
      </c>
      <c r="AG83" s="148" t="s">
        <v>439</v>
      </c>
      <c r="AH83" s="132" t="s">
        <v>440</v>
      </c>
      <c r="AI83" s="129" t="s">
        <v>133</v>
      </c>
      <c r="AJ83" s="129"/>
      <c r="AK83" s="129"/>
      <c r="AL83" s="129"/>
      <c r="AM83" s="129"/>
      <c r="AN83" s="151"/>
      <c r="AO83" s="155"/>
      <c r="AP83" s="155"/>
      <c r="AQ83" s="159"/>
      <c r="AR83" s="160" t="s">
        <v>9</v>
      </c>
      <c r="AS83" s="165">
        <v>8</v>
      </c>
      <c r="AT83" s="166">
        <f t="shared" si="44"/>
        <v>9</v>
      </c>
      <c r="AU83" s="160" t="s">
        <v>9</v>
      </c>
    </row>
    <row r="84" spans="1:47" s="116" customFormat="1" ht="60" customHeight="1">
      <c r="A84" s="129" t="s">
        <v>101</v>
      </c>
      <c r="B84" s="129" t="s">
        <v>102</v>
      </c>
      <c r="C84" s="130">
        <v>83</v>
      </c>
      <c r="D84" s="132" t="s">
        <v>441</v>
      </c>
      <c r="E84" s="132" t="s">
        <v>441</v>
      </c>
      <c r="F84" s="137">
        <v>4.88</v>
      </c>
      <c r="G84" s="137">
        <v>4.79</v>
      </c>
      <c r="H84" s="137">
        <v>4.4433333333333298</v>
      </c>
      <c r="I84" s="137">
        <v>4.78</v>
      </c>
      <c r="J84" s="141">
        <v>1</v>
      </c>
      <c r="K84" s="141"/>
      <c r="L84" s="140"/>
      <c r="M84" s="140" t="s">
        <v>104</v>
      </c>
      <c r="N84" s="140">
        <f t="shared" si="45"/>
        <v>8</v>
      </c>
      <c r="O84" s="140">
        <f t="shared" si="46"/>
        <v>7</v>
      </c>
      <c r="P84" s="140">
        <f t="shared" si="47"/>
        <v>6</v>
      </c>
      <c r="Q84" s="143">
        <v>5</v>
      </c>
      <c r="R84" s="140">
        <f t="shared" si="48"/>
        <v>4</v>
      </c>
      <c r="S84" s="140"/>
      <c r="T84" s="140" t="s">
        <v>142</v>
      </c>
      <c r="U84" s="145" t="s">
        <v>143</v>
      </c>
      <c r="V84" s="145" t="s">
        <v>108</v>
      </c>
      <c r="W84" s="145"/>
      <c r="X84" s="145"/>
      <c r="Y84" s="145"/>
      <c r="Z84" s="145"/>
      <c r="AA84" s="140"/>
      <c r="AB84" s="140"/>
      <c r="AC84" s="140">
        <v>3.9</v>
      </c>
      <c r="AD84" s="140" t="s">
        <v>129</v>
      </c>
      <c r="AE84" s="140" t="s">
        <v>110</v>
      </c>
      <c r="AF84" s="148" t="s">
        <v>423</v>
      </c>
      <c r="AG84" s="148" t="s">
        <v>442</v>
      </c>
      <c r="AH84" s="132" t="s">
        <v>201</v>
      </c>
      <c r="AI84" s="129" t="s">
        <v>133</v>
      </c>
      <c r="AJ84" s="129"/>
      <c r="AK84" s="129"/>
      <c r="AL84" s="129"/>
      <c r="AM84" s="129"/>
      <c r="AN84" s="151"/>
      <c r="AO84" s="155"/>
      <c r="AP84" s="155"/>
      <c r="AQ84" s="158">
        <f>(9.666+9.032+9.17)/3</f>
        <v>9.2893333333333334</v>
      </c>
      <c r="AR84" s="158">
        <f>(5.567+6.175+4.11)/3</f>
        <v>5.2839999999999998</v>
      </c>
      <c r="AS84" s="165">
        <v>6.5</v>
      </c>
      <c r="AT84" s="166">
        <f t="shared" si="44"/>
        <v>7.5</v>
      </c>
      <c r="AU84" s="225" t="str">
        <f t="shared" ref="AU84:AU86" si="53">IF(AR84&lt;AT84,"Pass","Fail")</f>
        <v>Pass</v>
      </c>
    </row>
    <row r="85" spans="1:47" s="116" customFormat="1" ht="60" customHeight="1">
      <c r="A85" s="129" t="s">
        <v>101</v>
      </c>
      <c r="B85" s="129" t="s">
        <v>102</v>
      </c>
      <c r="C85" s="130">
        <v>84</v>
      </c>
      <c r="D85" s="132" t="s">
        <v>443</v>
      </c>
      <c r="E85" s="132" t="s">
        <v>443</v>
      </c>
      <c r="F85" s="137">
        <v>1.6866666666666701</v>
      </c>
      <c r="G85" s="137">
        <v>1.2266666666666699</v>
      </c>
      <c r="H85" s="137">
        <v>0.93666666666666698</v>
      </c>
      <c r="I85" s="137">
        <v>1.5233333333333301</v>
      </c>
      <c r="J85" s="141">
        <v>1</v>
      </c>
      <c r="K85" s="141" t="s">
        <v>9</v>
      </c>
      <c r="L85" s="140"/>
      <c r="M85" s="140" t="s">
        <v>104</v>
      </c>
      <c r="N85" s="140">
        <f t="shared" si="45"/>
        <v>2</v>
      </c>
      <c r="O85" s="140">
        <f t="shared" si="46"/>
        <v>1.75</v>
      </c>
      <c r="P85" s="140">
        <f t="shared" si="47"/>
        <v>1.5</v>
      </c>
      <c r="Q85" s="143">
        <v>1.25</v>
      </c>
      <c r="R85" s="140">
        <f t="shared" si="48"/>
        <v>1</v>
      </c>
      <c r="S85" s="140"/>
      <c r="T85" s="140" t="s">
        <v>142</v>
      </c>
      <c r="U85" s="145" t="s">
        <v>143</v>
      </c>
      <c r="V85" s="145" t="s">
        <v>108</v>
      </c>
      <c r="W85" s="145"/>
      <c r="X85" s="145"/>
      <c r="Y85" s="145"/>
      <c r="Z85" s="145"/>
      <c r="AA85" s="140"/>
      <c r="AB85" s="140"/>
      <c r="AC85" s="140"/>
      <c r="AD85" s="140" t="s">
        <v>129</v>
      </c>
      <c r="AE85" s="140" t="s">
        <v>110</v>
      </c>
      <c r="AF85" s="148" t="s">
        <v>427</v>
      </c>
      <c r="AG85" s="148" t="s">
        <v>444</v>
      </c>
      <c r="AH85" s="132" t="s">
        <v>445</v>
      </c>
      <c r="AI85" s="129" t="s">
        <v>133</v>
      </c>
      <c r="AJ85" s="129"/>
      <c r="AK85" s="129"/>
      <c r="AL85" s="129"/>
      <c r="AM85" s="129"/>
      <c r="AN85" s="151"/>
      <c r="AO85" s="155"/>
      <c r="AP85" s="155"/>
      <c r="AQ85" s="158">
        <f>(0.7+0.505+0.814)/3</f>
        <v>0.67300000000000004</v>
      </c>
      <c r="AR85" s="158">
        <f>(0.883+0.605+0.898)/3</f>
        <v>0.79533333333333334</v>
      </c>
      <c r="AS85" s="165">
        <v>2.6</v>
      </c>
      <c r="AT85" s="166">
        <f t="shared" si="44"/>
        <v>3.12</v>
      </c>
      <c r="AU85" s="225" t="str">
        <f t="shared" si="53"/>
        <v>Pass</v>
      </c>
    </row>
    <row r="86" spans="1:47" s="116" customFormat="1" ht="60" customHeight="1">
      <c r="A86" s="129" t="s">
        <v>101</v>
      </c>
      <c r="B86" s="129" t="s">
        <v>102</v>
      </c>
      <c r="C86" s="130">
        <v>85</v>
      </c>
      <c r="D86" s="132" t="s">
        <v>446</v>
      </c>
      <c r="E86" s="132" t="s">
        <v>446</v>
      </c>
      <c r="F86" s="137"/>
      <c r="G86" s="137">
        <v>0.72</v>
      </c>
      <c r="H86" s="137"/>
      <c r="I86" s="137">
        <v>0.62333333333333296</v>
      </c>
      <c r="J86" s="141">
        <v>1</v>
      </c>
      <c r="K86" s="141"/>
      <c r="L86" s="140"/>
      <c r="M86" s="140" t="s">
        <v>104</v>
      </c>
      <c r="N86" s="140">
        <f t="shared" si="45"/>
        <v>2.4000000000000004</v>
      </c>
      <c r="O86" s="140">
        <f t="shared" si="46"/>
        <v>2.0999999999999996</v>
      </c>
      <c r="P86" s="140">
        <f t="shared" si="47"/>
        <v>1.7999999999999998</v>
      </c>
      <c r="Q86" s="143">
        <v>1.5</v>
      </c>
      <c r="R86" s="140">
        <f t="shared" si="48"/>
        <v>1.2000000000000002</v>
      </c>
      <c r="S86" s="140"/>
      <c r="T86" s="140" t="s">
        <v>142</v>
      </c>
      <c r="U86" s="145" t="s">
        <v>143</v>
      </c>
      <c r="V86" s="145"/>
      <c r="W86" s="145"/>
      <c r="X86" s="145"/>
      <c r="Y86" s="145"/>
      <c r="Z86" s="145"/>
      <c r="AA86" s="140"/>
      <c r="AB86" s="140"/>
      <c r="AC86" s="140"/>
      <c r="AD86" s="140"/>
      <c r="AE86" s="140" t="s">
        <v>110</v>
      </c>
      <c r="AF86" s="148" t="s">
        <v>427</v>
      </c>
      <c r="AG86" s="148" t="s">
        <v>447</v>
      </c>
      <c r="AH86" s="132" t="s">
        <v>448</v>
      </c>
      <c r="AI86" s="129" t="s">
        <v>133</v>
      </c>
      <c r="AJ86" s="129"/>
      <c r="AK86" s="129"/>
      <c r="AL86" s="129"/>
      <c r="AM86" s="129"/>
      <c r="AN86" s="151"/>
      <c r="AO86" s="155"/>
      <c r="AP86" s="155"/>
      <c r="AQ86" s="158">
        <f>(0.7+1.366+0.9)/3</f>
        <v>0.98866666666666658</v>
      </c>
      <c r="AR86" s="158">
        <f>(0.878+1.113+0.921)/3</f>
        <v>0.97066666666666668</v>
      </c>
      <c r="AS86" s="165">
        <v>1</v>
      </c>
      <c r="AT86" s="166">
        <f t="shared" si="44"/>
        <v>1.2</v>
      </c>
      <c r="AU86" s="225" t="str">
        <f t="shared" si="53"/>
        <v>Pass</v>
      </c>
    </row>
    <row r="87" spans="1:47" s="116" customFormat="1" ht="60" hidden="1" customHeight="1">
      <c r="A87" s="129" t="s">
        <v>101</v>
      </c>
      <c r="B87" s="129" t="s">
        <v>102</v>
      </c>
      <c r="C87" s="130">
        <v>86</v>
      </c>
      <c r="D87" s="130" t="s">
        <v>449</v>
      </c>
      <c r="E87" s="130" t="s">
        <v>450</v>
      </c>
      <c r="F87" s="135"/>
      <c r="G87" s="135"/>
      <c r="H87" s="135"/>
      <c r="I87" s="135"/>
      <c r="J87" s="140">
        <v>0.5</v>
      </c>
      <c r="K87" s="140"/>
      <c r="L87" s="140"/>
      <c r="M87" s="140"/>
      <c r="N87" s="140">
        <f t="shared" si="45"/>
        <v>1.6</v>
      </c>
      <c r="O87" s="140">
        <f t="shared" si="46"/>
        <v>1.4</v>
      </c>
      <c r="P87" s="140">
        <f t="shared" si="47"/>
        <v>1.2</v>
      </c>
      <c r="Q87" s="143">
        <v>1</v>
      </c>
      <c r="R87" s="140">
        <f t="shared" si="48"/>
        <v>0.8</v>
      </c>
      <c r="S87" s="140"/>
      <c r="T87" s="140"/>
      <c r="U87" s="145" t="s">
        <v>194</v>
      </c>
      <c r="V87" s="145" t="s">
        <v>108</v>
      </c>
      <c r="W87" s="145"/>
      <c r="X87" s="145"/>
      <c r="Y87" s="145"/>
      <c r="Z87" s="145"/>
      <c r="AA87" s="140"/>
      <c r="AB87" s="140"/>
      <c r="AC87" s="140">
        <v>1.3</v>
      </c>
      <c r="AD87" s="140"/>
      <c r="AE87" s="140" t="s">
        <v>110</v>
      </c>
      <c r="AF87" s="148"/>
      <c r="AG87" s="132" t="s">
        <v>451</v>
      </c>
      <c r="AH87" s="132" t="s">
        <v>452</v>
      </c>
      <c r="AI87" s="129" t="s">
        <v>113</v>
      </c>
      <c r="AJ87" s="129"/>
      <c r="AK87" s="129"/>
      <c r="AL87" s="129"/>
      <c r="AM87" s="129"/>
      <c r="AN87" s="129"/>
      <c r="AO87" s="155"/>
      <c r="AP87" s="155"/>
      <c r="AQ87" s="155"/>
      <c r="AR87" s="129"/>
      <c r="AS87" s="165">
        <v>2.5</v>
      </c>
      <c r="AT87" s="166">
        <f t="shared" si="44"/>
        <v>3</v>
      </c>
      <c r="AU87" s="155"/>
    </row>
    <row r="88" spans="1:47" s="116" customFormat="1" ht="102.75" hidden="1" customHeight="1">
      <c r="A88" s="129" t="s">
        <v>101</v>
      </c>
      <c r="B88" s="129" t="s">
        <v>102</v>
      </c>
      <c r="C88" s="130">
        <v>87</v>
      </c>
      <c r="D88" s="129" t="s">
        <v>453</v>
      </c>
      <c r="E88" s="129" t="s">
        <v>453</v>
      </c>
      <c r="F88" s="167"/>
      <c r="G88" s="167"/>
      <c r="H88" s="167"/>
      <c r="I88" s="167"/>
      <c r="J88" s="141">
        <v>0.5</v>
      </c>
      <c r="K88" s="141"/>
      <c r="L88" s="160"/>
      <c r="M88" s="140" t="s">
        <v>104</v>
      </c>
      <c r="N88" s="140">
        <f t="shared" ref="N88:N96" si="54">Q88*1.6</f>
        <v>3.2</v>
      </c>
      <c r="O88" s="140">
        <f t="shared" ref="O88:O96" si="55">Q88*1.4</f>
        <v>2.8</v>
      </c>
      <c r="P88" s="140">
        <f t="shared" ref="P88:P96" si="56">Q88*1.2</f>
        <v>2.4</v>
      </c>
      <c r="Q88" s="143">
        <v>2</v>
      </c>
      <c r="R88" s="140">
        <f t="shared" ref="R88:R96" si="57">Q88*0.8</f>
        <v>1.6</v>
      </c>
      <c r="S88" s="160"/>
      <c r="T88" s="140" t="s">
        <v>188</v>
      </c>
      <c r="U88" s="169">
        <v>2</v>
      </c>
      <c r="V88" s="169"/>
      <c r="W88" s="169"/>
      <c r="X88" s="169"/>
      <c r="Y88" s="169"/>
      <c r="Z88" s="169"/>
      <c r="AA88" s="160"/>
      <c r="AB88" s="160"/>
      <c r="AC88" s="160"/>
      <c r="AD88" s="160"/>
      <c r="AE88" s="129"/>
      <c r="AF88" s="148" t="s">
        <v>454</v>
      </c>
      <c r="AG88" s="148" t="s">
        <v>235</v>
      </c>
      <c r="AH88" s="132" t="s">
        <v>455</v>
      </c>
      <c r="AI88" s="129" t="s">
        <v>113</v>
      </c>
      <c r="AJ88" s="129"/>
      <c r="AK88" s="129"/>
      <c r="AL88" s="129"/>
      <c r="AM88" s="129"/>
      <c r="AN88" s="129"/>
      <c r="AO88" s="155"/>
      <c r="AP88" s="155"/>
      <c r="AQ88" s="155"/>
      <c r="AR88" s="129"/>
      <c r="AS88" s="165">
        <v>2</v>
      </c>
      <c r="AT88" s="166">
        <f t="shared" si="44"/>
        <v>2.4</v>
      </c>
      <c r="AU88" s="155"/>
    </row>
    <row r="89" spans="1:47" s="116" customFormat="1" ht="90" hidden="1" customHeight="1">
      <c r="A89" s="129" t="s">
        <v>101</v>
      </c>
      <c r="B89" s="129" t="s">
        <v>102</v>
      </c>
      <c r="C89" s="130">
        <v>88</v>
      </c>
      <c r="D89" s="129" t="s">
        <v>456</v>
      </c>
      <c r="E89" s="129" t="s">
        <v>456</v>
      </c>
      <c r="F89" s="167"/>
      <c r="G89" s="167"/>
      <c r="H89" s="167"/>
      <c r="I89" s="167"/>
      <c r="J89" s="141">
        <v>0.5</v>
      </c>
      <c r="K89" s="141"/>
      <c r="L89" s="160"/>
      <c r="M89" s="140" t="s">
        <v>104</v>
      </c>
      <c r="N89" s="140">
        <f t="shared" si="54"/>
        <v>0.32000000000000006</v>
      </c>
      <c r="O89" s="140">
        <f t="shared" si="55"/>
        <v>0.27999999999999997</v>
      </c>
      <c r="P89" s="140">
        <f t="shared" si="56"/>
        <v>0.24</v>
      </c>
      <c r="Q89" s="143">
        <v>0.2</v>
      </c>
      <c r="R89" s="140">
        <f t="shared" si="57"/>
        <v>0.16000000000000003</v>
      </c>
      <c r="S89" s="160"/>
      <c r="T89" s="140" t="s">
        <v>349</v>
      </c>
      <c r="U89" s="169">
        <v>2</v>
      </c>
      <c r="V89" s="169"/>
      <c r="W89" s="169"/>
      <c r="X89" s="169"/>
      <c r="Y89" s="169"/>
      <c r="Z89" s="169"/>
      <c r="AA89" s="160"/>
      <c r="AB89" s="160"/>
      <c r="AC89" s="160"/>
      <c r="AD89" s="160"/>
      <c r="AE89" s="129"/>
      <c r="AF89" s="148" t="s">
        <v>457</v>
      </c>
      <c r="AG89" s="148" t="s">
        <v>458</v>
      </c>
      <c r="AH89" s="132" t="s">
        <v>455</v>
      </c>
      <c r="AI89" s="129" t="s">
        <v>113</v>
      </c>
      <c r="AJ89" s="129"/>
      <c r="AK89" s="129"/>
      <c r="AL89" s="129"/>
      <c r="AM89" s="129"/>
      <c r="AN89" s="129"/>
      <c r="AO89" s="155"/>
      <c r="AP89" s="155"/>
      <c r="AQ89" s="155"/>
      <c r="AR89" s="129"/>
      <c r="AS89" s="165">
        <v>0.2</v>
      </c>
      <c r="AT89" s="166">
        <f t="shared" si="44"/>
        <v>0.3</v>
      </c>
      <c r="AU89" s="155"/>
    </row>
    <row r="90" spans="1:47" s="116" customFormat="1" ht="60" hidden="1" customHeight="1">
      <c r="A90" s="129" t="s">
        <v>101</v>
      </c>
      <c r="B90" s="129" t="s">
        <v>102</v>
      </c>
      <c r="C90" s="130">
        <v>89</v>
      </c>
      <c r="D90" s="129" t="s">
        <v>459</v>
      </c>
      <c r="E90" s="129" t="s">
        <v>459</v>
      </c>
      <c r="F90" s="167"/>
      <c r="G90" s="167">
        <v>0.231333333333333</v>
      </c>
      <c r="H90" s="167"/>
      <c r="I90" s="167">
        <v>0.32800000000000001</v>
      </c>
      <c r="J90" s="141">
        <v>0.5</v>
      </c>
      <c r="K90" s="141"/>
      <c r="L90" s="160"/>
      <c r="M90" s="140" t="s">
        <v>104</v>
      </c>
      <c r="N90" s="140">
        <f t="shared" si="54"/>
        <v>0.32000000000000006</v>
      </c>
      <c r="O90" s="140">
        <f t="shared" si="55"/>
        <v>0.27999999999999997</v>
      </c>
      <c r="P90" s="140">
        <f t="shared" si="56"/>
        <v>0.24</v>
      </c>
      <c r="Q90" s="143">
        <v>0.2</v>
      </c>
      <c r="R90" s="140">
        <f t="shared" si="57"/>
        <v>0.16000000000000003</v>
      </c>
      <c r="S90" s="160"/>
      <c r="T90" s="140" t="s">
        <v>349</v>
      </c>
      <c r="U90" s="169">
        <v>2</v>
      </c>
      <c r="V90" s="169"/>
      <c r="W90" s="169"/>
      <c r="X90" s="169"/>
      <c r="Y90" s="169"/>
      <c r="Z90" s="169"/>
      <c r="AA90" s="160"/>
      <c r="AB90" s="160"/>
      <c r="AC90" s="160"/>
      <c r="AD90" s="160"/>
      <c r="AE90" s="129"/>
      <c r="AF90" s="171" t="s">
        <v>460</v>
      </c>
      <c r="AG90" s="148" t="s">
        <v>461</v>
      </c>
      <c r="AH90" s="132" t="s">
        <v>462</v>
      </c>
      <c r="AI90" s="129" t="s">
        <v>113</v>
      </c>
      <c r="AJ90" s="129"/>
      <c r="AK90" s="129"/>
      <c r="AL90" s="129"/>
      <c r="AM90" s="129"/>
      <c r="AN90" s="129"/>
      <c r="AO90" s="155"/>
      <c r="AP90" s="155"/>
      <c r="AQ90" s="155"/>
      <c r="AR90" s="129"/>
      <c r="AS90" s="165">
        <v>0.3</v>
      </c>
      <c r="AT90" s="166">
        <f t="shared" si="44"/>
        <v>0.39</v>
      </c>
      <c r="AU90" s="155"/>
    </row>
    <row r="91" spans="1:47" s="116" customFormat="1" ht="60" hidden="1" customHeight="1">
      <c r="A91" s="129" t="s">
        <v>101</v>
      </c>
      <c r="B91" s="129" t="s">
        <v>102</v>
      </c>
      <c r="C91" s="130">
        <v>90</v>
      </c>
      <c r="D91" s="129" t="s">
        <v>463</v>
      </c>
      <c r="E91" s="129" t="s">
        <v>463</v>
      </c>
      <c r="F91" s="167">
        <v>10.24</v>
      </c>
      <c r="G91" s="167">
        <v>7.6526666666666703</v>
      </c>
      <c r="H91" s="167">
        <v>10.5133333333333</v>
      </c>
      <c r="I91" s="167">
        <v>6.7246666666666703</v>
      </c>
      <c r="J91" s="141">
        <v>0.5</v>
      </c>
      <c r="K91" s="141" t="s">
        <v>464</v>
      </c>
      <c r="L91" s="160"/>
      <c r="M91" s="140" t="s">
        <v>104</v>
      </c>
      <c r="N91" s="140">
        <f t="shared" si="54"/>
        <v>14.4</v>
      </c>
      <c r="O91" s="140">
        <f t="shared" si="55"/>
        <v>12.6</v>
      </c>
      <c r="P91" s="140">
        <f t="shared" si="56"/>
        <v>10.799999999999999</v>
      </c>
      <c r="Q91" s="143">
        <v>9</v>
      </c>
      <c r="R91" s="140">
        <f t="shared" si="57"/>
        <v>7.2</v>
      </c>
      <c r="S91" s="160"/>
      <c r="T91" s="140" t="s">
        <v>188</v>
      </c>
      <c r="U91" s="145" t="s">
        <v>123</v>
      </c>
      <c r="V91" s="145" t="s">
        <v>108</v>
      </c>
      <c r="W91" s="145"/>
      <c r="X91" s="145"/>
      <c r="Y91" s="145"/>
      <c r="Z91" s="145"/>
      <c r="AA91" s="160"/>
      <c r="AB91" s="160"/>
      <c r="AC91" s="160">
        <v>1.66</v>
      </c>
      <c r="AD91" s="160"/>
      <c r="AE91" s="129"/>
      <c r="AF91" s="171" t="s">
        <v>465</v>
      </c>
      <c r="AG91" s="148" t="s">
        <v>219</v>
      </c>
      <c r="AH91" s="148" t="s">
        <v>466</v>
      </c>
      <c r="AI91" s="129" t="s">
        <v>113</v>
      </c>
      <c r="AJ91" s="129"/>
      <c r="AK91" s="129"/>
      <c r="AL91" s="129"/>
      <c r="AM91" s="129"/>
      <c r="AN91" s="129"/>
      <c r="AO91" s="155"/>
      <c r="AP91" s="155"/>
      <c r="AQ91" s="155"/>
      <c r="AR91" s="129"/>
      <c r="AS91" s="165">
        <v>10</v>
      </c>
      <c r="AT91" s="166">
        <f t="shared" si="44"/>
        <v>10.5</v>
      </c>
      <c r="AU91" s="155"/>
    </row>
    <row r="92" spans="1:47" s="116" customFormat="1" ht="60" hidden="1" customHeight="1">
      <c r="A92" s="129" t="s">
        <v>101</v>
      </c>
      <c r="B92" s="129" t="s">
        <v>102</v>
      </c>
      <c r="C92" s="130">
        <v>91</v>
      </c>
      <c r="D92" s="129" t="s">
        <v>467</v>
      </c>
      <c r="E92" s="129" t="s">
        <v>467</v>
      </c>
      <c r="F92" s="167">
        <v>1</v>
      </c>
      <c r="G92" s="167">
        <v>1.18766666666667</v>
      </c>
      <c r="H92" s="167">
        <v>1.0166666666666699</v>
      </c>
      <c r="I92" s="167">
        <v>1.633</v>
      </c>
      <c r="J92" s="141">
        <v>1</v>
      </c>
      <c r="K92" s="141"/>
      <c r="L92" s="160"/>
      <c r="M92" s="140"/>
      <c r="N92" s="140">
        <f t="shared" si="54"/>
        <v>1.6</v>
      </c>
      <c r="O92" s="140">
        <f t="shared" si="55"/>
        <v>1.4</v>
      </c>
      <c r="P92" s="140">
        <f t="shared" si="56"/>
        <v>1.2</v>
      </c>
      <c r="Q92" s="143">
        <v>1</v>
      </c>
      <c r="R92" s="140">
        <f t="shared" si="57"/>
        <v>0.8</v>
      </c>
      <c r="S92" s="160"/>
      <c r="T92" s="140" t="s">
        <v>188</v>
      </c>
      <c r="U92" s="169" t="s">
        <v>158</v>
      </c>
      <c r="V92" s="145" t="s">
        <v>108</v>
      </c>
      <c r="W92" s="169"/>
      <c r="X92" s="169"/>
      <c r="Y92" s="169"/>
      <c r="Z92" s="169"/>
      <c r="AA92" s="160"/>
      <c r="AB92" s="160"/>
      <c r="AC92" s="160">
        <v>0.68</v>
      </c>
      <c r="AD92" s="160"/>
      <c r="AE92" s="129"/>
      <c r="AF92" s="171"/>
      <c r="AG92" s="148" t="s">
        <v>468</v>
      </c>
      <c r="AH92" s="129" t="s">
        <v>469</v>
      </c>
      <c r="AI92" s="129" t="s">
        <v>113</v>
      </c>
      <c r="AJ92" s="129"/>
      <c r="AK92" s="129"/>
      <c r="AL92" s="129"/>
      <c r="AM92" s="129"/>
      <c r="AN92" s="129"/>
      <c r="AO92" s="155"/>
      <c r="AP92" s="155"/>
      <c r="AQ92" s="155"/>
      <c r="AR92" s="129"/>
      <c r="AS92" s="165">
        <v>3</v>
      </c>
      <c r="AT92" s="166">
        <f t="shared" si="44"/>
        <v>3.4499999999999997</v>
      </c>
      <c r="AU92" s="155"/>
    </row>
    <row r="93" spans="1:47" s="116" customFormat="1" ht="60" hidden="1" customHeight="1">
      <c r="A93" s="129" t="s">
        <v>101</v>
      </c>
      <c r="B93" s="129" t="s">
        <v>102</v>
      </c>
      <c r="C93" s="130">
        <v>92</v>
      </c>
      <c r="D93" s="129" t="s">
        <v>470</v>
      </c>
      <c r="E93" s="129" t="s">
        <v>470</v>
      </c>
      <c r="F93" s="167"/>
      <c r="G93" s="167">
        <v>0.63400000000000001</v>
      </c>
      <c r="H93" s="167"/>
      <c r="I93" s="167">
        <v>0.53366666666666696</v>
      </c>
      <c r="J93" s="141">
        <v>0.5</v>
      </c>
      <c r="K93" s="141"/>
      <c r="L93" s="160"/>
      <c r="M93" s="140" t="s">
        <v>104</v>
      </c>
      <c r="N93" s="140">
        <f t="shared" si="54"/>
        <v>0.32000000000000006</v>
      </c>
      <c r="O93" s="140">
        <f t="shared" si="55"/>
        <v>0.27999999999999997</v>
      </c>
      <c r="P93" s="140">
        <f t="shared" si="56"/>
        <v>0.24</v>
      </c>
      <c r="Q93" s="143">
        <v>0.2</v>
      </c>
      <c r="R93" s="140">
        <f t="shared" si="57"/>
        <v>0.16000000000000003</v>
      </c>
      <c r="S93" s="160"/>
      <c r="T93" s="140" t="s">
        <v>349</v>
      </c>
      <c r="U93" s="169">
        <v>2</v>
      </c>
      <c r="V93" s="169"/>
      <c r="W93" s="169"/>
      <c r="X93" s="169"/>
      <c r="Y93" s="169"/>
      <c r="Z93" s="169"/>
      <c r="AA93" s="160"/>
      <c r="AB93" s="160"/>
      <c r="AC93" s="160"/>
      <c r="AD93" s="160"/>
      <c r="AE93" s="129"/>
      <c r="AF93" s="148" t="s">
        <v>471</v>
      </c>
      <c r="AG93" s="148" t="s">
        <v>472</v>
      </c>
      <c r="AH93" s="129" t="s">
        <v>473</v>
      </c>
      <c r="AI93" s="129" t="s">
        <v>113</v>
      </c>
      <c r="AJ93" s="129"/>
      <c r="AK93" s="129"/>
      <c r="AL93" s="129"/>
      <c r="AM93" s="129"/>
      <c r="AN93" s="129"/>
      <c r="AO93" s="155"/>
      <c r="AP93" s="155"/>
      <c r="AQ93" s="155"/>
      <c r="AR93" s="129"/>
      <c r="AS93" s="193">
        <v>0.5</v>
      </c>
      <c r="AT93" s="166">
        <f t="shared" si="44"/>
        <v>0.65</v>
      </c>
      <c r="AU93" s="155"/>
    </row>
    <row r="94" spans="1:47" s="116" customFormat="1" ht="59.25" hidden="1" customHeight="1">
      <c r="A94" s="129" t="s">
        <v>101</v>
      </c>
      <c r="B94" s="129" t="s">
        <v>102</v>
      </c>
      <c r="C94" s="130">
        <v>93</v>
      </c>
      <c r="D94" s="129" t="s">
        <v>474</v>
      </c>
      <c r="E94" s="129" t="s">
        <v>474</v>
      </c>
      <c r="F94" s="167"/>
      <c r="G94" s="167">
        <v>1.306</v>
      </c>
      <c r="H94" s="167"/>
      <c r="I94" s="167">
        <v>1.43733333333333</v>
      </c>
      <c r="J94" s="141">
        <v>0.5</v>
      </c>
      <c r="K94" s="141"/>
      <c r="L94" s="160"/>
      <c r="M94" s="140" t="s">
        <v>104</v>
      </c>
      <c r="N94" s="140">
        <f t="shared" si="54"/>
        <v>3.2</v>
      </c>
      <c r="O94" s="140">
        <f t="shared" si="55"/>
        <v>2.8</v>
      </c>
      <c r="P94" s="140">
        <f t="shared" si="56"/>
        <v>2.4</v>
      </c>
      <c r="Q94" s="143">
        <v>2</v>
      </c>
      <c r="R94" s="140">
        <f t="shared" si="57"/>
        <v>1.6</v>
      </c>
      <c r="S94" s="160"/>
      <c r="T94" s="140" t="s">
        <v>188</v>
      </c>
      <c r="U94" s="169">
        <v>2</v>
      </c>
      <c r="V94" s="169"/>
      <c r="W94" s="169"/>
      <c r="X94" s="169"/>
      <c r="Y94" s="169"/>
      <c r="Z94" s="169"/>
      <c r="AA94" s="160"/>
      <c r="AB94" s="160"/>
      <c r="AC94" s="160"/>
      <c r="AD94" s="160"/>
      <c r="AE94" s="129"/>
      <c r="AF94" s="148"/>
      <c r="AG94" s="148" t="s">
        <v>475</v>
      </c>
      <c r="AH94" s="132" t="s">
        <v>476</v>
      </c>
      <c r="AI94" s="129" t="s">
        <v>113</v>
      </c>
      <c r="AJ94" s="129"/>
      <c r="AK94" s="129"/>
      <c r="AL94" s="129"/>
      <c r="AM94" s="129"/>
      <c r="AN94" s="129"/>
      <c r="AO94" s="155"/>
      <c r="AP94" s="155"/>
      <c r="AQ94" s="155"/>
      <c r="AR94" s="129"/>
      <c r="AS94" s="165">
        <v>1.5</v>
      </c>
      <c r="AT94" s="166">
        <f t="shared" si="44"/>
        <v>1.7999999999999998</v>
      </c>
      <c r="AU94" s="155"/>
    </row>
    <row r="95" spans="1:47" s="116" customFormat="1" ht="60" hidden="1" customHeight="1">
      <c r="A95" s="129" t="s">
        <v>101</v>
      </c>
      <c r="B95" s="129" t="s">
        <v>102</v>
      </c>
      <c r="C95" s="130">
        <v>94</v>
      </c>
      <c r="D95" s="129" t="s">
        <v>477</v>
      </c>
      <c r="E95" s="129" t="s">
        <v>477</v>
      </c>
      <c r="F95" s="167"/>
      <c r="G95" s="167">
        <v>1.3636666666666699</v>
      </c>
      <c r="H95" s="167"/>
      <c r="I95" s="167">
        <v>0.63433333333333297</v>
      </c>
      <c r="J95" s="141">
        <v>0.5</v>
      </c>
      <c r="K95" s="141"/>
      <c r="L95" s="160"/>
      <c r="M95" s="140" t="s">
        <v>104</v>
      </c>
      <c r="N95" s="140">
        <f t="shared" si="54"/>
        <v>3.2</v>
      </c>
      <c r="O95" s="140">
        <f t="shared" si="55"/>
        <v>2.8</v>
      </c>
      <c r="P95" s="140">
        <f t="shared" si="56"/>
        <v>2.4</v>
      </c>
      <c r="Q95" s="143">
        <v>2</v>
      </c>
      <c r="R95" s="140">
        <f t="shared" si="57"/>
        <v>1.6</v>
      </c>
      <c r="S95" s="160"/>
      <c r="T95" s="140" t="s">
        <v>188</v>
      </c>
      <c r="U95" s="169">
        <v>2</v>
      </c>
      <c r="V95" s="169"/>
      <c r="W95" s="169"/>
      <c r="X95" s="169"/>
      <c r="Y95" s="169"/>
      <c r="Z95" s="169"/>
      <c r="AA95" s="160"/>
      <c r="AB95" s="160"/>
      <c r="AC95" s="160"/>
      <c r="AD95" s="160"/>
      <c r="AE95" s="129"/>
      <c r="AF95" s="148"/>
      <c r="AG95" s="132" t="s">
        <v>478</v>
      </c>
      <c r="AH95" s="132" t="s">
        <v>479</v>
      </c>
      <c r="AI95" s="129" t="s">
        <v>113</v>
      </c>
      <c r="AJ95" s="129"/>
      <c r="AK95" s="129"/>
      <c r="AL95" s="129"/>
      <c r="AM95" s="129"/>
      <c r="AN95" s="129"/>
      <c r="AO95" s="155"/>
      <c r="AP95" s="155"/>
      <c r="AQ95" s="155"/>
      <c r="AR95" s="129"/>
      <c r="AS95" s="165">
        <v>1.5</v>
      </c>
      <c r="AT95" s="166">
        <f t="shared" si="44"/>
        <v>1.7999999999999998</v>
      </c>
      <c r="AU95" s="155"/>
    </row>
    <row r="96" spans="1:47" s="116" customFormat="1" ht="60" hidden="1" customHeight="1">
      <c r="A96" s="129" t="s">
        <v>101</v>
      </c>
      <c r="B96" s="129" t="s">
        <v>102</v>
      </c>
      <c r="C96" s="130">
        <v>95</v>
      </c>
      <c r="D96" s="129" t="s">
        <v>480</v>
      </c>
      <c r="E96" s="129" t="s">
        <v>480</v>
      </c>
      <c r="F96" s="167"/>
      <c r="G96" s="167">
        <v>0.54900000000000004</v>
      </c>
      <c r="H96" s="167"/>
      <c r="I96" s="167">
        <v>0.54600000000000004</v>
      </c>
      <c r="J96" s="141">
        <v>0.5</v>
      </c>
      <c r="K96" s="141"/>
      <c r="L96" s="160"/>
      <c r="M96" s="140" t="s">
        <v>104</v>
      </c>
      <c r="N96" s="140">
        <f t="shared" si="54"/>
        <v>0.32000000000000006</v>
      </c>
      <c r="O96" s="140">
        <f t="shared" si="55"/>
        <v>0.27999999999999997</v>
      </c>
      <c r="P96" s="140">
        <f t="shared" si="56"/>
        <v>0.24</v>
      </c>
      <c r="Q96" s="143">
        <v>0.2</v>
      </c>
      <c r="R96" s="140">
        <f t="shared" si="57"/>
        <v>0.16000000000000003</v>
      </c>
      <c r="S96" s="160"/>
      <c r="T96" s="140" t="s">
        <v>349</v>
      </c>
      <c r="U96" s="169">
        <v>2</v>
      </c>
      <c r="V96" s="169"/>
      <c r="W96" s="169"/>
      <c r="X96" s="169"/>
      <c r="Y96" s="169"/>
      <c r="Z96" s="169"/>
      <c r="AA96" s="160"/>
      <c r="AB96" s="160"/>
      <c r="AC96" s="160"/>
      <c r="AD96" s="160"/>
      <c r="AE96" s="129"/>
      <c r="AF96" s="148" t="s">
        <v>481</v>
      </c>
      <c r="AG96" s="132" t="s">
        <v>482</v>
      </c>
      <c r="AH96" s="132" t="s">
        <v>483</v>
      </c>
      <c r="AI96" s="129" t="s">
        <v>113</v>
      </c>
      <c r="AJ96" s="129"/>
      <c r="AK96" s="129"/>
      <c r="AL96" s="129"/>
      <c r="AM96" s="129"/>
      <c r="AN96" s="129"/>
      <c r="AO96" s="155"/>
      <c r="AP96" s="155"/>
      <c r="AQ96" s="155"/>
      <c r="AR96" s="129"/>
      <c r="AS96" s="165">
        <v>1</v>
      </c>
      <c r="AT96" s="166">
        <f t="shared" si="44"/>
        <v>1.2</v>
      </c>
      <c r="AU96" s="155"/>
    </row>
    <row r="97" spans="1:145" s="116" customFormat="1" ht="60" hidden="1" customHeight="1">
      <c r="A97" s="129" t="s">
        <v>379</v>
      </c>
      <c r="B97" s="129" t="s">
        <v>102</v>
      </c>
      <c r="C97" s="130">
        <v>96</v>
      </c>
      <c r="D97" s="129" t="s">
        <v>484</v>
      </c>
      <c r="E97" s="129" t="s">
        <v>485</v>
      </c>
      <c r="F97" s="167"/>
      <c r="G97" s="167">
        <v>0</v>
      </c>
      <c r="H97" s="167"/>
      <c r="I97" s="167"/>
      <c r="J97" s="141">
        <v>0.5</v>
      </c>
      <c r="K97" s="141"/>
      <c r="L97" s="140"/>
      <c r="M97" s="140" t="s">
        <v>104</v>
      </c>
      <c r="N97" s="140"/>
      <c r="O97" s="140"/>
      <c r="P97" s="140"/>
      <c r="Q97" s="140"/>
      <c r="R97" s="140"/>
      <c r="S97" s="140"/>
      <c r="T97" s="140"/>
      <c r="U97" s="145">
        <v>3</v>
      </c>
      <c r="V97" s="145"/>
      <c r="W97" s="145"/>
      <c r="X97" s="145"/>
      <c r="Y97" s="145"/>
      <c r="Z97" s="145"/>
      <c r="AA97" s="140"/>
      <c r="AB97" s="140"/>
      <c r="AC97" s="140"/>
      <c r="AD97" s="140"/>
      <c r="AE97" s="140"/>
      <c r="AF97" s="148"/>
      <c r="AG97" s="132"/>
      <c r="AH97" s="132"/>
      <c r="AI97" s="129" t="s">
        <v>113</v>
      </c>
      <c r="AJ97" s="129"/>
      <c r="AK97" s="129"/>
      <c r="AL97" s="129"/>
      <c r="AM97" s="129"/>
      <c r="AN97" s="129"/>
      <c r="AO97" s="155"/>
      <c r="AP97" s="155"/>
      <c r="AQ97" s="155"/>
      <c r="AR97" s="129"/>
      <c r="AS97" s="165">
        <v>0</v>
      </c>
      <c r="AT97" s="194">
        <v>0</v>
      </c>
      <c r="AU97" s="155"/>
    </row>
    <row r="98" spans="1:145" s="116" customFormat="1" ht="60" hidden="1" customHeight="1">
      <c r="A98" s="129" t="s">
        <v>379</v>
      </c>
      <c r="B98" s="129" t="s">
        <v>102</v>
      </c>
      <c r="C98" s="130">
        <v>97</v>
      </c>
      <c r="D98" s="129" t="s">
        <v>486</v>
      </c>
      <c r="E98" s="129" t="s">
        <v>487</v>
      </c>
      <c r="F98" s="167"/>
      <c r="G98" s="167">
        <v>0</v>
      </c>
      <c r="H98" s="167"/>
      <c r="I98" s="167"/>
      <c r="J98" s="141">
        <v>0.5</v>
      </c>
      <c r="K98" s="141"/>
      <c r="L98" s="160"/>
      <c r="M98" s="140" t="s">
        <v>104</v>
      </c>
      <c r="N98" s="140"/>
      <c r="O98" s="140"/>
      <c r="P98" s="140"/>
      <c r="Q98" s="140"/>
      <c r="R98" s="140"/>
      <c r="S98" s="160"/>
      <c r="T98" s="160"/>
      <c r="U98" s="169">
        <v>3</v>
      </c>
      <c r="V98" s="169"/>
      <c r="W98" s="169"/>
      <c r="X98" s="169"/>
      <c r="Y98" s="169"/>
      <c r="Z98" s="169"/>
      <c r="AA98" s="160"/>
      <c r="AB98" s="160"/>
      <c r="AC98" s="160"/>
      <c r="AD98" s="160"/>
      <c r="AE98" s="129"/>
      <c r="AF98" s="148"/>
      <c r="AG98" s="132"/>
      <c r="AH98" s="132"/>
      <c r="AI98" s="129" t="s">
        <v>113</v>
      </c>
      <c r="AJ98" s="129"/>
      <c r="AK98" s="129"/>
      <c r="AL98" s="129"/>
      <c r="AM98" s="129"/>
      <c r="AN98" s="129"/>
      <c r="AO98" s="155"/>
      <c r="AP98" s="155"/>
      <c r="AQ98" s="155"/>
      <c r="AR98" s="129"/>
      <c r="AS98" s="195">
        <v>0</v>
      </c>
      <c r="AT98" s="196">
        <v>0</v>
      </c>
      <c r="AU98" s="155"/>
    </row>
    <row r="99" spans="1:145" s="116" customFormat="1" ht="60" hidden="1" customHeight="1">
      <c r="A99" s="129" t="s">
        <v>379</v>
      </c>
      <c r="B99" s="129" t="s">
        <v>102</v>
      </c>
      <c r="C99" s="130">
        <v>98</v>
      </c>
      <c r="D99" s="129" t="s">
        <v>488</v>
      </c>
      <c r="E99" s="129" t="s">
        <v>489</v>
      </c>
      <c r="F99" s="167"/>
      <c r="G99" s="167">
        <v>0</v>
      </c>
      <c r="H99" s="167"/>
      <c r="I99" s="167"/>
      <c r="J99" s="141">
        <v>0.5</v>
      </c>
      <c r="K99" s="141"/>
      <c r="L99" s="160"/>
      <c r="M99" s="140" t="s">
        <v>104</v>
      </c>
      <c r="N99" s="140"/>
      <c r="O99" s="140"/>
      <c r="P99" s="140"/>
      <c r="Q99" s="140"/>
      <c r="R99" s="140"/>
      <c r="S99" s="160"/>
      <c r="T99" s="160"/>
      <c r="U99" s="169">
        <v>3</v>
      </c>
      <c r="V99" s="169"/>
      <c r="W99" s="169"/>
      <c r="X99" s="169"/>
      <c r="Y99" s="169"/>
      <c r="Z99" s="169"/>
      <c r="AA99" s="160"/>
      <c r="AB99" s="160"/>
      <c r="AC99" s="160"/>
      <c r="AD99" s="160"/>
      <c r="AE99" s="129"/>
      <c r="AF99" s="148"/>
      <c r="AG99" s="132"/>
      <c r="AH99" s="132"/>
      <c r="AI99" s="129" t="s">
        <v>113</v>
      </c>
      <c r="AJ99" s="129"/>
      <c r="AK99" s="129"/>
      <c r="AL99" s="129"/>
      <c r="AM99" s="129"/>
      <c r="AN99" s="129"/>
      <c r="AO99" s="155"/>
      <c r="AP99" s="155"/>
      <c r="AQ99" s="155"/>
      <c r="AR99" s="129"/>
      <c r="AS99" s="195">
        <v>0</v>
      </c>
      <c r="AT99" s="196">
        <v>0</v>
      </c>
      <c r="AU99" s="155"/>
    </row>
    <row r="100" spans="1:145" s="116" customFormat="1" ht="60" hidden="1" customHeight="1">
      <c r="A100" s="129" t="s">
        <v>379</v>
      </c>
      <c r="B100" s="129" t="s">
        <v>102</v>
      </c>
      <c r="C100" s="130">
        <v>99</v>
      </c>
      <c r="D100" s="129" t="s">
        <v>490</v>
      </c>
      <c r="E100" s="129" t="s">
        <v>491</v>
      </c>
      <c r="F100" s="167"/>
      <c r="G100" s="167">
        <v>0</v>
      </c>
      <c r="H100" s="167"/>
      <c r="I100" s="167"/>
      <c r="J100" s="141">
        <v>0.5</v>
      </c>
      <c r="K100" s="141"/>
      <c r="L100" s="160"/>
      <c r="M100" s="140" t="s">
        <v>104</v>
      </c>
      <c r="N100" s="140"/>
      <c r="O100" s="140"/>
      <c r="P100" s="140"/>
      <c r="Q100" s="140"/>
      <c r="R100" s="140"/>
      <c r="S100" s="160"/>
      <c r="T100" s="160"/>
      <c r="U100" s="169">
        <v>3</v>
      </c>
      <c r="V100" s="169"/>
      <c r="W100" s="169"/>
      <c r="X100" s="169"/>
      <c r="Y100" s="169"/>
      <c r="Z100" s="169"/>
      <c r="AA100" s="160"/>
      <c r="AB100" s="160"/>
      <c r="AC100" s="160"/>
      <c r="AD100" s="160"/>
      <c r="AE100" s="129"/>
      <c r="AF100" s="148"/>
      <c r="AG100" s="132"/>
      <c r="AH100" s="132"/>
      <c r="AI100" s="129" t="s">
        <v>113</v>
      </c>
      <c r="AJ100" s="129"/>
      <c r="AK100" s="129"/>
      <c r="AL100" s="129"/>
      <c r="AM100" s="129"/>
      <c r="AN100" s="129"/>
      <c r="AO100" s="155"/>
      <c r="AP100" s="155"/>
      <c r="AQ100" s="155"/>
      <c r="AR100" s="129"/>
      <c r="AS100" s="195">
        <v>0</v>
      </c>
      <c r="AT100" s="196">
        <v>0</v>
      </c>
      <c r="AU100" s="155"/>
    </row>
    <row r="101" spans="1:145" s="118" customFormat="1" ht="60" customHeight="1">
      <c r="A101" s="129" t="s">
        <v>101</v>
      </c>
      <c r="B101" s="129" t="s">
        <v>202</v>
      </c>
      <c r="C101" s="130">
        <v>100</v>
      </c>
      <c r="D101" s="129" t="s">
        <v>492</v>
      </c>
      <c r="E101" s="129" t="s">
        <v>492</v>
      </c>
      <c r="F101" s="167"/>
      <c r="G101" s="167">
        <v>0.34333333333333299</v>
      </c>
      <c r="H101" s="167"/>
      <c r="I101" s="167">
        <v>0.353333333333333</v>
      </c>
      <c r="J101" s="141">
        <v>0.5</v>
      </c>
      <c r="K101" s="141"/>
      <c r="L101" s="160"/>
      <c r="M101" s="140" t="s">
        <v>104</v>
      </c>
      <c r="N101" s="140">
        <f t="shared" ref="N101:N109" si="58">Q101*1.6</f>
        <v>0.32000000000000006</v>
      </c>
      <c r="O101" s="140">
        <f t="shared" ref="O101:O109" si="59">Q101*1.4</f>
        <v>0.27999999999999997</v>
      </c>
      <c r="P101" s="140">
        <f t="shared" ref="P101:P109" si="60">Q101*1.2</f>
        <v>0.24</v>
      </c>
      <c r="Q101" s="143">
        <v>0.2</v>
      </c>
      <c r="R101" s="140">
        <f t="shared" ref="R101:R109" si="61">Q101*0.8</f>
        <v>0.16000000000000003</v>
      </c>
      <c r="S101" s="160"/>
      <c r="T101" s="160" t="s">
        <v>349</v>
      </c>
      <c r="U101" s="169">
        <v>2</v>
      </c>
      <c r="V101" s="169"/>
      <c r="W101" s="169"/>
      <c r="X101" s="169"/>
      <c r="Y101" s="169"/>
      <c r="Z101" s="169"/>
      <c r="AA101" s="160"/>
      <c r="AB101" s="160"/>
      <c r="AC101" s="160"/>
      <c r="AD101" s="160"/>
      <c r="AE101" s="129"/>
      <c r="AF101" s="172"/>
      <c r="AG101" s="132" t="s">
        <v>493</v>
      </c>
      <c r="AH101" s="129"/>
      <c r="AI101" s="129" t="s">
        <v>133</v>
      </c>
      <c r="AJ101" s="129"/>
      <c r="AK101" s="129"/>
      <c r="AL101" s="129"/>
      <c r="AM101" s="129"/>
      <c r="AN101" s="151"/>
      <c r="AO101" s="155"/>
      <c r="AP101" s="155"/>
      <c r="AQ101" s="157">
        <f>(566+500+467)/3/1000</f>
        <v>0.51100000000000001</v>
      </c>
      <c r="AR101" s="157">
        <v>0.64300000000000002</v>
      </c>
      <c r="AS101" s="195">
        <v>1.2</v>
      </c>
      <c r="AT101" s="166">
        <f t="shared" ref="AT101:AT119" si="62">IF(AS101&lt;0.3,0.3,IF(AS101&lt;1,AS101*1.3,IF(AS101&lt;3,AS101*1.2,IF(AS101&lt;6,AS101*1.15,IF(AS101&lt;10,AS101+1,AS101*1.05)))))</f>
        <v>1.44</v>
      </c>
      <c r="AU101" s="225" t="str">
        <f t="shared" ref="AU101:AU135" si="63">IF(AR101&lt;AT101,"Pass","Fail")</f>
        <v>Pass</v>
      </c>
      <c r="AV101" s="116"/>
      <c r="AW101" s="116"/>
      <c r="AX101" s="116"/>
      <c r="AY101" s="116"/>
      <c r="AZ101" s="116"/>
      <c r="BA101" s="116"/>
      <c r="BB101" s="116"/>
      <c r="BC101" s="116"/>
      <c r="BD101" s="116"/>
      <c r="BE101" s="116"/>
      <c r="BF101" s="116"/>
      <c r="BG101" s="116"/>
      <c r="BH101" s="116"/>
      <c r="BI101" s="116"/>
      <c r="BJ101" s="116"/>
      <c r="BK101" s="116"/>
      <c r="BL101" s="116"/>
      <c r="BM101" s="116"/>
      <c r="BN101" s="116"/>
      <c r="BO101" s="116"/>
      <c r="BP101" s="116"/>
      <c r="BQ101" s="116"/>
      <c r="BR101" s="116"/>
      <c r="BS101" s="116"/>
      <c r="BT101" s="116"/>
      <c r="BU101" s="116"/>
      <c r="BV101" s="116"/>
      <c r="BW101" s="116"/>
      <c r="BX101" s="116"/>
      <c r="BY101" s="116"/>
      <c r="BZ101" s="116"/>
      <c r="CA101" s="116"/>
      <c r="CB101" s="116"/>
      <c r="CC101" s="116"/>
      <c r="CD101" s="116"/>
      <c r="CE101" s="116"/>
      <c r="CF101" s="116"/>
      <c r="CG101" s="116"/>
      <c r="CH101" s="116"/>
      <c r="CI101" s="116"/>
      <c r="CJ101" s="116"/>
      <c r="CK101" s="116"/>
      <c r="CL101" s="116"/>
      <c r="CM101" s="116"/>
      <c r="CN101" s="116"/>
      <c r="CO101" s="116"/>
      <c r="CP101" s="116"/>
      <c r="CQ101" s="116"/>
      <c r="CR101" s="116"/>
      <c r="CS101" s="116"/>
      <c r="CT101" s="116"/>
      <c r="CU101" s="116"/>
      <c r="CV101" s="116"/>
      <c r="CW101" s="116"/>
      <c r="CX101" s="116"/>
      <c r="CY101" s="116"/>
      <c r="CZ101" s="116"/>
      <c r="DA101" s="116"/>
      <c r="DB101" s="116"/>
      <c r="DC101" s="116"/>
      <c r="DD101" s="116"/>
      <c r="DE101" s="116"/>
      <c r="DF101" s="116"/>
      <c r="DG101" s="116"/>
      <c r="DH101" s="116"/>
      <c r="DI101" s="116"/>
      <c r="DJ101" s="116"/>
      <c r="DK101" s="116"/>
      <c r="DL101" s="116"/>
      <c r="DM101" s="116"/>
      <c r="DN101" s="116"/>
      <c r="DO101" s="116"/>
      <c r="DP101" s="116"/>
      <c r="DQ101" s="116"/>
      <c r="DR101" s="116"/>
      <c r="DS101" s="116"/>
      <c r="DT101" s="116"/>
      <c r="DU101" s="116"/>
      <c r="DV101" s="116"/>
      <c r="DW101" s="116"/>
      <c r="DX101" s="116"/>
      <c r="DY101" s="116"/>
      <c r="DZ101" s="116"/>
      <c r="EA101" s="116"/>
      <c r="EB101" s="116"/>
      <c r="EC101" s="116"/>
      <c r="ED101" s="116"/>
      <c r="EE101" s="116"/>
      <c r="EF101" s="116"/>
      <c r="EG101" s="116"/>
      <c r="EH101" s="116"/>
      <c r="EI101" s="116"/>
      <c r="EJ101" s="116"/>
      <c r="EK101" s="116"/>
      <c r="EL101" s="116"/>
      <c r="EM101" s="116"/>
      <c r="EN101" s="116"/>
      <c r="EO101" s="116"/>
    </row>
    <row r="102" spans="1:145" s="118" customFormat="1" ht="60" customHeight="1">
      <c r="A102" s="129" t="s">
        <v>101</v>
      </c>
      <c r="B102" s="129" t="s">
        <v>202</v>
      </c>
      <c r="C102" s="130">
        <v>101</v>
      </c>
      <c r="D102" s="129" t="s">
        <v>494</v>
      </c>
      <c r="E102" s="129" t="s">
        <v>494</v>
      </c>
      <c r="F102" s="167"/>
      <c r="G102" s="167">
        <v>1.34433333333333</v>
      </c>
      <c r="H102" s="167"/>
      <c r="I102" s="167">
        <v>1.1890000000000001</v>
      </c>
      <c r="J102" s="141">
        <v>0.5</v>
      </c>
      <c r="K102" s="141"/>
      <c r="L102" s="160"/>
      <c r="M102" s="140" t="s">
        <v>104</v>
      </c>
      <c r="N102" s="140">
        <f t="shared" si="58"/>
        <v>3.2</v>
      </c>
      <c r="O102" s="140">
        <f t="shared" si="59"/>
        <v>2.8</v>
      </c>
      <c r="P102" s="140">
        <f t="shared" si="60"/>
        <v>2.4</v>
      </c>
      <c r="Q102" s="143">
        <v>2</v>
      </c>
      <c r="R102" s="140">
        <f t="shared" si="61"/>
        <v>1.6</v>
      </c>
      <c r="S102" s="160"/>
      <c r="T102" s="140" t="s">
        <v>188</v>
      </c>
      <c r="U102" s="169">
        <v>2</v>
      </c>
      <c r="V102" s="169"/>
      <c r="W102" s="169"/>
      <c r="X102" s="169"/>
      <c r="Y102" s="169"/>
      <c r="Z102" s="169"/>
      <c r="AA102" s="160"/>
      <c r="AB102" s="160"/>
      <c r="AC102" s="160"/>
      <c r="AD102" s="160"/>
      <c r="AE102" s="129"/>
      <c r="AF102" s="173"/>
      <c r="AG102" s="132" t="s">
        <v>495</v>
      </c>
      <c r="AH102" s="129" t="s">
        <v>496</v>
      </c>
      <c r="AI102" s="129" t="s">
        <v>133</v>
      </c>
      <c r="AJ102" s="129"/>
      <c r="AK102" s="129"/>
      <c r="AL102" s="129"/>
      <c r="AM102" s="129"/>
      <c r="AN102" s="151"/>
      <c r="AO102" s="155"/>
      <c r="AP102" s="155"/>
      <c r="AQ102" s="157">
        <f>(2.066+2.034+2.094)/3</f>
        <v>2.0646666666666662</v>
      </c>
      <c r="AR102" s="157">
        <f>(1440+1526+1498)/3/1000</f>
        <v>1.488</v>
      </c>
      <c r="AS102" s="165">
        <v>2</v>
      </c>
      <c r="AT102" s="166">
        <f t="shared" si="62"/>
        <v>2.4</v>
      </c>
      <c r="AU102" s="225" t="str">
        <f t="shared" si="63"/>
        <v>Pass</v>
      </c>
      <c r="AV102" s="116"/>
      <c r="AW102" s="116"/>
      <c r="AX102" s="116"/>
      <c r="AY102" s="116"/>
      <c r="AZ102" s="116"/>
      <c r="BA102" s="116"/>
      <c r="BB102" s="116"/>
      <c r="BC102" s="116"/>
      <c r="BD102" s="116"/>
      <c r="BE102" s="116"/>
      <c r="BF102" s="116"/>
      <c r="BG102" s="116"/>
      <c r="BH102" s="116"/>
      <c r="BI102" s="116"/>
      <c r="BJ102" s="116"/>
      <c r="BK102" s="116"/>
      <c r="BL102" s="116"/>
      <c r="BM102" s="116"/>
      <c r="BN102" s="116"/>
      <c r="BO102" s="116"/>
      <c r="BP102" s="116"/>
      <c r="BQ102" s="116"/>
      <c r="BR102" s="116"/>
      <c r="BS102" s="116"/>
      <c r="BT102" s="116"/>
      <c r="BU102" s="116"/>
      <c r="BV102" s="116"/>
      <c r="BW102" s="116"/>
      <c r="BX102" s="116"/>
      <c r="BY102" s="116"/>
      <c r="BZ102" s="116"/>
      <c r="CA102" s="116"/>
      <c r="CB102" s="116"/>
      <c r="CC102" s="116"/>
      <c r="CD102" s="116"/>
      <c r="CE102" s="116"/>
      <c r="CF102" s="116"/>
      <c r="CG102" s="116"/>
      <c r="CH102" s="116"/>
      <c r="CI102" s="116"/>
      <c r="CJ102" s="116"/>
      <c r="CK102" s="116"/>
      <c r="CL102" s="116"/>
      <c r="CM102" s="116"/>
      <c r="CN102" s="116"/>
      <c r="CO102" s="116"/>
      <c r="CP102" s="116"/>
      <c r="CQ102" s="116"/>
      <c r="CR102" s="116"/>
      <c r="CS102" s="116"/>
      <c r="CT102" s="116"/>
      <c r="CU102" s="116"/>
      <c r="CV102" s="116"/>
      <c r="CW102" s="116"/>
      <c r="CX102" s="116"/>
      <c r="CY102" s="116"/>
      <c r="CZ102" s="116"/>
      <c r="DA102" s="116"/>
      <c r="DB102" s="116"/>
      <c r="DC102" s="116"/>
      <c r="DD102" s="116"/>
      <c r="DE102" s="116"/>
      <c r="DF102" s="116"/>
      <c r="DG102" s="116"/>
      <c r="DH102" s="116"/>
      <c r="DI102" s="116"/>
      <c r="DJ102" s="116"/>
      <c r="DK102" s="116"/>
      <c r="DL102" s="116"/>
      <c r="DM102" s="116"/>
      <c r="DN102" s="116"/>
      <c r="DO102" s="116"/>
      <c r="DP102" s="116"/>
      <c r="DQ102" s="116"/>
      <c r="DR102" s="116"/>
      <c r="DS102" s="116"/>
      <c r="DT102" s="116"/>
      <c r="DU102" s="116"/>
      <c r="DV102" s="116"/>
      <c r="DW102" s="116"/>
      <c r="DX102" s="116"/>
      <c r="DY102" s="116"/>
      <c r="DZ102" s="116"/>
      <c r="EA102" s="116"/>
      <c r="EB102" s="116"/>
      <c r="EC102" s="116"/>
      <c r="ED102" s="116"/>
      <c r="EE102" s="116"/>
      <c r="EF102" s="116"/>
      <c r="EG102" s="116"/>
      <c r="EH102" s="116"/>
      <c r="EI102" s="116"/>
      <c r="EJ102" s="116"/>
      <c r="EK102" s="116"/>
      <c r="EL102" s="116"/>
      <c r="EM102" s="116"/>
      <c r="EN102" s="116"/>
      <c r="EO102" s="116"/>
    </row>
    <row r="103" spans="1:145" s="118" customFormat="1" ht="60" customHeight="1">
      <c r="A103" s="129" t="s">
        <v>101</v>
      </c>
      <c r="B103" s="129" t="s">
        <v>202</v>
      </c>
      <c r="C103" s="130">
        <v>102</v>
      </c>
      <c r="D103" s="129" t="s">
        <v>497</v>
      </c>
      <c r="E103" s="129" t="s">
        <v>497</v>
      </c>
      <c r="F103" s="167"/>
      <c r="G103" s="167">
        <v>0.90033333333333299</v>
      </c>
      <c r="H103" s="167"/>
      <c r="I103" s="167">
        <v>0.87733333333333297</v>
      </c>
      <c r="J103" s="141">
        <v>0.5</v>
      </c>
      <c r="K103" s="141"/>
      <c r="L103" s="160"/>
      <c r="M103" s="140" t="s">
        <v>104</v>
      </c>
      <c r="N103" s="140">
        <f t="shared" si="58"/>
        <v>0.32000000000000006</v>
      </c>
      <c r="O103" s="140">
        <f t="shared" si="59"/>
        <v>0.27999999999999997</v>
      </c>
      <c r="P103" s="140">
        <f t="shared" si="60"/>
        <v>0.24</v>
      </c>
      <c r="Q103" s="143">
        <v>0.2</v>
      </c>
      <c r="R103" s="140">
        <f t="shared" si="61"/>
        <v>0.16000000000000003</v>
      </c>
      <c r="S103" s="160"/>
      <c r="T103" s="140" t="s">
        <v>349</v>
      </c>
      <c r="U103" s="169">
        <v>2</v>
      </c>
      <c r="V103" s="169"/>
      <c r="W103" s="169"/>
      <c r="X103" s="169"/>
      <c r="Y103" s="169"/>
      <c r="Z103" s="169"/>
      <c r="AA103" s="160"/>
      <c r="AB103" s="160"/>
      <c r="AC103" s="160"/>
      <c r="AD103" s="160"/>
      <c r="AE103" s="129"/>
      <c r="AF103" s="173"/>
      <c r="AG103" s="132" t="s">
        <v>498</v>
      </c>
      <c r="AH103" s="129" t="s">
        <v>496</v>
      </c>
      <c r="AI103" s="129" t="s">
        <v>133</v>
      </c>
      <c r="AJ103" s="129"/>
      <c r="AK103" s="129"/>
      <c r="AL103" s="129"/>
      <c r="AM103" s="129"/>
      <c r="AN103" s="151"/>
      <c r="AO103" s="155"/>
      <c r="AP103" s="155"/>
      <c r="AQ103" s="157">
        <f>(195+218+216)/3/1000</f>
        <v>0.20966666666666667</v>
      </c>
      <c r="AR103" s="157">
        <f>(569+587+572)/3/1000</f>
        <v>0.57599999999999996</v>
      </c>
      <c r="AS103" s="165">
        <v>0.7</v>
      </c>
      <c r="AT103" s="166">
        <f t="shared" si="62"/>
        <v>0.90999999999999992</v>
      </c>
      <c r="AU103" s="225" t="str">
        <f t="shared" si="63"/>
        <v>Pass</v>
      </c>
      <c r="AV103" s="116"/>
      <c r="AW103" s="116"/>
      <c r="AX103" s="116"/>
      <c r="AY103" s="116"/>
      <c r="AZ103" s="116"/>
      <c r="BA103" s="116"/>
      <c r="BB103" s="116"/>
      <c r="BC103" s="116"/>
      <c r="BD103" s="116"/>
      <c r="BE103" s="116"/>
      <c r="BF103" s="116"/>
      <c r="BG103" s="116"/>
      <c r="BH103" s="116"/>
      <c r="BI103" s="116"/>
      <c r="BJ103" s="116"/>
      <c r="BK103" s="116"/>
      <c r="BL103" s="116"/>
      <c r="BM103" s="116"/>
      <c r="BN103" s="116"/>
      <c r="BO103" s="116"/>
      <c r="BP103" s="116"/>
      <c r="BQ103" s="116"/>
      <c r="BR103" s="116"/>
      <c r="BS103" s="116"/>
      <c r="BT103" s="116"/>
      <c r="BU103" s="116"/>
      <c r="BV103" s="116"/>
      <c r="BW103" s="116"/>
      <c r="BX103" s="116"/>
      <c r="BY103" s="116"/>
      <c r="BZ103" s="116"/>
      <c r="CA103" s="116"/>
      <c r="CB103" s="116"/>
      <c r="CC103" s="116"/>
      <c r="CD103" s="116"/>
      <c r="CE103" s="116"/>
      <c r="CF103" s="116"/>
      <c r="CG103" s="116"/>
      <c r="CH103" s="116"/>
      <c r="CI103" s="116"/>
      <c r="CJ103" s="116"/>
      <c r="CK103" s="116"/>
      <c r="CL103" s="116"/>
      <c r="CM103" s="116"/>
      <c r="CN103" s="116"/>
      <c r="CO103" s="116"/>
      <c r="CP103" s="116"/>
      <c r="CQ103" s="116"/>
      <c r="CR103" s="116"/>
      <c r="CS103" s="116"/>
      <c r="CT103" s="116"/>
      <c r="CU103" s="116"/>
      <c r="CV103" s="116"/>
      <c r="CW103" s="116"/>
      <c r="CX103" s="116"/>
      <c r="CY103" s="116"/>
      <c r="CZ103" s="116"/>
      <c r="DA103" s="116"/>
      <c r="DB103" s="116"/>
      <c r="DC103" s="116"/>
      <c r="DD103" s="116"/>
      <c r="DE103" s="116"/>
      <c r="DF103" s="116"/>
      <c r="DG103" s="116"/>
      <c r="DH103" s="116"/>
      <c r="DI103" s="116"/>
      <c r="DJ103" s="116"/>
      <c r="DK103" s="116"/>
      <c r="DL103" s="116"/>
      <c r="DM103" s="116"/>
      <c r="DN103" s="116"/>
      <c r="DO103" s="116"/>
      <c r="DP103" s="116"/>
      <c r="DQ103" s="116"/>
      <c r="DR103" s="116"/>
      <c r="DS103" s="116"/>
      <c r="DT103" s="116"/>
      <c r="DU103" s="116"/>
      <c r="DV103" s="116"/>
      <c r="DW103" s="116"/>
      <c r="DX103" s="116"/>
      <c r="DY103" s="116"/>
      <c r="DZ103" s="116"/>
      <c r="EA103" s="116"/>
      <c r="EB103" s="116"/>
      <c r="EC103" s="116"/>
      <c r="ED103" s="116"/>
      <c r="EE103" s="116"/>
      <c r="EF103" s="116"/>
      <c r="EG103" s="116"/>
      <c r="EH103" s="116"/>
      <c r="EI103" s="116"/>
      <c r="EJ103" s="116"/>
      <c r="EK103" s="116"/>
      <c r="EL103" s="116"/>
      <c r="EM103" s="116"/>
      <c r="EN103" s="116"/>
      <c r="EO103" s="116"/>
    </row>
    <row r="104" spans="1:145" s="118" customFormat="1" ht="60" customHeight="1">
      <c r="A104" s="129" t="s">
        <v>101</v>
      </c>
      <c r="B104" s="129" t="s">
        <v>102</v>
      </c>
      <c r="C104" s="130">
        <v>103</v>
      </c>
      <c r="D104" s="129" t="s">
        <v>499</v>
      </c>
      <c r="E104" s="129" t="s">
        <v>499</v>
      </c>
      <c r="F104" s="167"/>
      <c r="G104" s="167"/>
      <c r="H104" s="167"/>
      <c r="I104" s="167"/>
      <c r="J104" s="141">
        <v>0.5</v>
      </c>
      <c r="K104" s="141"/>
      <c r="L104" s="160"/>
      <c r="M104" s="140" t="s">
        <v>104</v>
      </c>
      <c r="N104" s="140">
        <f t="shared" si="58"/>
        <v>3.2</v>
      </c>
      <c r="O104" s="140">
        <f t="shared" si="59"/>
        <v>2.8</v>
      </c>
      <c r="P104" s="140">
        <f t="shared" si="60"/>
        <v>2.4</v>
      </c>
      <c r="Q104" s="143">
        <v>2</v>
      </c>
      <c r="R104" s="140">
        <f t="shared" si="61"/>
        <v>1.6</v>
      </c>
      <c r="S104" s="160"/>
      <c r="T104" s="140" t="s">
        <v>188</v>
      </c>
      <c r="U104" s="169">
        <v>2</v>
      </c>
      <c r="V104" s="169"/>
      <c r="W104" s="169"/>
      <c r="X104" s="169"/>
      <c r="Y104" s="169"/>
      <c r="Z104" s="169"/>
      <c r="AA104" s="160"/>
      <c r="AB104" s="160"/>
      <c r="AC104" s="160"/>
      <c r="AD104" s="160"/>
      <c r="AE104" s="129"/>
      <c r="AF104" s="173"/>
      <c r="AG104" s="132" t="s">
        <v>500</v>
      </c>
      <c r="AH104" s="129" t="s">
        <v>496</v>
      </c>
      <c r="AI104" s="129" t="s">
        <v>133</v>
      </c>
      <c r="AJ104" s="129"/>
      <c r="AK104" s="129"/>
      <c r="AL104" s="129"/>
      <c r="AM104" s="129"/>
      <c r="AN104" s="151"/>
      <c r="AO104" s="155"/>
      <c r="AP104" s="155"/>
      <c r="AQ104" s="160" t="s">
        <v>501</v>
      </c>
      <c r="AR104" s="160" t="s">
        <v>501</v>
      </c>
      <c r="AS104" s="165">
        <v>0</v>
      </c>
      <c r="AT104" s="166">
        <f t="shared" si="62"/>
        <v>0.3</v>
      </c>
      <c r="AU104" s="225" t="str">
        <f t="shared" si="63"/>
        <v>Fail</v>
      </c>
      <c r="AV104" s="116"/>
      <c r="AW104" s="116"/>
      <c r="AX104" s="116"/>
      <c r="AY104" s="116"/>
      <c r="AZ104" s="116"/>
      <c r="BA104" s="116"/>
      <c r="BB104" s="116"/>
      <c r="BC104" s="116"/>
      <c r="BD104" s="116"/>
      <c r="BE104" s="116"/>
      <c r="BF104" s="116"/>
      <c r="BG104" s="116"/>
      <c r="BH104" s="116"/>
      <c r="BI104" s="116"/>
      <c r="BJ104" s="116"/>
      <c r="BK104" s="116"/>
      <c r="BL104" s="116"/>
      <c r="BM104" s="116"/>
      <c r="BN104" s="116"/>
      <c r="BO104" s="116"/>
      <c r="BP104" s="116"/>
      <c r="BQ104" s="116"/>
      <c r="BR104" s="116"/>
      <c r="BS104" s="116"/>
      <c r="BT104" s="116"/>
      <c r="BU104" s="116"/>
      <c r="BV104" s="116"/>
      <c r="BW104" s="116"/>
      <c r="BX104" s="116"/>
      <c r="BY104" s="116"/>
      <c r="BZ104" s="116"/>
      <c r="CA104" s="116"/>
      <c r="CB104" s="116"/>
      <c r="CC104" s="116"/>
      <c r="CD104" s="116"/>
      <c r="CE104" s="116"/>
      <c r="CF104" s="116"/>
      <c r="CG104" s="116"/>
      <c r="CH104" s="116"/>
      <c r="CI104" s="116"/>
      <c r="CJ104" s="116"/>
      <c r="CK104" s="116"/>
      <c r="CL104" s="116"/>
      <c r="CM104" s="116"/>
      <c r="CN104" s="116"/>
      <c r="CO104" s="116"/>
      <c r="CP104" s="116"/>
      <c r="CQ104" s="116"/>
      <c r="CR104" s="116"/>
      <c r="CS104" s="116"/>
      <c r="CT104" s="116"/>
      <c r="CU104" s="116"/>
      <c r="CV104" s="116"/>
      <c r="CW104" s="116"/>
      <c r="CX104" s="116"/>
      <c r="CY104" s="116"/>
      <c r="CZ104" s="116"/>
      <c r="DA104" s="116"/>
      <c r="DB104" s="116"/>
      <c r="DC104" s="116"/>
      <c r="DD104" s="116"/>
      <c r="DE104" s="116"/>
      <c r="DF104" s="116"/>
      <c r="DG104" s="116"/>
      <c r="DH104" s="116"/>
      <c r="DI104" s="116"/>
      <c r="DJ104" s="116"/>
      <c r="DK104" s="116"/>
      <c r="DL104" s="116"/>
      <c r="DM104" s="116"/>
      <c r="DN104" s="116"/>
      <c r="DO104" s="116"/>
      <c r="DP104" s="116"/>
      <c r="DQ104" s="116"/>
      <c r="DR104" s="116"/>
      <c r="DS104" s="116"/>
      <c r="DT104" s="116"/>
      <c r="DU104" s="116"/>
      <c r="DV104" s="116"/>
      <c r="DW104" s="116"/>
      <c r="DX104" s="116"/>
      <c r="DY104" s="116"/>
      <c r="DZ104" s="116"/>
      <c r="EA104" s="116"/>
      <c r="EB104" s="116"/>
      <c r="EC104" s="116"/>
      <c r="ED104" s="116"/>
      <c r="EE104" s="116"/>
      <c r="EF104" s="116"/>
      <c r="EG104" s="116"/>
      <c r="EH104" s="116"/>
      <c r="EI104" s="116"/>
      <c r="EJ104" s="116"/>
      <c r="EK104" s="116"/>
      <c r="EL104" s="116"/>
      <c r="EM104" s="116"/>
      <c r="EN104" s="116"/>
      <c r="EO104" s="116"/>
    </row>
    <row r="105" spans="1:145" s="118" customFormat="1" ht="60" customHeight="1">
      <c r="A105" s="129" t="s">
        <v>101</v>
      </c>
      <c r="B105" s="129" t="s">
        <v>102</v>
      </c>
      <c r="C105" s="130">
        <v>104</v>
      </c>
      <c r="D105" s="129" t="s">
        <v>502</v>
      </c>
      <c r="E105" s="129" t="s">
        <v>502</v>
      </c>
      <c r="F105" s="167"/>
      <c r="G105" s="167"/>
      <c r="H105" s="167"/>
      <c r="I105" s="167"/>
      <c r="J105" s="141">
        <v>0.5</v>
      </c>
      <c r="K105" s="141"/>
      <c r="L105" s="160"/>
      <c r="M105" s="140" t="s">
        <v>104</v>
      </c>
      <c r="N105" s="140">
        <f t="shared" si="58"/>
        <v>0.32000000000000006</v>
      </c>
      <c r="O105" s="140">
        <f t="shared" si="59"/>
        <v>0.27999999999999997</v>
      </c>
      <c r="P105" s="140">
        <f t="shared" si="60"/>
        <v>0.24</v>
      </c>
      <c r="Q105" s="143">
        <v>0.2</v>
      </c>
      <c r="R105" s="140">
        <f t="shared" si="61"/>
        <v>0.16000000000000003</v>
      </c>
      <c r="S105" s="160"/>
      <c r="T105" s="140" t="s">
        <v>349</v>
      </c>
      <c r="U105" s="169">
        <v>2</v>
      </c>
      <c r="V105" s="169"/>
      <c r="W105" s="169"/>
      <c r="X105" s="169"/>
      <c r="Y105" s="169"/>
      <c r="Z105" s="169"/>
      <c r="AA105" s="160"/>
      <c r="AB105" s="160"/>
      <c r="AC105" s="160"/>
      <c r="AD105" s="160"/>
      <c r="AE105" s="129"/>
      <c r="AF105" s="173"/>
      <c r="AG105" s="132" t="s">
        <v>503</v>
      </c>
      <c r="AH105" s="129" t="s">
        <v>496</v>
      </c>
      <c r="AI105" s="129" t="s">
        <v>133</v>
      </c>
      <c r="AJ105" s="129"/>
      <c r="AK105" s="129"/>
      <c r="AL105" s="129"/>
      <c r="AM105" s="129"/>
      <c r="AN105" s="151"/>
      <c r="AO105" s="155"/>
      <c r="AP105" s="155"/>
      <c r="AQ105" s="160" t="s">
        <v>501</v>
      </c>
      <c r="AR105" s="160" t="s">
        <v>501</v>
      </c>
      <c r="AS105" s="165">
        <v>0</v>
      </c>
      <c r="AT105" s="166">
        <f t="shared" si="62"/>
        <v>0.3</v>
      </c>
      <c r="AU105" s="225" t="str">
        <f t="shared" si="63"/>
        <v>Fail</v>
      </c>
      <c r="AV105" s="116"/>
      <c r="AW105" s="116"/>
      <c r="AX105" s="116"/>
      <c r="AY105" s="116"/>
      <c r="AZ105" s="116"/>
      <c r="BA105" s="116"/>
      <c r="BB105" s="116"/>
      <c r="BC105" s="116"/>
      <c r="BD105" s="116"/>
      <c r="BE105" s="116"/>
      <c r="BF105" s="116"/>
      <c r="BG105" s="116"/>
      <c r="BH105" s="116"/>
      <c r="BI105" s="116"/>
      <c r="BJ105" s="116"/>
      <c r="BK105" s="116"/>
      <c r="BL105" s="116"/>
      <c r="BM105" s="116"/>
      <c r="BN105" s="116"/>
      <c r="BO105" s="116"/>
      <c r="BP105" s="116"/>
      <c r="BQ105" s="116"/>
      <c r="BR105" s="116"/>
      <c r="BS105" s="116"/>
      <c r="BT105" s="116"/>
      <c r="BU105" s="116"/>
      <c r="BV105" s="116"/>
      <c r="BW105" s="116"/>
      <c r="BX105" s="116"/>
      <c r="BY105" s="116"/>
      <c r="BZ105" s="116"/>
      <c r="CA105" s="116"/>
      <c r="CB105" s="116"/>
      <c r="CC105" s="116"/>
      <c r="CD105" s="116"/>
      <c r="CE105" s="116"/>
      <c r="CF105" s="116"/>
      <c r="CG105" s="116"/>
      <c r="CH105" s="116"/>
      <c r="CI105" s="116"/>
      <c r="CJ105" s="116"/>
      <c r="CK105" s="116"/>
      <c r="CL105" s="116"/>
      <c r="CM105" s="116"/>
      <c r="CN105" s="116"/>
      <c r="CO105" s="116"/>
      <c r="CP105" s="116"/>
      <c r="CQ105" s="116"/>
      <c r="CR105" s="116"/>
      <c r="CS105" s="116"/>
      <c r="CT105" s="116"/>
      <c r="CU105" s="116"/>
      <c r="CV105" s="116"/>
      <c r="CW105" s="116"/>
      <c r="CX105" s="116"/>
      <c r="CY105" s="116"/>
      <c r="CZ105" s="116"/>
      <c r="DA105" s="116"/>
      <c r="DB105" s="116"/>
      <c r="DC105" s="116"/>
      <c r="DD105" s="116"/>
      <c r="DE105" s="116"/>
      <c r="DF105" s="116"/>
      <c r="DG105" s="116"/>
      <c r="DH105" s="116"/>
      <c r="DI105" s="116"/>
      <c r="DJ105" s="116"/>
      <c r="DK105" s="116"/>
      <c r="DL105" s="116"/>
      <c r="DM105" s="116"/>
      <c r="DN105" s="116"/>
      <c r="DO105" s="116"/>
      <c r="DP105" s="116"/>
      <c r="DQ105" s="116"/>
      <c r="DR105" s="116"/>
      <c r="DS105" s="116"/>
      <c r="DT105" s="116"/>
      <c r="DU105" s="116"/>
      <c r="DV105" s="116"/>
      <c r="DW105" s="116"/>
      <c r="DX105" s="116"/>
      <c r="DY105" s="116"/>
      <c r="DZ105" s="116"/>
      <c r="EA105" s="116"/>
      <c r="EB105" s="116"/>
      <c r="EC105" s="116"/>
      <c r="ED105" s="116"/>
      <c r="EE105" s="116"/>
      <c r="EF105" s="116"/>
      <c r="EG105" s="116"/>
      <c r="EH105" s="116"/>
      <c r="EI105" s="116"/>
      <c r="EJ105" s="116"/>
      <c r="EK105" s="116"/>
      <c r="EL105" s="116"/>
      <c r="EM105" s="116"/>
      <c r="EN105" s="116"/>
      <c r="EO105" s="116"/>
    </row>
    <row r="106" spans="1:145" s="118" customFormat="1" ht="60" customHeight="1">
      <c r="A106" s="129" t="s">
        <v>101</v>
      </c>
      <c r="B106" s="129" t="s">
        <v>202</v>
      </c>
      <c r="C106" s="130">
        <v>105</v>
      </c>
      <c r="D106" s="129" t="s">
        <v>504</v>
      </c>
      <c r="E106" s="129" t="s">
        <v>504</v>
      </c>
      <c r="F106" s="167"/>
      <c r="G106" s="167">
        <v>0.84</v>
      </c>
      <c r="H106" s="167"/>
      <c r="I106" s="167">
        <v>0.98333333333333295</v>
      </c>
      <c r="J106" s="141">
        <v>0.5</v>
      </c>
      <c r="K106" s="141"/>
      <c r="L106" s="160"/>
      <c r="M106" s="140" t="s">
        <v>104</v>
      </c>
      <c r="N106" s="140">
        <f t="shared" si="58"/>
        <v>3.2</v>
      </c>
      <c r="O106" s="140">
        <f t="shared" si="59"/>
        <v>2.8</v>
      </c>
      <c r="P106" s="140">
        <f t="shared" si="60"/>
        <v>2.4</v>
      </c>
      <c r="Q106" s="143">
        <v>2</v>
      </c>
      <c r="R106" s="140">
        <f t="shared" si="61"/>
        <v>1.6</v>
      </c>
      <c r="S106" s="160"/>
      <c r="T106" s="140" t="s">
        <v>188</v>
      </c>
      <c r="U106" s="169">
        <v>2</v>
      </c>
      <c r="V106" s="169"/>
      <c r="W106" s="169"/>
      <c r="X106" s="169"/>
      <c r="Y106" s="169"/>
      <c r="Z106" s="169"/>
      <c r="AA106" s="160"/>
      <c r="AB106" s="160"/>
      <c r="AC106" s="160"/>
      <c r="AD106" s="160"/>
      <c r="AE106" s="129"/>
      <c r="AF106" s="173"/>
      <c r="AG106" s="132" t="s">
        <v>505</v>
      </c>
      <c r="AH106" s="129" t="s">
        <v>496</v>
      </c>
      <c r="AI106" s="129" t="s">
        <v>133</v>
      </c>
      <c r="AJ106" s="129"/>
      <c r="AK106" s="129"/>
      <c r="AL106" s="129"/>
      <c r="AM106" s="129"/>
      <c r="AN106" s="151"/>
      <c r="AO106" s="155"/>
      <c r="AP106" s="155"/>
      <c r="AQ106" s="158">
        <f>(1.167+1.033+1.166)/3</f>
        <v>1.1220000000000001</v>
      </c>
      <c r="AR106" s="158">
        <f>(1.36+1.512+1.716)/3</f>
        <v>1.5293333333333334</v>
      </c>
      <c r="AS106" s="165">
        <v>1</v>
      </c>
      <c r="AT106" s="166">
        <f t="shared" si="62"/>
        <v>1.2</v>
      </c>
      <c r="AU106" s="225" t="str">
        <f t="shared" si="63"/>
        <v>Fail</v>
      </c>
      <c r="AV106" s="116"/>
      <c r="AW106" s="116"/>
      <c r="AX106" s="116"/>
      <c r="AY106" s="116"/>
      <c r="AZ106" s="116"/>
      <c r="BA106" s="116"/>
      <c r="BB106" s="116"/>
      <c r="BC106" s="116"/>
      <c r="BD106" s="116"/>
      <c r="BE106" s="116"/>
      <c r="BF106" s="116"/>
      <c r="BG106" s="116"/>
      <c r="BH106" s="116"/>
      <c r="BI106" s="116"/>
      <c r="BJ106" s="116"/>
      <c r="BK106" s="116"/>
      <c r="BL106" s="116"/>
      <c r="BM106" s="116"/>
      <c r="BN106" s="116"/>
      <c r="BO106" s="116"/>
      <c r="BP106" s="116"/>
      <c r="BQ106" s="116"/>
      <c r="BR106" s="116"/>
      <c r="BS106" s="116"/>
      <c r="BT106" s="116"/>
      <c r="BU106" s="116"/>
      <c r="BV106" s="116"/>
      <c r="BW106" s="116"/>
      <c r="BX106" s="116"/>
      <c r="BY106" s="116"/>
      <c r="BZ106" s="116"/>
      <c r="CA106" s="116"/>
      <c r="CB106" s="116"/>
      <c r="CC106" s="116"/>
      <c r="CD106" s="116"/>
      <c r="CE106" s="116"/>
      <c r="CF106" s="116"/>
      <c r="CG106" s="116"/>
      <c r="CH106" s="116"/>
      <c r="CI106" s="116"/>
      <c r="CJ106" s="116"/>
      <c r="CK106" s="116"/>
      <c r="CL106" s="116"/>
      <c r="CM106" s="116"/>
      <c r="CN106" s="116"/>
      <c r="CO106" s="116"/>
      <c r="CP106" s="116"/>
      <c r="CQ106" s="116"/>
      <c r="CR106" s="116"/>
      <c r="CS106" s="116"/>
      <c r="CT106" s="116"/>
      <c r="CU106" s="116"/>
      <c r="CV106" s="116"/>
      <c r="CW106" s="116"/>
      <c r="CX106" s="116"/>
      <c r="CY106" s="116"/>
      <c r="CZ106" s="116"/>
      <c r="DA106" s="116"/>
      <c r="DB106" s="116"/>
      <c r="DC106" s="116"/>
      <c r="DD106" s="116"/>
      <c r="DE106" s="116"/>
      <c r="DF106" s="116"/>
      <c r="DG106" s="116"/>
      <c r="DH106" s="116"/>
      <c r="DI106" s="116"/>
      <c r="DJ106" s="116"/>
      <c r="DK106" s="116"/>
      <c r="DL106" s="116"/>
      <c r="DM106" s="116"/>
      <c r="DN106" s="116"/>
      <c r="DO106" s="116"/>
      <c r="DP106" s="116"/>
      <c r="DQ106" s="116"/>
      <c r="DR106" s="116"/>
      <c r="DS106" s="116"/>
      <c r="DT106" s="116"/>
      <c r="DU106" s="116"/>
      <c r="DV106" s="116"/>
      <c r="DW106" s="116"/>
      <c r="DX106" s="116"/>
      <c r="DY106" s="116"/>
      <c r="DZ106" s="116"/>
      <c r="EA106" s="116"/>
      <c r="EB106" s="116"/>
      <c r="EC106" s="116"/>
      <c r="ED106" s="116"/>
      <c r="EE106" s="116"/>
      <c r="EF106" s="116"/>
      <c r="EG106" s="116"/>
      <c r="EH106" s="116"/>
      <c r="EI106" s="116"/>
      <c r="EJ106" s="116"/>
      <c r="EK106" s="116"/>
      <c r="EL106" s="116"/>
      <c r="EM106" s="116"/>
      <c r="EN106" s="116"/>
      <c r="EO106" s="116"/>
    </row>
    <row r="107" spans="1:145" s="118" customFormat="1" ht="60" customHeight="1">
      <c r="A107" s="129" t="s">
        <v>101</v>
      </c>
      <c r="B107" s="129" t="s">
        <v>202</v>
      </c>
      <c r="C107" s="130">
        <v>106</v>
      </c>
      <c r="D107" s="129" t="s">
        <v>506</v>
      </c>
      <c r="E107" s="129" t="s">
        <v>506</v>
      </c>
      <c r="F107" s="167"/>
      <c r="G107" s="167">
        <v>0.62333333333333296</v>
      </c>
      <c r="H107" s="167"/>
      <c r="I107" s="167">
        <v>0.55333333333333301</v>
      </c>
      <c r="J107" s="141">
        <v>0.5</v>
      </c>
      <c r="K107" s="141"/>
      <c r="L107" s="160"/>
      <c r="M107" s="140" t="s">
        <v>104</v>
      </c>
      <c r="N107" s="140">
        <f t="shared" si="58"/>
        <v>0.32000000000000006</v>
      </c>
      <c r="O107" s="140">
        <f t="shared" si="59"/>
        <v>0.27999999999999997</v>
      </c>
      <c r="P107" s="140">
        <f t="shared" si="60"/>
        <v>0.24</v>
      </c>
      <c r="Q107" s="143">
        <v>0.2</v>
      </c>
      <c r="R107" s="140">
        <f t="shared" si="61"/>
        <v>0.16000000000000003</v>
      </c>
      <c r="S107" s="160"/>
      <c r="T107" s="140" t="s">
        <v>349</v>
      </c>
      <c r="U107" s="169">
        <v>2</v>
      </c>
      <c r="V107" s="169"/>
      <c r="W107" s="169"/>
      <c r="X107" s="169"/>
      <c r="Y107" s="169"/>
      <c r="Z107" s="169"/>
      <c r="AA107" s="160"/>
      <c r="AB107" s="160"/>
      <c r="AC107" s="160"/>
      <c r="AD107" s="160"/>
      <c r="AE107" s="129"/>
      <c r="AF107" s="173"/>
      <c r="AG107" s="132" t="s">
        <v>507</v>
      </c>
      <c r="AH107" s="129" t="s">
        <v>496</v>
      </c>
      <c r="AI107" s="129" t="s">
        <v>133</v>
      </c>
      <c r="AJ107" s="129"/>
      <c r="AK107" s="129"/>
      <c r="AL107" s="129"/>
      <c r="AM107" s="129"/>
      <c r="AN107" s="151"/>
      <c r="AO107" s="155"/>
      <c r="AP107" s="155"/>
      <c r="AQ107" s="158">
        <f>(667+567+600)/3/1000</f>
        <v>0.6113333333333334</v>
      </c>
      <c r="AR107" s="158">
        <f>(0.567+0.421+0.412)/3</f>
        <v>0.46666666666666662</v>
      </c>
      <c r="AS107" s="165">
        <v>0.5</v>
      </c>
      <c r="AT107" s="166">
        <f t="shared" si="62"/>
        <v>0.65</v>
      </c>
      <c r="AU107" s="225" t="str">
        <f t="shared" si="63"/>
        <v>Pass</v>
      </c>
      <c r="AV107" s="116"/>
      <c r="AW107" s="116"/>
      <c r="AX107" s="116"/>
      <c r="AY107" s="116"/>
      <c r="AZ107" s="116"/>
      <c r="BA107" s="116"/>
      <c r="BB107" s="116"/>
      <c r="BC107" s="116"/>
      <c r="BD107" s="116"/>
      <c r="BE107" s="116"/>
      <c r="BF107" s="116"/>
      <c r="BG107" s="116"/>
      <c r="BH107" s="116"/>
      <c r="BI107" s="116"/>
      <c r="BJ107" s="116"/>
      <c r="BK107" s="116"/>
      <c r="BL107" s="116"/>
      <c r="BM107" s="116"/>
      <c r="BN107" s="116"/>
      <c r="BO107" s="116"/>
      <c r="BP107" s="116"/>
      <c r="BQ107" s="116"/>
      <c r="BR107" s="116"/>
      <c r="BS107" s="116"/>
      <c r="BT107" s="116"/>
      <c r="BU107" s="116"/>
      <c r="BV107" s="116"/>
      <c r="BW107" s="116"/>
      <c r="BX107" s="116"/>
      <c r="BY107" s="116"/>
      <c r="BZ107" s="116"/>
      <c r="CA107" s="116"/>
      <c r="CB107" s="116"/>
      <c r="CC107" s="116"/>
      <c r="CD107" s="116"/>
      <c r="CE107" s="116"/>
      <c r="CF107" s="116"/>
      <c r="CG107" s="116"/>
      <c r="CH107" s="116"/>
      <c r="CI107" s="116"/>
      <c r="CJ107" s="116"/>
      <c r="CK107" s="116"/>
      <c r="CL107" s="116"/>
      <c r="CM107" s="116"/>
      <c r="CN107" s="116"/>
      <c r="CO107" s="116"/>
      <c r="CP107" s="116"/>
      <c r="CQ107" s="116"/>
      <c r="CR107" s="116"/>
      <c r="CS107" s="116"/>
      <c r="CT107" s="116"/>
      <c r="CU107" s="116"/>
      <c r="CV107" s="116"/>
      <c r="CW107" s="116"/>
      <c r="CX107" s="116"/>
      <c r="CY107" s="116"/>
      <c r="CZ107" s="116"/>
      <c r="DA107" s="116"/>
      <c r="DB107" s="116"/>
      <c r="DC107" s="116"/>
      <c r="DD107" s="116"/>
      <c r="DE107" s="116"/>
      <c r="DF107" s="116"/>
      <c r="DG107" s="116"/>
      <c r="DH107" s="116"/>
      <c r="DI107" s="116"/>
      <c r="DJ107" s="116"/>
      <c r="DK107" s="116"/>
      <c r="DL107" s="116"/>
      <c r="DM107" s="116"/>
      <c r="DN107" s="116"/>
      <c r="DO107" s="116"/>
      <c r="DP107" s="116"/>
      <c r="DQ107" s="116"/>
      <c r="DR107" s="116"/>
      <c r="DS107" s="116"/>
      <c r="DT107" s="116"/>
      <c r="DU107" s="116"/>
      <c r="DV107" s="116"/>
      <c r="DW107" s="116"/>
      <c r="DX107" s="116"/>
      <c r="DY107" s="116"/>
      <c r="DZ107" s="116"/>
      <c r="EA107" s="116"/>
      <c r="EB107" s="116"/>
      <c r="EC107" s="116"/>
      <c r="ED107" s="116"/>
      <c r="EE107" s="116"/>
      <c r="EF107" s="116"/>
      <c r="EG107" s="116"/>
      <c r="EH107" s="116"/>
      <c r="EI107" s="116"/>
      <c r="EJ107" s="116"/>
      <c r="EK107" s="116"/>
      <c r="EL107" s="116"/>
      <c r="EM107" s="116"/>
      <c r="EN107" s="116"/>
      <c r="EO107" s="116"/>
    </row>
    <row r="108" spans="1:145" s="118" customFormat="1" ht="60" customHeight="1">
      <c r="A108" s="129" t="s">
        <v>101</v>
      </c>
      <c r="B108" s="129" t="s">
        <v>102</v>
      </c>
      <c r="C108" s="130">
        <v>107</v>
      </c>
      <c r="D108" s="129" t="s">
        <v>508</v>
      </c>
      <c r="E108" s="129" t="s">
        <v>508</v>
      </c>
      <c r="F108" s="167">
        <v>4.2149999999999999</v>
      </c>
      <c r="G108" s="167">
        <v>7.8833333333333302</v>
      </c>
      <c r="H108" s="167">
        <v>7.48</v>
      </c>
      <c r="I108" s="167">
        <v>8.6066666666666691</v>
      </c>
      <c r="J108" s="141">
        <v>0.5</v>
      </c>
      <c r="K108" s="141" t="s">
        <v>292</v>
      </c>
      <c r="L108" s="160"/>
      <c r="M108" s="140" t="s">
        <v>104</v>
      </c>
      <c r="N108" s="140">
        <f t="shared" si="58"/>
        <v>6.4</v>
      </c>
      <c r="O108" s="140">
        <f t="shared" si="59"/>
        <v>5.6</v>
      </c>
      <c r="P108" s="140">
        <f t="shared" si="60"/>
        <v>4.8</v>
      </c>
      <c r="Q108" s="143">
        <v>4</v>
      </c>
      <c r="R108" s="140">
        <f t="shared" si="61"/>
        <v>3.2</v>
      </c>
      <c r="S108" s="160"/>
      <c r="T108" s="140" t="s">
        <v>188</v>
      </c>
      <c r="U108" s="169">
        <v>2</v>
      </c>
      <c r="V108" s="145" t="s">
        <v>108</v>
      </c>
      <c r="W108" s="169"/>
      <c r="X108" s="169"/>
      <c r="Y108" s="169"/>
      <c r="Z108" s="169"/>
      <c r="AA108" s="160"/>
      <c r="AB108" s="160"/>
      <c r="AC108" s="160">
        <v>8.5266666666666708</v>
      </c>
      <c r="AD108" s="140" t="s">
        <v>129</v>
      </c>
      <c r="AE108" s="129"/>
      <c r="AF108" s="173"/>
      <c r="AG108" s="132" t="s">
        <v>509</v>
      </c>
      <c r="AH108" s="129" t="s">
        <v>496</v>
      </c>
      <c r="AI108" s="129" t="s">
        <v>133</v>
      </c>
      <c r="AJ108" s="129"/>
      <c r="AK108" s="129"/>
      <c r="AL108" s="129"/>
      <c r="AM108" s="129"/>
      <c r="AN108" s="151"/>
      <c r="AO108" s="155"/>
      <c r="AP108" s="155"/>
      <c r="AQ108" s="158">
        <f>(6.534+7.666+7.7)/3</f>
        <v>7.3</v>
      </c>
      <c r="AR108" s="158">
        <f>(6.3+5.8+5.2)/3</f>
        <v>5.7666666666666666</v>
      </c>
      <c r="AS108" s="165">
        <v>6</v>
      </c>
      <c r="AT108" s="166">
        <f t="shared" si="62"/>
        <v>7</v>
      </c>
      <c r="AU108" s="225" t="str">
        <f t="shared" si="63"/>
        <v>Pass</v>
      </c>
      <c r="AV108" s="116"/>
      <c r="AW108" s="116"/>
      <c r="AX108" s="116"/>
      <c r="AY108" s="116"/>
      <c r="AZ108" s="116"/>
      <c r="BA108" s="116"/>
      <c r="BB108" s="116"/>
      <c r="BC108" s="116"/>
      <c r="BD108" s="116"/>
      <c r="BE108" s="116"/>
      <c r="BF108" s="116"/>
      <c r="BG108" s="116"/>
      <c r="BH108" s="116"/>
      <c r="BI108" s="116"/>
      <c r="BJ108" s="116"/>
      <c r="BK108" s="116"/>
      <c r="BL108" s="116"/>
      <c r="BM108" s="116"/>
      <c r="BN108" s="116"/>
      <c r="BO108" s="116"/>
      <c r="BP108" s="116"/>
      <c r="BQ108" s="116"/>
      <c r="BR108" s="116"/>
      <c r="BS108" s="116"/>
      <c r="BT108" s="116"/>
      <c r="BU108" s="116"/>
      <c r="BV108" s="116"/>
      <c r="BW108" s="116"/>
      <c r="BX108" s="116"/>
      <c r="BY108" s="116"/>
      <c r="BZ108" s="116"/>
      <c r="CA108" s="116"/>
      <c r="CB108" s="116"/>
      <c r="CC108" s="116"/>
      <c r="CD108" s="116"/>
      <c r="CE108" s="116"/>
      <c r="CF108" s="116"/>
      <c r="CG108" s="116"/>
      <c r="CH108" s="116"/>
      <c r="CI108" s="116"/>
      <c r="CJ108" s="116"/>
      <c r="CK108" s="116"/>
      <c r="CL108" s="116"/>
      <c r="CM108" s="116"/>
      <c r="CN108" s="116"/>
      <c r="CO108" s="116"/>
      <c r="CP108" s="116"/>
      <c r="CQ108" s="116"/>
      <c r="CR108" s="116"/>
      <c r="CS108" s="116"/>
      <c r="CT108" s="116"/>
      <c r="CU108" s="116"/>
      <c r="CV108" s="116"/>
      <c r="CW108" s="116"/>
      <c r="CX108" s="116"/>
      <c r="CY108" s="116"/>
      <c r="CZ108" s="116"/>
      <c r="DA108" s="116"/>
      <c r="DB108" s="116"/>
      <c r="DC108" s="116"/>
      <c r="DD108" s="116"/>
      <c r="DE108" s="116"/>
      <c r="DF108" s="116"/>
      <c r="DG108" s="116"/>
      <c r="DH108" s="116"/>
      <c r="DI108" s="116"/>
      <c r="DJ108" s="116"/>
      <c r="DK108" s="116"/>
      <c r="DL108" s="116"/>
      <c r="DM108" s="116"/>
      <c r="DN108" s="116"/>
      <c r="DO108" s="116"/>
      <c r="DP108" s="116"/>
      <c r="DQ108" s="116"/>
      <c r="DR108" s="116"/>
      <c r="DS108" s="116"/>
      <c r="DT108" s="116"/>
      <c r="DU108" s="116"/>
      <c r="DV108" s="116"/>
      <c r="DW108" s="116"/>
      <c r="DX108" s="116"/>
      <c r="DY108" s="116"/>
      <c r="DZ108" s="116"/>
      <c r="EA108" s="116"/>
      <c r="EB108" s="116"/>
      <c r="EC108" s="116"/>
      <c r="ED108" s="116"/>
      <c r="EE108" s="116"/>
      <c r="EF108" s="116"/>
      <c r="EG108" s="116"/>
      <c r="EH108" s="116"/>
      <c r="EI108" s="116"/>
      <c r="EJ108" s="116"/>
      <c r="EK108" s="116"/>
      <c r="EL108" s="116"/>
      <c r="EM108" s="116"/>
      <c r="EN108" s="116"/>
      <c r="EO108" s="116"/>
    </row>
    <row r="109" spans="1:145" s="118" customFormat="1" ht="60" customHeight="1">
      <c r="A109" s="129" t="s">
        <v>101</v>
      </c>
      <c r="B109" s="129" t="s">
        <v>102</v>
      </c>
      <c r="C109" s="130">
        <v>108</v>
      </c>
      <c r="D109" s="129" t="s">
        <v>510</v>
      </c>
      <c r="E109" s="129" t="s">
        <v>510</v>
      </c>
      <c r="F109" s="167">
        <v>0.5575</v>
      </c>
      <c r="G109" s="167">
        <v>0.65333333333333299</v>
      </c>
      <c r="H109" s="167">
        <v>0.51333333333333298</v>
      </c>
      <c r="I109" s="167">
        <v>0.2</v>
      </c>
      <c r="J109" s="141">
        <v>0.5</v>
      </c>
      <c r="K109" s="141" t="s">
        <v>292</v>
      </c>
      <c r="L109" s="160"/>
      <c r="M109" s="140" t="s">
        <v>104</v>
      </c>
      <c r="N109" s="140">
        <f t="shared" si="58"/>
        <v>0.32000000000000006</v>
      </c>
      <c r="O109" s="140">
        <f t="shared" si="59"/>
        <v>0.27999999999999997</v>
      </c>
      <c r="P109" s="140">
        <f t="shared" si="60"/>
        <v>0.24</v>
      </c>
      <c r="Q109" s="143">
        <v>0.2</v>
      </c>
      <c r="R109" s="140">
        <f t="shared" si="61"/>
        <v>0.16000000000000003</v>
      </c>
      <c r="S109" s="160"/>
      <c r="T109" s="140" t="s">
        <v>349</v>
      </c>
      <c r="U109" s="169">
        <v>2</v>
      </c>
      <c r="V109" s="145" t="s">
        <v>108</v>
      </c>
      <c r="W109" s="169"/>
      <c r="X109" s="169"/>
      <c r="Y109" s="169"/>
      <c r="Z109" s="169"/>
      <c r="AA109" s="160"/>
      <c r="AB109" s="160"/>
      <c r="AC109" s="160">
        <v>0.44666666666666699</v>
      </c>
      <c r="AD109" s="160"/>
      <c r="AE109" s="129"/>
      <c r="AF109" s="173"/>
      <c r="AG109" s="132" t="s">
        <v>511</v>
      </c>
      <c r="AH109" s="129" t="s">
        <v>496</v>
      </c>
      <c r="AI109" s="129" t="s">
        <v>133</v>
      </c>
      <c r="AJ109" s="129"/>
      <c r="AK109" s="129"/>
      <c r="AL109" s="129"/>
      <c r="AM109" s="129"/>
      <c r="AN109" s="151"/>
      <c r="AO109" s="155"/>
      <c r="AP109" s="155"/>
      <c r="AQ109" s="158">
        <f>(533+533+400)/3/1000</f>
        <v>0.48866666666666669</v>
      </c>
      <c r="AR109" s="158">
        <f>(0.533+0.6+0.566)/3</f>
        <v>0.56633333333333324</v>
      </c>
      <c r="AS109" s="165">
        <v>0.6</v>
      </c>
      <c r="AT109" s="166">
        <f t="shared" si="62"/>
        <v>0.78</v>
      </c>
      <c r="AU109" s="225" t="str">
        <f t="shared" si="63"/>
        <v>Pass</v>
      </c>
      <c r="AV109" s="116"/>
      <c r="AW109" s="116"/>
      <c r="AX109" s="116"/>
      <c r="AY109" s="116"/>
      <c r="AZ109" s="116"/>
      <c r="BA109" s="116"/>
      <c r="BB109" s="116"/>
      <c r="BC109" s="116"/>
      <c r="BD109" s="116"/>
      <c r="BE109" s="116"/>
      <c r="BF109" s="116"/>
      <c r="BG109" s="116"/>
      <c r="BH109" s="116"/>
      <c r="BI109" s="116"/>
      <c r="BJ109" s="116"/>
      <c r="BK109" s="116"/>
      <c r="BL109" s="116"/>
      <c r="BM109" s="116"/>
      <c r="BN109" s="116"/>
      <c r="BO109" s="116"/>
      <c r="BP109" s="116"/>
      <c r="BQ109" s="116"/>
      <c r="BR109" s="116"/>
      <c r="BS109" s="116"/>
      <c r="BT109" s="116"/>
      <c r="BU109" s="116"/>
      <c r="BV109" s="116"/>
      <c r="BW109" s="116"/>
      <c r="BX109" s="116"/>
      <c r="BY109" s="116"/>
      <c r="BZ109" s="116"/>
      <c r="CA109" s="116"/>
      <c r="CB109" s="116"/>
      <c r="CC109" s="116"/>
      <c r="CD109" s="116"/>
      <c r="CE109" s="116"/>
      <c r="CF109" s="116"/>
      <c r="CG109" s="116"/>
      <c r="CH109" s="116"/>
      <c r="CI109" s="116"/>
      <c r="CJ109" s="116"/>
      <c r="CK109" s="116"/>
      <c r="CL109" s="116"/>
      <c r="CM109" s="116"/>
      <c r="CN109" s="116"/>
      <c r="CO109" s="116"/>
      <c r="CP109" s="116"/>
      <c r="CQ109" s="116"/>
      <c r="CR109" s="116"/>
      <c r="CS109" s="116"/>
      <c r="CT109" s="116"/>
      <c r="CU109" s="116"/>
      <c r="CV109" s="116"/>
      <c r="CW109" s="116"/>
      <c r="CX109" s="116"/>
      <c r="CY109" s="116"/>
      <c r="CZ109" s="116"/>
      <c r="DA109" s="116"/>
      <c r="DB109" s="116"/>
      <c r="DC109" s="116"/>
      <c r="DD109" s="116"/>
      <c r="DE109" s="116"/>
      <c r="DF109" s="116"/>
      <c r="DG109" s="116"/>
      <c r="DH109" s="116"/>
      <c r="DI109" s="116"/>
      <c r="DJ109" s="116"/>
      <c r="DK109" s="116"/>
      <c r="DL109" s="116"/>
      <c r="DM109" s="116"/>
      <c r="DN109" s="116"/>
      <c r="DO109" s="116"/>
      <c r="DP109" s="116"/>
      <c r="DQ109" s="116"/>
      <c r="DR109" s="116"/>
      <c r="DS109" s="116"/>
      <c r="DT109" s="116"/>
      <c r="DU109" s="116"/>
      <c r="DV109" s="116"/>
      <c r="DW109" s="116"/>
      <c r="DX109" s="116"/>
      <c r="DY109" s="116"/>
      <c r="DZ109" s="116"/>
      <c r="EA109" s="116"/>
      <c r="EB109" s="116"/>
      <c r="EC109" s="116"/>
      <c r="ED109" s="116"/>
      <c r="EE109" s="116"/>
      <c r="EF109" s="116"/>
      <c r="EG109" s="116"/>
      <c r="EH109" s="116"/>
      <c r="EI109" s="116"/>
      <c r="EJ109" s="116"/>
      <c r="EK109" s="116"/>
      <c r="EL109" s="116"/>
      <c r="EM109" s="116"/>
      <c r="EN109" s="116"/>
      <c r="EO109" s="116"/>
    </row>
    <row r="110" spans="1:145" s="118" customFormat="1" ht="60" customHeight="1">
      <c r="A110" s="129" t="s">
        <v>101</v>
      </c>
      <c r="B110" s="129" t="s">
        <v>202</v>
      </c>
      <c r="C110" s="130">
        <v>109</v>
      </c>
      <c r="D110" s="129" t="s">
        <v>512</v>
      </c>
      <c r="E110" s="129" t="s">
        <v>512</v>
      </c>
      <c r="F110" s="167"/>
      <c r="G110" s="167">
        <v>4.58</v>
      </c>
      <c r="H110" s="167"/>
      <c r="I110" s="167">
        <v>3.85</v>
      </c>
      <c r="J110" s="141">
        <v>0.5</v>
      </c>
      <c r="K110" s="141"/>
      <c r="L110" s="160"/>
      <c r="M110" s="140" t="s">
        <v>104</v>
      </c>
      <c r="N110" s="140">
        <f t="shared" ref="N110:N135" si="64">Q110*1.6</f>
        <v>3.2</v>
      </c>
      <c r="O110" s="140">
        <f t="shared" ref="O110:O135" si="65">Q110*1.4</f>
        <v>2.8</v>
      </c>
      <c r="P110" s="140">
        <f t="shared" ref="P110:P135" si="66">Q110*1.2</f>
        <v>2.4</v>
      </c>
      <c r="Q110" s="143">
        <v>2</v>
      </c>
      <c r="R110" s="140">
        <f t="shared" ref="R110:R135" si="67">Q110*0.8</f>
        <v>1.6</v>
      </c>
      <c r="S110" s="160"/>
      <c r="T110" s="140" t="s">
        <v>188</v>
      </c>
      <c r="U110" s="169">
        <v>2</v>
      </c>
      <c r="V110" s="169"/>
      <c r="W110" s="169"/>
      <c r="X110" s="169"/>
      <c r="Y110" s="169"/>
      <c r="Z110" s="169"/>
      <c r="AA110" s="160"/>
      <c r="AB110" s="160"/>
      <c r="AC110" s="160"/>
      <c r="AD110" s="160"/>
      <c r="AE110" s="129"/>
      <c r="AF110" s="173"/>
      <c r="AG110" s="132" t="s">
        <v>513</v>
      </c>
      <c r="AH110" s="129" t="s">
        <v>496</v>
      </c>
      <c r="AI110" s="129" t="s">
        <v>133</v>
      </c>
      <c r="AJ110" s="129"/>
      <c r="AK110" s="129"/>
      <c r="AL110" s="129"/>
      <c r="AM110" s="129"/>
      <c r="AN110" s="151"/>
      <c r="AO110" s="155"/>
      <c r="AP110" s="155"/>
      <c r="AQ110" s="157">
        <f>(5.28+5.28+5.079)/3</f>
        <v>5.2130000000000001</v>
      </c>
      <c r="AR110" s="157">
        <f>(5.008+4.746+4.98)/3</f>
        <v>4.9113333333333342</v>
      </c>
      <c r="AS110" s="165">
        <v>5</v>
      </c>
      <c r="AT110" s="166">
        <f t="shared" si="62"/>
        <v>5.75</v>
      </c>
      <c r="AU110" s="225" t="str">
        <f t="shared" si="63"/>
        <v>Pass</v>
      </c>
      <c r="AV110" s="116"/>
      <c r="AW110" s="116"/>
      <c r="AX110" s="116"/>
      <c r="AY110" s="116"/>
      <c r="AZ110" s="116"/>
      <c r="BA110" s="116"/>
      <c r="BB110" s="116"/>
      <c r="BC110" s="116"/>
      <c r="BD110" s="116"/>
      <c r="BE110" s="116"/>
      <c r="BF110" s="116"/>
      <c r="BG110" s="116"/>
      <c r="BH110" s="116"/>
      <c r="BI110" s="116"/>
      <c r="BJ110" s="116"/>
      <c r="BK110" s="116"/>
      <c r="BL110" s="116"/>
      <c r="BM110" s="116"/>
      <c r="BN110" s="116"/>
      <c r="BO110" s="116"/>
      <c r="BP110" s="116"/>
      <c r="BQ110" s="116"/>
      <c r="BR110" s="116"/>
      <c r="BS110" s="116"/>
      <c r="BT110" s="116"/>
      <c r="BU110" s="116"/>
      <c r="BV110" s="116"/>
      <c r="BW110" s="116"/>
      <c r="BX110" s="116"/>
      <c r="BY110" s="116"/>
      <c r="BZ110" s="116"/>
      <c r="CA110" s="116"/>
      <c r="CB110" s="116"/>
      <c r="CC110" s="116"/>
      <c r="CD110" s="116"/>
      <c r="CE110" s="116"/>
      <c r="CF110" s="116"/>
      <c r="CG110" s="116"/>
      <c r="CH110" s="116"/>
      <c r="CI110" s="116"/>
      <c r="CJ110" s="116"/>
      <c r="CK110" s="116"/>
      <c r="CL110" s="116"/>
      <c r="CM110" s="116"/>
      <c r="CN110" s="116"/>
      <c r="CO110" s="116"/>
      <c r="CP110" s="116"/>
      <c r="CQ110" s="116"/>
      <c r="CR110" s="116"/>
      <c r="CS110" s="116"/>
      <c r="CT110" s="116"/>
      <c r="CU110" s="116"/>
      <c r="CV110" s="116"/>
      <c r="CW110" s="116"/>
      <c r="CX110" s="116"/>
      <c r="CY110" s="116"/>
      <c r="CZ110" s="116"/>
      <c r="DA110" s="116"/>
      <c r="DB110" s="116"/>
      <c r="DC110" s="116"/>
      <c r="DD110" s="116"/>
      <c r="DE110" s="116"/>
      <c r="DF110" s="116"/>
      <c r="DG110" s="116"/>
      <c r="DH110" s="116"/>
      <c r="DI110" s="116"/>
      <c r="DJ110" s="116"/>
      <c r="DK110" s="116"/>
      <c r="DL110" s="116"/>
      <c r="DM110" s="116"/>
      <c r="DN110" s="116"/>
      <c r="DO110" s="116"/>
      <c r="DP110" s="116"/>
      <c r="DQ110" s="116"/>
      <c r="DR110" s="116"/>
      <c r="DS110" s="116"/>
      <c r="DT110" s="116"/>
      <c r="DU110" s="116"/>
      <c r="DV110" s="116"/>
      <c r="DW110" s="116"/>
      <c r="DX110" s="116"/>
      <c r="DY110" s="116"/>
      <c r="DZ110" s="116"/>
      <c r="EA110" s="116"/>
      <c r="EB110" s="116"/>
      <c r="EC110" s="116"/>
      <c r="ED110" s="116"/>
      <c r="EE110" s="116"/>
      <c r="EF110" s="116"/>
      <c r="EG110" s="116"/>
      <c r="EH110" s="116"/>
      <c r="EI110" s="116"/>
      <c r="EJ110" s="116"/>
      <c r="EK110" s="116"/>
      <c r="EL110" s="116"/>
      <c r="EM110" s="116"/>
      <c r="EN110" s="116"/>
      <c r="EO110" s="116"/>
    </row>
    <row r="111" spans="1:145" s="118" customFormat="1" ht="60" customHeight="1">
      <c r="A111" s="129" t="s">
        <v>101</v>
      </c>
      <c r="B111" s="129" t="s">
        <v>202</v>
      </c>
      <c r="C111" s="130">
        <v>110</v>
      </c>
      <c r="D111" s="129" t="s">
        <v>514</v>
      </c>
      <c r="E111" s="129" t="s">
        <v>514</v>
      </c>
      <c r="F111" s="167"/>
      <c r="G111" s="167">
        <v>4.6399999999999997</v>
      </c>
      <c r="H111" s="167"/>
      <c r="I111" s="167">
        <v>4.1633333333333304</v>
      </c>
      <c r="J111" s="141">
        <v>0.5</v>
      </c>
      <c r="K111" s="141"/>
      <c r="L111" s="160"/>
      <c r="M111" s="140" t="s">
        <v>104</v>
      </c>
      <c r="N111" s="140">
        <f t="shared" si="64"/>
        <v>0.32000000000000006</v>
      </c>
      <c r="O111" s="140">
        <f t="shared" si="65"/>
        <v>0.27999999999999997</v>
      </c>
      <c r="P111" s="140">
        <f t="shared" si="66"/>
        <v>0.24</v>
      </c>
      <c r="Q111" s="143">
        <v>0.2</v>
      </c>
      <c r="R111" s="140">
        <f t="shared" si="67"/>
        <v>0.16000000000000003</v>
      </c>
      <c r="S111" s="160"/>
      <c r="T111" s="140" t="s">
        <v>349</v>
      </c>
      <c r="U111" s="169">
        <v>2</v>
      </c>
      <c r="V111" s="169"/>
      <c r="W111" s="169"/>
      <c r="X111" s="169"/>
      <c r="Y111" s="169"/>
      <c r="Z111" s="169"/>
      <c r="AA111" s="160"/>
      <c r="AB111" s="160"/>
      <c r="AC111" s="160"/>
      <c r="AD111" s="160"/>
      <c r="AE111" s="129"/>
      <c r="AF111" s="173"/>
      <c r="AG111" s="132" t="s">
        <v>515</v>
      </c>
      <c r="AH111" s="129" t="s">
        <v>496</v>
      </c>
      <c r="AI111" s="129" t="s">
        <v>133</v>
      </c>
      <c r="AJ111" s="129"/>
      <c r="AK111" s="129"/>
      <c r="AL111" s="129"/>
      <c r="AM111" s="129"/>
      <c r="AN111" s="151"/>
      <c r="AO111" s="155"/>
      <c r="AP111" s="155"/>
      <c r="AQ111" s="157">
        <f>(334+367+354)/3/1000</f>
        <v>0.35166666666666668</v>
      </c>
      <c r="AR111" s="157">
        <f>(0.234+0.23+0.237)/3</f>
        <v>0.23366666666666669</v>
      </c>
      <c r="AS111" s="165">
        <v>0.5</v>
      </c>
      <c r="AT111" s="166">
        <f t="shared" si="62"/>
        <v>0.65</v>
      </c>
      <c r="AU111" s="225" t="str">
        <f t="shared" si="63"/>
        <v>Pass</v>
      </c>
      <c r="AV111" s="116"/>
      <c r="AW111" s="116"/>
      <c r="AX111" s="116"/>
      <c r="AY111" s="116"/>
      <c r="AZ111" s="116"/>
      <c r="BA111" s="116"/>
      <c r="BB111" s="116"/>
      <c r="BC111" s="116"/>
      <c r="BD111" s="116"/>
      <c r="BE111" s="116"/>
      <c r="BF111" s="116"/>
      <c r="BG111" s="116"/>
      <c r="BH111" s="116"/>
      <c r="BI111" s="116"/>
      <c r="BJ111" s="116"/>
      <c r="BK111" s="116"/>
      <c r="BL111" s="116"/>
      <c r="BM111" s="116"/>
      <c r="BN111" s="116"/>
      <c r="BO111" s="116"/>
      <c r="BP111" s="116"/>
      <c r="BQ111" s="116"/>
      <c r="BR111" s="116"/>
      <c r="BS111" s="116"/>
      <c r="BT111" s="116"/>
      <c r="BU111" s="116"/>
      <c r="BV111" s="116"/>
      <c r="BW111" s="116"/>
      <c r="BX111" s="116"/>
      <c r="BY111" s="116"/>
      <c r="BZ111" s="116"/>
      <c r="CA111" s="116"/>
      <c r="CB111" s="116"/>
      <c r="CC111" s="116"/>
      <c r="CD111" s="116"/>
      <c r="CE111" s="116"/>
      <c r="CF111" s="116"/>
      <c r="CG111" s="116"/>
      <c r="CH111" s="116"/>
      <c r="CI111" s="116"/>
      <c r="CJ111" s="116"/>
      <c r="CK111" s="116"/>
      <c r="CL111" s="116"/>
      <c r="CM111" s="116"/>
      <c r="CN111" s="116"/>
      <c r="CO111" s="116"/>
      <c r="CP111" s="116"/>
      <c r="CQ111" s="116"/>
      <c r="CR111" s="116"/>
      <c r="CS111" s="116"/>
      <c r="CT111" s="116"/>
      <c r="CU111" s="116"/>
      <c r="CV111" s="116"/>
      <c r="CW111" s="116"/>
      <c r="CX111" s="116"/>
      <c r="CY111" s="116"/>
      <c r="CZ111" s="116"/>
      <c r="DA111" s="116"/>
      <c r="DB111" s="116"/>
      <c r="DC111" s="116"/>
      <c r="DD111" s="116"/>
      <c r="DE111" s="116"/>
      <c r="DF111" s="116"/>
      <c r="DG111" s="116"/>
      <c r="DH111" s="116"/>
      <c r="DI111" s="116"/>
      <c r="DJ111" s="116"/>
      <c r="DK111" s="116"/>
      <c r="DL111" s="116"/>
      <c r="DM111" s="116"/>
      <c r="DN111" s="116"/>
      <c r="DO111" s="116"/>
      <c r="DP111" s="116"/>
      <c r="DQ111" s="116"/>
      <c r="DR111" s="116"/>
      <c r="DS111" s="116"/>
      <c r="DT111" s="116"/>
      <c r="DU111" s="116"/>
      <c r="DV111" s="116"/>
      <c r="DW111" s="116"/>
      <c r="DX111" s="116"/>
      <c r="DY111" s="116"/>
      <c r="DZ111" s="116"/>
      <c r="EA111" s="116"/>
      <c r="EB111" s="116"/>
      <c r="EC111" s="116"/>
      <c r="ED111" s="116"/>
      <c r="EE111" s="116"/>
      <c r="EF111" s="116"/>
      <c r="EG111" s="116"/>
      <c r="EH111" s="116"/>
      <c r="EI111" s="116"/>
      <c r="EJ111" s="116"/>
      <c r="EK111" s="116"/>
      <c r="EL111" s="116"/>
      <c r="EM111" s="116"/>
      <c r="EN111" s="116"/>
      <c r="EO111" s="116"/>
    </row>
    <row r="112" spans="1:145" s="118" customFormat="1" ht="60" customHeight="1">
      <c r="A112" s="129" t="s">
        <v>101</v>
      </c>
      <c r="B112" s="129" t="s">
        <v>202</v>
      </c>
      <c r="C112" s="130">
        <v>111</v>
      </c>
      <c r="D112" s="129" t="s">
        <v>516</v>
      </c>
      <c r="E112" s="129" t="s">
        <v>516</v>
      </c>
      <c r="F112" s="167"/>
      <c r="G112" s="167">
        <v>3.17</v>
      </c>
      <c r="H112" s="167"/>
      <c r="I112" s="167">
        <v>3.2333333333333298</v>
      </c>
      <c r="J112" s="141">
        <v>0.5</v>
      </c>
      <c r="K112" s="141"/>
      <c r="L112" s="160"/>
      <c r="M112" s="140" t="s">
        <v>104</v>
      </c>
      <c r="N112" s="140">
        <f t="shared" si="64"/>
        <v>3.2</v>
      </c>
      <c r="O112" s="140">
        <f t="shared" si="65"/>
        <v>2.8</v>
      </c>
      <c r="P112" s="140">
        <f t="shared" si="66"/>
        <v>2.4</v>
      </c>
      <c r="Q112" s="143">
        <v>2</v>
      </c>
      <c r="R112" s="140">
        <f t="shared" si="67"/>
        <v>1.6</v>
      </c>
      <c r="S112" s="160"/>
      <c r="T112" s="140" t="s">
        <v>188</v>
      </c>
      <c r="U112" s="169">
        <v>2</v>
      </c>
      <c r="V112" s="169"/>
      <c r="W112" s="169"/>
      <c r="X112" s="169"/>
      <c r="Y112" s="169"/>
      <c r="Z112" s="169"/>
      <c r="AA112" s="160"/>
      <c r="AB112" s="160"/>
      <c r="AC112" s="160"/>
      <c r="AD112" s="160"/>
      <c r="AE112" s="129"/>
      <c r="AF112" s="173"/>
      <c r="AG112" s="132" t="s">
        <v>517</v>
      </c>
      <c r="AH112" s="129" t="s">
        <v>496</v>
      </c>
      <c r="AI112" s="129" t="s">
        <v>133</v>
      </c>
      <c r="AJ112" s="129"/>
      <c r="AK112" s="129"/>
      <c r="AL112" s="129"/>
      <c r="AM112" s="129"/>
      <c r="AN112" s="151"/>
      <c r="AO112" s="155"/>
      <c r="AP112" s="155"/>
      <c r="AQ112" s="157">
        <f>(2.9+2.7+2.733)/3</f>
        <v>2.7776666666666667</v>
      </c>
      <c r="AR112" s="158">
        <f>(3.2+3.3+3.233)/3</f>
        <v>3.2443333333333335</v>
      </c>
      <c r="AS112" s="165">
        <v>3.4</v>
      </c>
      <c r="AT112" s="166">
        <f t="shared" si="62"/>
        <v>3.9099999999999997</v>
      </c>
      <c r="AU112" s="225" t="str">
        <f t="shared" si="63"/>
        <v>Pass</v>
      </c>
      <c r="AV112" s="116"/>
      <c r="AW112" s="116"/>
      <c r="AX112" s="116"/>
      <c r="AY112" s="116"/>
      <c r="AZ112" s="116"/>
      <c r="BA112" s="116"/>
      <c r="BB112" s="116"/>
      <c r="BC112" s="116"/>
      <c r="BD112" s="116"/>
      <c r="BE112" s="116"/>
      <c r="BF112" s="116"/>
      <c r="BG112" s="116"/>
      <c r="BH112" s="116"/>
      <c r="BI112" s="116"/>
      <c r="BJ112" s="116"/>
      <c r="BK112" s="116"/>
      <c r="BL112" s="116"/>
      <c r="BM112" s="116"/>
      <c r="BN112" s="116"/>
      <c r="BO112" s="116"/>
      <c r="BP112" s="116"/>
      <c r="BQ112" s="116"/>
      <c r="BR112" s="116"/>
      <c r="BS112" s="116"/>
      <c r="BT112" s="116"/>
      <c r="BU112" s="116"/>
      <c r="BV112" s="116"/>
      <c r="BW112" s="116"/>
      <c r="BX112" s="116"/>
      <c r="BY112" s="116"/>
      <c r="BZ112" s="116"/>
      <c r="CA112" s="116"/>
      <c r="CB112" s="116"/>
      <c r="CC112" s="116"/>
      <c r="CD112" s="116"/>
      <c r="CE112" s="116"/>
      <c r="CF112" s="116"/>
      <c r="CG112" s="116"/>
      <c r="CH112" s="116"/>
      <c r="CI112" s="116"/>
      <c r="CJ112" s="116"/>
      <c r="CK112" s="116"/>
      <c r="CL112" s="116"/>
      <c r="CM112" s="116"/>
      <c r="CN112" s="116"/>
      <c r="CO112" s="116"/>
      <c r="CP112" s="116"/>
      <c r="CQ112" s="116"/>
      <c r="CR112" s="116"/>
      <c r="CS112" s="116"/>
      <c r="CT112" s="116"/>
      <c r="CU112" s="116"/>
      <c r="CV112" s="116"/>
      <c r="CW112" s="116"/>
      <c r="CX112" s="116"/>
      <c r="CY112" s="116"/>
      <c r="CZ112" s="116"/>
      <c r="DA112" s="116"/>
      <c r="DB112" s="116"/>
      <c r="DC112" s="116"/>
      <c r="DD112" s="116"/>
      <c r="DE112" s="116"/>
      <c r="DF112" s="116"/>
      <c r="DG112" s="116"/>
      <c r="DH112" s="116"/>
      <c r="DI112" s="116"/>
      <c r="DJ112" s="116"/>
      <c r="DK112" s="116"/>
      <c r="DL112" s="116"/>
      <c r="DM112" s="116"/>
      <c r="DN112" s="116"/>
      <c r="DO112" s="116"/>
      <c r="DP112" s="116"/>
      <c r="DQ112" s="116"/>
      <c r="DR112" s="116"/>
      <c r="DS112" s="116"/>
      <c r="DT112" s="116"/>
      <c r="DU112" s="116"/>
      <c r="DV112" s="116"/>
      <c r="DW112" s="116"/>
      <c r="DX112" s="116"/>
      <c r="DY112" s="116"/>
      <c r="DZ112" s="116"/>
      <c r="EA112" s="116"/>
      <c r="EB112" s="116"/>
      <c r="EC112" s="116"/>
      <c r="ED112" s="116"/>
      <c r="EE112" s="116"/>
      <c r="EF112" s="116"/>
      <c r="EG112" s="116"/>
      <c r="EH112" s="116"/>
      <c r="EI112" s="116"/>
      <c r="EJ112" s="116"/>
      <c r="EK112" s="116"/>
      <c r="EL112" s="116"/>
      <c r="EM112" s="116"/>
      <c r="EN112" s="116"/>
      <c r="EO112" s="116"/>
    </row>
    <row r="113" spans="1:145" s="118" customFormat="1" ht="60" customHeight="1">
      <c r="A113" s="129" t="s">
        <v>101</v>
      </c>
      <c r="B113" s="129" t="s">
        <v>202</v>
      </c>
      <c r="C113" s="130">
        <v>112</v>
      </c>
      <c r="D113" s="129" t="s">
        <v>518</v>
      </c>
      <c r="E113" s="129" t="s">
        <v>518</v>
      </c>
      <c r="F113" s="167"/>
      <c r="G113" s="167">
        <v>0.20333333333333301</v>
      </c>
      <c r="H113" s="167"/>
      <c r="I113" s="167">
        <v>0.18333333333333299</v>
      </c>
      <c r="J113" s="141">
        <v>0.5</v>
      </c>
      <c r="K113" s="141"/>
      <c r="L113" s="160"/>
      <c r="M113" s="140" t="s">
        <v>104</v>
      </c>
      <c r="N113" s="140">
        <f t="shared" si="64"/>
        <v>0.32000000000000006</v>
      </c>
      <c r="O113" s="140">
        <f t="shared" si="65"/>
        <v>0.27999999999999997</v>
      </c>
      <c r="P113" s="140">
        <f t="shared" si="66"/>
        <v>0.24</v>
      </c>
      <c r="Q113" s="143">
        <v>0.2</v>
      </c>
      <c r="R113" s="140">
        <f t="shared" si="67"/>
        <v>0.16000000000000003</v>
      </c>
      <c r="S113" s="160"/>
      <c r="T113" s="140" t="s">
        <v>349</v>
      </c>
      <c r="U113" s="169">
        <v>2</v>
      </c>
      <c r="V113" s="169"/>
      <c r="W113" s="169"/>
      <c r="X113" s="169"/>
      <c r="Y113" s="169"/>
      <c r="Z113" s="169"/>
      <c r="AA113" s="160"/>
      <c r="AB113" s="160"/>
      <c r="AC113" s="160"/>
      <c r="AD113" s="160"/>
      <c r="AE113" s="129"/>
      <c r="AF113" s="173"/>
      <c r="AG113" s="132" t="s">
        <v>519</v>
      </c>
      <c r="AH113" s="129" t="s">
        <v>496</v>
      </c>
      <c r="AI113" s="129" t="s">
        <v>133</v>
      </c>
      <c r="AJ113" s="129"/>
      <c r="AK113" s="129"/>
      <c r="AL113" s="129"/>
      <c r="AM113" s="129"/>
      <c r="AN113" s="151"/>
      <c r="AO113" s="155"/>
      <c r="AP113" s="155"/>
      <c r="AQ113" s="157">
        <f>(234+266+267)/3/1000</f>
        <v>0.25566666666666665</v>
      </c>
      <c r="AR113" s="158">
        <f>(0.133+0.234+0.133)/3</f>
        <v>0.16666666666666666</v>
      </c>
      <c r="AS113" s="165">
        <v>0.5</v>
      </c>
      <c r="AT113" s="166">
        <f t="shared" si="62"/>
        <v>0.65</v>
      </c>
      <c r="AU113" s="225" t="str">
        <f t="shared" si="63"/>
        <v>Pass</v>
      </c>
      <c r="AV113" s="116"/>
      <c r="AW113" s="116"/>
      <c r="AX113" s="116"/>
      <c r="AY113" s="116"/>
      <c r="AZ113" s="116"/>
      <c r="BA113" s="116"/>
      <c r="BB113" s="116"/>
      <c r="BC113" s="116"/>
      <c r="BD113" s="116"/>
      <c r="BE113" s="116"/>
      <c r="BF113" s="116"/>
      <c r="BG113" s="116"/>
      <c r="BH113" s="116"/>
      <c r="BI113" s="116"/>
      <c r="BJ113" s="116"/>
      <c r="BK113" s="116"/>
      <c r="BL113" s="116"/>
      <c r="BM113" s="116"/>
      <c r="BN113" s="116"/>
      <c r="BO113" s="116"/>
      <c r="BP113" s="116"/>
      <c r="BQ113" s="116"/>
      <c r="BR113" s="116"/>
      <c r="BS113" s="116"/>
      <c r="BT113" s="116"/>
      <c r="BU113" s="116"/>
      <c r="BV113" s="116"/>
      <c r="BW113" s="116"/>
      <c r="BX113" s="116"/>
      <c r="BY113" s="116"/>
      <c r="BZ113" s="116"/>
      <c r="CA113" s="116"/>
      <c r="CB113" s="116"/>
      <c r="CC113" s="116"/>
      <c r="CD113" s="116"/>
      <c r="CE113" s="116"/>
      <c r="CF113" s="116"/>
      <c r="CG113" s="116"/>
      <c r="CH113" s="116"/>
      <c r="CI113" s="116"/>
      <c r="CJ113" s="116"/>
      <c r="CK113" s="116"/>
      <c r="CL113" s="116"/>
      <c r="CM113" s="116"/>
      <c r="CN113" s="116"/>
      <c r="CO113" s="116"/>
      <c r="CP113" s="116"/>
      <c r="CQ113" s="116"/>
      <c r="CR113" s="116"/>
      <c r="CS113" s="116"/>
      <c r="CT113" s="116"/>
      <c r="CU113" s="116"/>
      <c r="CV113" s="116"/>
      <c r="CW113" s="116"/>
      <c r="CX113" s="116"/>
      <c r="CY113" s="116"/>
      <c r="CZ113" s="116"/>
      <c r="DA113" s="116"/>
      <c r="DB113" s="116"/>
      <c r="DC113" s="116"/>
      <c r="DD113" s="116"/>
      <c r="DE113" s="116"/>
      <c r="DF113" s="116"/>
      <c r="DG113" s="116"/>
      <c r="DH113" s="116"/>
      <c r="DI113" s="116"/>
      <c r="DJ113" s="116"/>
      <c r="DK113" s="116"/>
      <c r="DL113" s="116"/>
      <c r="DM113" s="116"/>
      <c r="DN113" s="116"/>
      <c r="DO113" s="116"/>
      <c r="DP113" s="116"/>
      <c r="DQ113" s="116"/>
      <c r="DR113" s="116"/>
      <c r="DS113" s="116"/>
      <c r="DT113" s="116"/>
      <c r="DU113" s="116"/>
      <c r="DV113" s="116"/>
      <c r="DW113" s="116"/>
      <c r="DX113" s="116"/>
      <c r="DY113" s="116"/>
      <c r="DZ113" s="116"/>
      <c r="EA113" s="116"/>
      <c r="EB113" s="116"/>
      <c r="EC113" s="116"/>
      <c r="ED113" s="116"/>
      <c r="EE113" s="116"/>
      <c r="EF113" s="116"/>
      <c r="EG113" s="116"/>
      <c r="EH113" s="116"/>
      <c r="EI113" s="116"/>
      <c r="EJ113" s="116"/>
      <c r="EK113" s="116"/>
      <c r="EL113" s="116"/>
      <c r="EM113" s="116"/>
      <c r="EN113" s="116"/>
      <c r="EO113" s="116"/>
    </row>
    <row r="114" spans="1:145" s="118" customFormat="1" ht="60" customHeight="1">
      <c r="A114" s="129" t="s">
        <v>101</v>
      </c>
      <c r="B114" s="129" t="s">
        <v>102</v>
      </c>
      <c r="C114" s="130">
        <v>113</v>
      </c>
      <c r="D114" s="129" t="s">
        <v>520</v>
      </c>
      <c r="E114" s="129" t="s">
        <v>520</v>
      </c>
      <c r="F114" s="167"/>
      <c r="G114" s="167">
        <v>0.72599999999999998</v>
      </c>
      <c r="H114" s="167"/>
      <c r="I114" s="167"/>
      <c r="J114" s="141">
        <v>0.5</v>
      </c>
      <c r="K114" s="141"/>
      <c r="L114" s="160"/>
      <c r="M114" s="140" t="s">
        <v>104</v>
      </c>
      <c r="N114" s="140">
        <f t="shared" si="64"/>
        <v>3.2</v>
      </c>
      <c r="O114" s="140">
        <f t="shared" si="65"/>
        <v>2.8</v>
      </c>
      <c r="P114" s="140">
        <f t="shared" si="66"/>
        <v>2.4</v>
      </c>
      <c r="Q114" s="143">
        <v>2</v>
      </c>
      <c r="R114" s="140">
        <f t="shared" si="67"/>
        <v>1.6</v>
      </c>
      <c r="S114" s="160"/>
      <c r="T114" s="140" t="s">
        <v>188</v>
      </c>
      <c r="U114" s="169">
        <v>2</v>
      </c>
      <c r="V114" s="169"/>
      <c r="W114" s="169"/>
      <c r="X114" s="169"/>
      <c r="Y114" s="169"/>
      <c r="Z114" s="169"/>
      <c r="AA114" s="160"/>
      <c r="AB114" s="160"/>
      <c r="AC114" s="160"/>
      <c r="AD114" s="160"/>
      <c r="AE114" s="129"/>
      <c r="AF114" s="173"/>
      <c r="AG114" s="132" t="s">
        <v>521</v>
      </c>
      <c r="AH114" s="129" t="s">
        <v>496</v>
      </c>
      <c r="AI114" s="129" t="s">
        <v>133</v>
      </c>
      <c r="AJ114" s="129"/>
      <c r="AK114" s="129"/>
      <c r="AL114" s="129"/>
      <c r="AM114" s="129"/>
      <c r="AN114" s="151"/>
      <c r="AO114" s="155"/>
      <c r="AP114" s="155"/>
      <c r="AQ114" s="157">
        <f>(2.54+1.195+2.148)/3</f>
        <v>1.9610000000000003</v>
      </c>
      <c r="AR114" s="157">
        <f>(1.04+1.238+1.03)/3</f>
        <v>1.1026666666666667</v>
      </c>
      <c r="AS114" s="165">
        <v>2.4</v>
      </c>
      <c r="AT114" s="166">
        <f t="shared" si="62"/>
        <v>2.88</v>
      </c>
      <c r="AU114" s="225" t="str">
        <f t="shared" si="63"/>
        <v>Pass</v>
      </c>
      <c r="AV114" s="116"/>
      <c r="AW114" s="116"/>
      <c r="AX114" s="116"/>
      <c r="AY114" s="116"/>
      <c r="AZ114" s="116"/>
      <c r="BA114" s="116"/>
      <c r="BB114" s="116"/>
      <c r="BC114" s="116"/>
      <c r="BD114" s="116"/>
      <c r="BE114" s="116"/>
      <c r="BF114" s="116"/>
      <c r="BG114" s="116"/>
      <c r="BH114" s="116"/>
      <c r="BI114" s="116"/>
      <c r="BJ114" s="116"/>
      <c r="BK114" s="116"/>
      <c r="BL114" s="116"/>
      <c r="BM114" s="116"/>
      <c r="BN114" s="116"/>
      <c r="BO114" s="116"/>
      <c r="BP114" s="116"/>
      <c r="BQ114" s="116"/>
      <c r="BR114" s="116"/>
      <c r="BS114" s="116"/>
      <c r="BT114" s="116"/>
      <c r="BU114" s="116"/>
      <c r="BV114" s="116"/>
      <c r="BW114" s="116"/>
      <c r="BX114" s="116"/>
      <c r="BY114" s="116"/>
      <c r="BZ114" s="116"/>
      <c r="CA114" s="116"/>
      <c r="CB114" s="116"/>
      <c r="CC114" s="116"/>
      <c r="CD114" s="116"/>
      <c r="CE114" s="116"/>
      <c r="CF114" s="116"/>
      <c r="CG114" s="116"/>
      <c r="CH114" s="116"/>
      <c r="CI114" s="116"/>
      <c r="CJ114" s="116"/>
      <c r="CK114" s="116"/>
      <c r="CL114" s="116"/>
      <c r="CM114" s="116"/>
      <c r="CN114" s="116"/>
      <c r="CO114" s="116"/>
      <c r="CP114" s="116"/>
      <c r="CQ114" s="116"/>
      <c r="CR114" s="116"/>
      <c r="CS114" s="116"/>
      <c r="CT114" s="116"/>
      <c r="CU114" s="116"/>
      <c r="CV114" s="116"/>
      <c r="CW114" s="116"/>
      <c r="CX114" s="116"/>
      <c r="CY114" s="116"/>
      <c r="CZ114" s="116"/>
      <c r="DA114" s="116"/>
      <c r="DB114" s="116"/>
      <c r="DC114" s="116"/>
      <c r="DD114" s="116"/>
      <c r="DE114" s="116"/>
      <c r="DF114" s="116"/>
      <c r="DG114" s="116"/>
      <c r="DH114" s="116"/>
      <c r="DI114" s="116"/>
      <c r="DJ114" s="116"/>
      <c r="DK114" s="116"/>
      <c r="DL114" s="116"/>
      <c r="DM114" s="116"/>
      <c r="DN114" s="116"/>
      <c r="DO114" s="116"/>
      <c r="DP114" s="116"/>
      <c r="DQ114" s="116"/>
      <c r="DR114" s="116"/>
      <c r="DS114" s="116"/>
      <c r="DT114" s="116"/>
      <c r="DU114" s="116"/>
      <c r="DV114" s="116"/>
      <c r="DW114" s="116"/>
      <c r="DX114" s="116"/>
      <c r="DY114" s="116"/>
      <c r="DZ114" s="116"/>
      <c r="EA114" s="116"/>
      <c r="EB114" s="116"/>
      <c r="EC114" s="116"/>
      <c r="ED114" s="116"/>
      <c r="EE114" s="116"/>
      <c r="EF114" s="116"/>
      <c r="EG114" s="116"/>
      <c r="EH114" s="116"/>
      <c r="EI114" s="116"/>
      <c r="EJ114" s="116"/>
      <c r="EK114" s="116"/>
      <c r="EL114" s="116"/>
      <c r="EM114" s="116"/>
      <c r="EN114" s="116"/>
      <c r="EO114" s="116"/>
    </row>
    <row r="115" spans="1:145" s="118" customFormat="1" ht="60" customHeight="1">
      <c r="A115" s="129" t="s">
        <v>101</v>
      </c>
      <c r="B115" s="129" t="s">
        <v>102</v>
      </c>
      <c r="C115" s="130">
        <v>114</v>
      </c>
      <c r="D115" s="129" t="s">
        <v>522</v>
      </c>
      <c r="E115" s="129" t="s">
        <v>522</v>
      </c>
      <c r="F115" s="167"/>
      <c r="G115" s="167">
        <v>0.60366666666666702</v>
      </c>
      <c r="H115" s="167"/>
      <c r="I115" s="167"/>
      <c r="J115" s="141">
        <v>0.5</v>
      </c>
      <c r="K115" s="141"/>
      <c r="L115" s="160"/>
      <c r="M115" s="140" t="s">
        <v>104</v>
      </c>
      <c r="N115" s="140">
        <f t="shared" si="64"/>
        <v>0.32000000000000006</v>
      </c>
      <c r="O115" s="140">
        <f t="shared" si="65"/>
        <v>0.27999999999999997</v>
      </c>
      <c r="P115" s="140">
        <f t="shared" si="66"/>
        <v>0.24</v>
      </c>
      <c r="Q115" s="143">
        <v>0.2</v>
      </c>
      <c r="R115" s="140">
        <f t="shared" si="67"/>
        <v>0.16000000000000003</v>
      </c>
      <c r="S115" s="160"/>
      <c r="T115" s="140" t="s">
        <v>349</v>
      </c>
      <c r="U115" s="169">
        <v>2</v>
      </c>
      <c r="V115" s="169"/>
      <c r="W115" s="169"/>
      <c r="X115" s="169"/>
      <c r="Y115" s="169"/>
      <c r="Z115" s="169"/>
      <c r="AA115" s="160"/>
      <c r="AB115" s="160"/>
      <c r="AC115" s="160"/>
      <c r="AD115" s="160"/>
      <c r="AE115" s="129"/>
      <c r="AF115" s="173"/>
      <c r="AG115" s="132" t="s">
        <v>523</v>
      </c>
      <c r="AH115" s="129" t="s">
        <v>496</v>
      </c>
      <c r="AI115" s="129" t="s">
        <v>133</v>
      </c>
      <c r="AJ115" s="129"/>
      <c r="AK115" s="129"/>
      <c r="AL115" s="129"/>
      <c r="AM115" s="129"/>
      <c r="AN115" s="151"/>
      <c r="AO115" s="155"/>
      <c r="AP115" s="155"/>
      <c r="AQ115" s="157">
        <f>(1.061+1.016+1.085)/3</f>
        <v>1.054</v>
      </c>
      <c r="AR115" s="157">
        <f>(0.99+0.669+0.703)/3</f>
        <v>0.78733333333333333</v>
      </c>
      <c r="AS115" s="165">
        <v>0.5</v>
      </c>
      <c r="AT115" s="166">
        <f t="shared" si="62"/>
        <v>0.65</v>
      </c>
      <c r="AU115" s="225" t="str">
        <f t="shared" si="63"/>
        <v>Fail</v>
      </c>
      <c r="AV115" s="116"/>
      <c r="AW115" s="116"/>
      <c r="AX115" s="116"/>
      <c r="AY115" s="116"/>
      <c r="AZ115" s="116"/>
      <c r="BA115" s="116"/>
      <c r="BB115" s="116"/>
      <c r="BC115" s="116"/>
      <c r="BD115" s="116"/>
      <c r="BE115" s="116"/>
      <c r="BF115" s="116"/>
      <c r="BG115" s="116"/>
      <c r="BH115" s="116"/>
      <c r="BI115" s="116"/>
      <c r="BJ115" s="116"/>
      <c r="BK115" s="116"/>
      <c r="BL115" s="116"/>
      <c r="BM115" s="116"/>
      <c r="BN115" s="116"/>
      <c r="BO115" s="116"/>
      <c r="BP115" s="116"/>
      <c r="BQ115" s="116"/>
      <c r="BR115" s="116"/>
      <c r="BS115" s="116"/>
      <c r="BT115" s="116"/>
      <c r="BU115" s="116"/>
      <c r="BV115" s="116"/>
      <c r="BW115" s="116"/>
      <c r="BX115" s="116"/>
      <c r="BY115" s="116"/>
      <c r="BZ115" s="116"/>
      <c r="CA115" s="116"/>
      <c r="CB115" s="116"/>
      <c r="CC115" s="116"/>
      <c r="CD115" s="116"/>
      <c r="CE115" s="116"/>
      <c r="CF115" s="116"/>
      <c r="CG115" s="116"/>
      <c r="CH115" s="116"/>
      <c r="CI115" s="116"/>
      <c r="CJ115" s="116"/>
      <c r="CK115" s="116"/>
      <c r="CL115" s="116"/>
      <c r="CM115" s="116"/>
      <c r="CN115" s="116"/>
      <c r="CO115" s="116"/>
      <c r="CP115" s="116"/>
      <c r="CQ115" s="116"/>
      <c r="CR115" s="116"/>
      <c r="CS115" s="116"/>
      <c r="CT115" s="116"/>
      <c r="CU115" s="116"/>
      <c r="CV115" s="116"/>
      <c r="CW115" s="116"/>
      <c r="CX115" s="116"/>
      <c r="CY115" s="116"/>
      <c r="CZ115" s="116"/>
      <c r="DA115" s="116"/>
      <c r="DB115" s="116"/>
      <c r="DC115" s="116"/>
      <c r="DD115" s="116"/>
      <c r="DE115" s="116"/>
      <c r="DF115" s="116"/>
      <c r="DG115" s="116"/>
      <c r="DH115" s="116"/>
      <c r="DI115" s="116"/>
      <c r="DJ115" s="116"/>
      <c r="DK115" s="116"/>
      <c r="DL115" s="116"/>
      <c r="DM115" s="116"/>
      <c r="DN115" s="116"/>
      <c r="DO115" s="116"/>
      <c r="DP115" s="116"/>
      <c r="DQ115" s="116"/>
      <c r="DR115" s="116"/>
      <c r="DS115" s="116"/>
      <c r="DT115" s="116"/>
      <c r="DU115" s="116"/>
      <c r="DV115" s="116"/>
      <c r="DW115" s="116"/>
      <c r="DX115" s="116"/>
      <c r="DY115" s="116"/>
      <c r="DZ115" s="116"/>
      <c r="EA115" s="116"/>
      <c r="EB115" s="116"/>
      <c r="EC115" s="116"/>
      <c r="ED115" s="116"/>
      <c r="EE115" s="116"/>
      <c r="EF115" s="116"/>
      <c r="EG115" s="116"/>
      <c r="EH115" s="116"/>
      <c r="EI115" s="116"/>
      <c r="EJ115" s="116"/>
      <c r="EK115" s="116"/>
      <c r="EL115" s="116"/>
      <c r="EM115" s="116"/>
      <c r="EN115" s="116"/>
      <c r="EO115" s="116"/>
    </row>
    <row r="116" spans="1:145" s="118" customFormat="1" ht="60" customHeight="1">
      <c r="A116" s="129" t="s">
        <v>101</v>
      </c>
      <c r="B116" s="129" t="s">
        <v>202</v>
      </c>
      <c r="C116" s="130">
        <v>115</v>
      </c>
      <c r="D116" s="129" t="s">
        <v>524</v>
      </c>
      <c r="E116" s="129" t="s">
        <v>524</v>
      </c>
      <c r="F116" s="167"/>
      <c r="G116" s="167">
        <v>1.05666666666667</v>
      </c>
      <c r="H116" s="167"/>
      <c r="I116" s="167">
        <v>1.07</v>
      </c>
      <c r="J116" s="141">
        <v>0.5</v>
      </c>
      <c r="K116" s="141"/>
      <c r="L116" s="160"/>
      <c r="M116" s="140" t="s">
        <v>104</v>
      </c>
      <c r="N116" s="140">
        <f t="shared" si="64"/>
        <v>2.4000000000000004</v>
      </c>
      <c r="O116" s="140">
        <f t="shared" si="65"/>
        <v>2.0999999999999996</v>
      </c>
      <c r="P116" s="140">
        <f t="shared" si="66"/>
        <v>1.7999999999999998</v>
      </c>
      <c r="Q116" s="143">
        <v>1.5</v>
      </c>
      <c r="R116" s="140">
        <f t="shared" si="67"/>
        <v>1.2000000000000002</v>
      </c>
      <c r="S116" s="160"/>
      <c r="T116" s="140" t="s">
        <v>188</v>
      </c>
      <c r="U116" s="169">
        <v>2</v>
      </c>
      <c r="V116" s="169"/>
      <c r="W116" s="169"/>
      <c r="X116" s="169"/>
      <c r="Y116" s="169"/>
      <c r="Z116" s="169"/>
      <c r="AA116" s="160"/>
      <c r="AB116" s="160"/>
      <c r="AC116" s="160"/>
      <c r="AD116" s="160"/>
      <c r="AE116" s="129"/>
      <c r="AF116" s="173"/>
      <c r="AG116" s="132" t="s">
        <v>525</v>
      </c>
      <c r="AH116" s="129" t="s">
        <v>496</v>
      </c>
      <c r="AI116" s="129" t="s">
        <v>133</v>
      </c>
      <c r="AJ116" s="129"/>
      <c r="AK116" s="129"/>
      <c r="AL116" s="129"/>
      <c r="AM116" s="129"/>
      <c r="AN116" s="151"/>
      <c r="AO116" s="155"/>
      <c r="AP116" s="155"/>
      <c r="AQ116" s="158">
        <f>(1.463+1.489+1.331)/3</f>
        <v>1.4276666666666664</v>
      </c>
      <c r="AR116" s="157">
        <f>(1.4+1.366+1.4)/3</f>
        <v>1.3886666666666667</v>
      </c>
      <c r="AS116" s="165">
        <v>1.5</v>
      </c>
      <c r="AT116" s="166">
        <f t="shared" si="62"/>
        <v>1.7999999999999998</v>
      </c>
      <c r="AU116" s="225" t="str">
        <f t="shared" si="63"/>
        <v>Pass</v>
      </c>
      <c r="AV116" s="116"/>
      <c r="AW116" s="116"/>
      <c r="AX116" s="116"/>
      <c r="AY116" s="116"/>
      <c r="AZ116" s="116"/>
      <c r="BA116" s="116"/>
      <c r="BB116" s="116"/>
      <c r="BC116" s="116"/>
      <c r="BD116" s="116"/>
      <c r="BE116" s="116"/>
      <c r="BF116" s="116"/>
      <c r="BG116" s="116"/>
      <c r="BH116" s="116"/>
      <c r="BI116" s="116"/>
      <c r="BJ116" s="116"/>
      <c r="BK116" s="116"/>
      <c r="BL116" s="116"/>
      <c r="BM116" s="116"/>
      <c r="BN116" s="116"/>
      <c r="BO116" s="116"/>
      <c r="BP116" s="116"/>
      <c r="BQ116" s="116"/>
      <c r="BR116" s="116"/>
      <c r="BS116" s="116"/>
      <c r="BT116" s="116"/>
      <c r="BU116" s="116"/>
      <c r="BV116" s="116"/>
      <c r="BW116" s="116"/>
      <c r="BX116" s="116"/>
      <c r="BY116" s="116"/>
      <c r="BZ116" s="116"/>
      <c r="CA116" s="116"/>
      <c r="CB116" s="116"/>
      <c r="CC116" s="116"/>
      <c r="CD116" s="116"/>
      <c r="CE116" s="116"/>
      <c r="CF116" s="116"/>
      <c r="CG116" s="116"/>
      <c r="CH116" s="116"/>
      <c r="CI116" s="116"/>
      <c r="CJ116" s="116"/>
      <c r="CK116" s="116"/>
      <c r="CL116" s="116"/>
      <c r="CM116" s="116"/>
      <c r="CN116" s="116"/>
      <c r="CO116" s="116"/>
      <c r="CP116" s="116"/>
      <c r="CQ116" s="116"/>
      <c r="CR116" s="116"/>
      <c r="CS116" s="116"/>
      <c r="CT116" s="116"/>
      <c r="CU116" s="116"/>
      <c r="CV116" s="116"/>
      <c r="CW116" s="116"/>
      <c r="CX116" s="116"/>
      <c r="CY116" s="116"/>
      <c r="CZ116" s="116"/>
      <c r="DA116" s="116"/>
      <c r="DB116" s="116"/>
      <c r="DC116" s="116"/>
      <c r="DD116" s="116"/>
      <c r="DE116" s="116"/>
      <c r="DF116" s="116"/>
      <c r="DG116" s="116"/>
      <c r="DH116" s="116"/>
      <c r="DI116" s="116"/>
      <c r="DJ116" s="116"/>
      <c r="DK116" s="116"/>
      <c r="DL116" s="116"/>
      <c r="DM116" s="116"/>
      <c r="DN116" s="116"/>
      <c r="DO116" s="116"/>
      <c r="DP116" s="116"/>
      <c r="DQ116" s="116"/>
      <c r="DR116" s="116"/>
      <c r="DS116" s="116"/>
      <c r="DT116" s="116"/>
      <c r="DU116" s="116"/>
      <c r="DV116" s="116"/>
      <c r="DW116" s="116"/>
      <c r="DX116" s="116"/>
      <c r="DY116" s="116"/>
      <c r="DZ116" s="116"/>
      <c r="EA116" s="116"/>
      <c r="EB116" s="116"/>
      <c r="EC116" s="116"/>
      <c r="ED116" s="116"/>
      <c r="EE116" s="116"/>
      <c r="EF116" s="116"/>
      <c r="EG116" s="116"/>
      <c r="EH116" s="116"/>
      <c r="EI116" s="116"/>
      <c r="EJ116" s="116"/>
      <c r="EK116" s="116"/>
      <c r="EL116" s="116"/>
      <c r="EM116" s="116"/>
      <c r="EN116" s="116"/>
      <c r="EO116" s="116"/>
    </row>
    <row r="117" spans="1:145" s="116" customFormat="1" ht="60" customHeight="1">
      <c r="A117" s="129" t="s">
        <v>101</v>
      </c>
      <c r="B117" s="129" t="s">
        <v>102</v>
      </c>
      <c r="C117" s="130">
        <v>116</v>
      </c>
      <c r="D117" s="129" t="s">
        <v>526</v>
      </c>
      <c r="E117" s="129" t="s">
        <v>526</v>
      </c>
      <c r="F117" s="167"/>
      <c r="G117" s="167">
        <v>6.2633333333333301</v>
      </c>
      <c r="H117" s="167"/>
      <c r="I117" s="167">
        <v>5.2333333333333298</v>
      </c>
      <c r="J117" s="141">
        <v>0.5</v>
      </c>
      <c r="K117" s="141"/>
      <c r="L117" s="160"/>
      <c r="M117" s="140" t="s">
        <v>104</v>
      </c>
      <c r="N117" s="140">
        <f t="shared" si="64"/>
        <v>3.2</v>
      </c>
      <c r="O117" s="140">
        <f t="shared" si="65"/>
        <v>2.8</v>
      </c>
      <c r="P117" s="140">
        <f t="shared" si="66"/>
        <v>2.4</v>
      </c>
      <c r="Q117" s="143">
        <v>2</v>
      </c>
      <c r="R117" s="140">
        <f t="shared" si="67"/>
        <v>1.6</v>
      </c>
      <c r="S117" s="160"/>
      <c r="T117" s="140" t="s">
        <v>188</v>
      </c>
      <c r="U117" s="169">
        <v>2</v>
      </c>
      <c r="V117" s="169"/>
      <c r="W117" s="169"/>
      <c r="X117" s="169"/>
      <c r="Y117" s="169"/>
      <c r="Z117" s="169"/>
      <c r="AA117" s="160"/>
      <c r="AB117" s="160"/>
      <c r="AC117" s="160"/>
      <c r="AD117" s="160"/>
      <c r="AE117" s="129"/>
      <c r="AF117" s="173" t="s">
        <v>527</v>
      </c>
      <c r="AG117" s="132" t="s">
        <v>528</v>
      </c>
      <c r="AH117" s="129" t="s">
        <v>529</v>
      </c>
      <c r="AI117" s="129" t="s">
        <v>133</v>
      </c>
      <c r="AJ117" s="129"/>
      <c r="AK117" s="129"/>
      <c r="AL117" s="129"/>
      <c r="AM117" s="129"/>
      <c r="AN117" s="148"/>
      <c r="AO117" s="155"/>
      <c r="AP117" s="155"/>
      <c r="AQ117" s="159"/>
      <c r="AR117" s="160" t="s">
        <v>9</v>
      </c>
      <c r="AS117" s="165">
        <v>12</v>
      </c>
      <c r="AT117" s="166">
        <f t="shared" si="62"/>
        <v>12.600000000000001</v>
      </c>
      <c r="AU117" s="160" t="s">
        <v>9</v>
      </c>
    </row>
    <row r="118" spans="1:145" s="118" customFormat="1" ht="60" customHeight="1">
      <c r="A118" s="129" t="s">
        <v>101</v>
      </c>
      <c r="B118" s="129" t="s">
        <v>102</v>
      </c>
      <c r="C118" s="130">
        <v>117</v>
      </c>
      <c r="D118" s="129" t="s">
        <v>530</v>
      </c>
      <c r="E118" s="129" t="s">
        <v>530</v>
      </c>
      <c r="F118" s="167"/>
      <c r="G118" s="167">
        <v>5.8366666666666696</v>
      </c>
      <c r="H118" s="167"/>
      <c r="I118" s="167"/>
      <c r="J118" s="141">
        <v>0.5</v>
      </c>
      <c r="K118" s="141"/>
      <c r="L118" s="160"/>
      <c r="M118" s="140" t="s">
        <v>104</v>
      </c>
      <c r="N118" s="140">
        <f t="shared" si="64"/>
        <v>3.2</v>
      </c>
      <c r="O118" s="140">
        <f t="shared" si="65"/>
        <v>2.8</v>
      </c>
      <c r="P118" s="140">
        <f t="shared" si="66"/>
        <v>2.4</v>
      </c>
      <c r="Q118" s="143">
        <v>2</v>
      </c>
      <c r="R118" s="140">
        <f t="shared" si="67"/>
        <v>1.6</v>
      </c>
      <c r="S118" s="160"/>
      <c r="T118" s="140" t="s">
        <v>188</v>
      </c>
      <c r="U118" s="169">
        <v>2</v>
      </c>
      <c r="V118" s="169"/>
      <c r="W118" s="169"/>
      <c r="X118" s="169"/>
      <c r="Y118" s="169"/>
      <c r="Z118" s="169"/>
      <c r="AA118" s="160"/>
      <c r="AB118" s="160"/>
      <c r="AC118" s="160"/>
      <c r="AD118" s="160"/>
      <c r="AE118" s="129"/>
      <c r="AF118" s="173"/>
      <c r="AG118" s="132" t="s">
        <v>531</v>
      </c>
      <c r="AH118" s="129" t="s">
        <v>496</v>
      </c>
      <c r="AI118" s="129" t="s">
        <v>133</v>
      </c>
      <c r="AJ118" s="129"/>
      <c r="AK118" s="129"/>
      <c r="AL118" s="129"/>
      <c r="AM118" s="129"/>
      <c r="AN118" s="148"/>
      <c r="AO118" s="155"/>
      <c r="AP118" s="155"/>
      <c r="AQ118" s="159"/>
      <c r="AR118" s="160" t="s">
        <v>9</v>
      </c>
      <c r="AS118" s="165">
        <v>6</v>
      </c>
      <c r="AT118" s="166">
        <f t="shared" si="62"/>
        <v>7</v>
      </c>
      <c r="AU118" s="160" t="s">
        <v>9</v>
      </c>
      <c r="AV118" s="116"/>
      <c r="AW118" s="116"/>
      <c r="AX118" s="116"/>
      <c r="AY118" s="116"/>
      <c r="AZ118" s="116"/>
      <c r="BA118" s="116"/>
      <c r="BB118" s="116"/>
      <c r="BC118" s="116"/>
      <c r="BD118" s="116"/>
      <c r="BE118" s="116"/>
      <c r="BF118" s="116"/>
      <c r="BG118" s="116"/>
      <c r="BH118" s="116"/>
      <c r="BI118" s="116"/>
      <c r="BJ118" s="116"/>
      <c r="BK118" s="116"/>
      <c r="BL118" s="116"/>
      <c r="BM118" s="116"/>
      <c r="BN118" s="116"/>
      <c r="BO118" s="116"/>
      <c r="BP118" s="116"/>
      <c r="BQ118" s="116"/>
      <c r="BR118" s="116"/>
      <c r="BS118" s="116"/>
      <c r="BT118" s="116"/>
      <c r="BU118" s="116"/>
      <c r="BV118" s="116"/>
      <c r="BW118" s="116"/>
      <c r="BX118" s="116"/>
      <c r="BY118" s="116"/>
      <c r="BZ118" s="116"/>
      <c r="CA118" s="116"/>
      <c r="CB118" s="116"/>
      <c r="CC118" s="116"/>
      <c r="CD118" s="116"/>
      <c r="CE118" s="116"/>
      <c r="CF118" s="116"/>
      <c r="CG118" s="116"/>
      <c r="CH118" s="116"/>
      <c r="CI118" s="116"/>
      <c r="CJ118" s="116"/>
      <c r="CK118" s="116"/>
      <c r="CL118" s="116"/>
      <c r="CM118" s="116"/>
      <c r="CN118" s="116"/>
      <c r="CO118" s="116"/>
      <c r="CP118" s="116"/>
      <c r="CQ118" s="116"/>
      <c r="CR118" s="116"/>
      <c r="CS118" s="116"/>
      <c r="CT118" s="116"/>
      <c r="CU118" s="116"/>
      <c r="CV118" s="116"/>
      <c r="CW118" s="116"/>
      <c r="CX118" s="116"/>
      <c r="CY118" s="116"/>
      <c r="CZ118" s="116"/>
      <c r="DA118" s="116"/>
      <c r="DB118" s="116"/>
      <c r="DC118" s="116"/>
      <c r="DD118" s="116"/>
      <c r="DE118" s="116"/>
      <c r="DF118" s="116"/>
      <c r="DG118" s="116"/>
      <c r="DH118" s="116"/>
      <c r="DI118" s="116"/>
      <c r="DJ118" s="116"/>
      <c r="DK118" s="116"/>
      <c r="DL118" s="116"/>
      <c r="DM118" s="116"/>
      <c r="DN118" s="116"/>
      <c r="DO118" s="116"/>
      <c r="DP118" s="116"/>
      <c r="DQ118" s="116"/>
      <c r="DR118" s="116"/>
      <c r="DS118" s="116"/>
      <c r="DT118" s="116"/>
      <c r="DU118" s="116"/>
      <c r="DV118" s="116"/>
      <c r="DW118" s="116"/>
      <c r="DX118" s="116"/>
      <c r="DY118" s="116"/>
      <c r="DZ118" s="116"/>
      <c r="EA118" s="116"/>
      <c r="EB118" s="116"/>
      <c r="EC118" s="116"/>
      <c r="ED118" s="116"/>
      <c r="EE118" s="116"/>
      <c r="EF118" s="116"/>
      <c r="EG118" s="116"/>
      <c r="EH118" s="116"/>
      <c r="EI118" s="116"/>
      <c r="EJ118" s="116"/>
      <c r="EK118" s="116"/>
      <c r="EL118" s="116"/>
      <c r="EM118" s="116"/>
      <c r="EN118" s="116"/>
      <c r="EO118" s="116"/>
    </row>
    <row r="119" spans="1:145" s="118" customFormat="1" ht="60" customHeight="1">
      <c r="A119" s="129" t="s">
        <v>101</v>
      </c>
      <c r="B119" s="129" t="s">
        <v>102</v>
      </c>
      <c r="C119" s="130">
        <v>118</v>
      </c>
      <c r="D119" s="129" t="s">
        <v>532</v>
      </c>
      <c r="E119" s="129" t="s">
        <v>532</v>
      </c>
      <c r="F119" s="167"/>
      <c r="G119" s="167">
        <v>0.43666666666666698</v>
      </c>
      <c r="H119" s="167"/>
      <c r="I119" s="167"/>
      <c r="J119" s="141">
        <v>0.5</v>
      </c>
      <c r="K119" s="141"/>
      <c r="L119" s="160"/>
      <c r="M119" s="140" t="s">
        <v>104</v>
      </c>
      <c r="N119" s="140">
        <f t="shared" si="64"/>
        <v>0.32000000000000006</v>
      </c>
      <c r="O119" s="140">
        <f t="shared" si="65"/>
        <v>0.27999999999999997</v>
      </c>
      <c r="P119" s="140">
        <f t="shared" si="66"/>
        <v>0.24</v>
      </c>
      <c r="Q119" s="143">
        <v>0.2</v>
      </c>
      <c r="R119" s="140">
        <f t="shared" si="67"/>
        <v>0.16000000000000003</v>
      </c>
      <c r="S119" s="160"/>
      <c r="T119" s="140" t="s">
        <v>349</v>
      </c>
      <c r="U119" s="169">
        <v>2</v>
      </c>
      <c r="V119" s="169"/>
      <c r="W119" s="169"/>
      <c r="X119" s="169"/>
      <c r="Y119" s="169"/>
      <c r="Z119" s="169"/>
      <c r="AA119" s="160"/>
      <c r="AB119" s="160"/>
      <c r="AC119" s="160"/>
      <c r="AD119" s="160"/>
      <c r="AE119" s="129"/>
      <c r="AF119" s="173"/>
      <c r="AG119" s="132" t="s">
        <v>533</v>
      </c>
      <c r="AH119" s="129" t="s">
        <v>496</v>
      </c>
      <c r="AI119" s="129" t="s">
        <v>133</v>
      </c>
      <c r="AJ119" s="129"/>
      <c r="AK119" s="129"/>
      <c r="AL119" s="129"/>
      <c r="AM119" s="129"/>
      <c r="AN119" s="148"/>
      <c r="AO119" s="155"/>
      <c r="AP119" s="155"/>
      <c r="AQ119" s="159"/>
      <c r="AR119" s="160" t="s">
        <v>9</v>
      </c>
      <c r="AS119" s="165">
        <v>0.5</v>
      </c>
      <c r="AT119" s="166">
        <f t="shared" si="62"/>
        <v>0.65</v>
      </c>
      <c r="AU119" s="160" t="s">
        <v>9</v>
      </c>
      <c r="AV119" s="116"/>
      <c r="AW119" s="116"/>
      <c r="AX119" s="116"/>
      <c r="AY119" s="116"/>
      <c r="AZ119" s="116"/>
      <c r="BA119" s="116"/>
      <c r="BB119" s="116"/>
      <c r="BC119" s="116"/>
      <c r="BD119" s="116"/>
      <c r="BE119" s="116"/>
      <c r="BF119" s="116"/>
      <c r="BG119" s="116"/>
      <c r="BH119" s="116"/>
      <c r="BI119" s="116"/>
      <c r="BJ119" s="116"/>
      <c r="BK119" s="116"/>
      <c r="BL119" s="116"/>
      <c r="BM119" s="116"/>
      <c r="BN119" s="116"/>
      <c r="BO119" s="116"/>
      <c r="BP119" s="116"/>
      <c r="BQ119" s="116"/>
      <c r="BR119" s="116"/>
      <c r="BS119" s="116"/>
      <c r="BT119" s="116"/>
      <c r="BU119" s="116"/>
      <c r="BV119" s="116"/>
      <c r="BW119" s="116"/>
      <c r="BX119" s="116"/>
      <c r="BY119" s="116"/>
      <c r="BZ119" s="116"/>
      <c r="CA119" s="116"/>
      <c r="CB119" s="116"/>
      <c r="CC119" s="116"/>
      <c r="CD119" s="116"/>
      <c r="CE119" s="116"/>
      <c r="CF119" s="116"/>
      <c r="CG119" s="116"/>
      <c r="CH119" s="116"/>
      <c r="CI119" s="116"/>
      <c r="CJ119" s="116"/>
      <c r="CK119" s="116"/>
      <c r="CL119" s="116"/>
      <c r="CM119" s="116"/>
      <c r="CN119" s="116"/>
      <c r="CO119" s="116"/>
      <c r="CP119" s="116"/>
      <c r="CQ119" s="116"/>
      <c r="CR119" s="116"/>
      <c r="CS119" s="116"/>
      <c r="CT119" s="116"/>
      <c r="CU119" s="116"/>
      <c r="CV119" s="116"/>
      <c r="CW119" s="116"/>
      <c r="CX119" s="116"/>
      <c r="CY119" s="116"/>
      <c r="CZ119" s="116"/>
      <c r="DA119" s="116"/>
      <c r="DB119" s="116"/>
      <c r="DC119" s="116"/>
      <c r="DD119" s="116"/>
      <c r="DE119" s="116"/>
      <c r="DF119" s="116"/>
      <c r="DG119" s="116"/>
      <c r="DH119" s="116"/>
      <c r="DI119" s="116"/>
      <c r="DJ119" s="116"/>
      <c r="DK119" s="116"/>
      <c r="DL119" s="116"/>
      <c r="DM119" s="116"/>
      <c r="DN119" s="116"/>
      <c r="DO119" s="116"/>
      <c r="DP119" s="116"/>
      <c r="DQ119" s="116"/>
      <c r="DR119" s="116"/>
      <c r="DS119" s="116"/>
      <c r="DT119" s="116"/>
      <c r="DU119" s="116"/>
      <c r="DV119" s="116"/>
      <c r="DW119" s="116"/>
      <c r="DX119" s="116"/>
      <c r="DY119" s="116"/>
      <c r="DZ119" s="116"/>
      <c r="EA119" s="116"/>
      <c r="EB119" s="116"/>
      <c r="EC119" s="116"/>
      <c r="ED119" s="116"/>
      <c r="EE119" s="116"/>
      <c r="EF119" s="116"/>
      <c r="EG119" s="116"/>
      <c r="EH119" s="116"/>
      <c r="EI119" s="116"/>
      <c r="EJ119" s="116"/>
      <c r="EK119" s="116"/>
      <c r="EL119" s="116"/>
      <c r="EM119" s="116"/>
      <c r="EN119" s="116"/>
      <c r="EO119" s="116"/>
    </row>
    <row r="120" spans="1:145" s="118" customFormat="1" ht="60" customHeight="1">
      <c r="A120" s="129" t="s">
        <v>101</v>
      </c>
      <c r="B120" s="129" t="s">
        <v>102</v>
      </c>
      <c r="C120" s="130">
        <v>119</v>
      </c>
      <c r="D120" s="129" t="s">
        <v>534</v>
      </c>
      <c r="E120" s="129" t="s">
        <v>534</v>
      </c>
      <c r="F120" s="167"/>
      <c r="G120" s="167"/>
      <c r="H120" s="167"/>
      <c r="I120" s="167"/>
      <c r="J120" s="141">
        <v>0.5</v>
      </c>
      <c r="K120" s="141"/>
      <c r="L120" s="160"/>
      <c r="M120" s="140" t="s">
        <v>104</v>
      </c>
      <c r="N120" s="140">
        <f t="shared" si="64"/>
        <v>3.2</v>
      </c>
      <c r="O120" s="140">
        <f t="shared" si="65"/>
        <v>2.8</v>
      </c>
      <c r="P120" s="140">
        <f t="shared" si="66"/>
        <v>2.4</v>
      </c>
      <c r="Q120" s="143">
        <v>2</v>
      </c>
      <c r="R120" s="140">
        <f t="shared" si="67"/>
        <v>1.6</v>
      </c>
      <c r="S120" s="160"/>
      <c r="T120" s="140" t="s">
        <v>188</v>
      </c>
      <c r="U120" s="169">
        <v>2</v>
      </c>
      <c r="V120" s="169"/>
      <c r="W120" s="169"/>
      <c r="X120" s="169"/>
      <c r="Y120" s="169"/>
      <c r="Z120" s="169"/>
      <c r="AA120" s="160"/>
      <c r="AB120" s="160"/>
      <c r="AC120" s="160"/>
      <c r="AD120" s="160"/>
      <c r="AE120" s="129"/>
      <c r="AF120" s="173"/>
      <c r="AG120" s="132" t="s">
        <v>535</v>
      </c>
      <c r="AH120" s="129" t="s">
        <v>496</v>
      </c>
      <c r="AI120" s="129" t="s">
        <v>133</v>
      </c>
      <c r="AJ120" s="129"/>
      <c r="AK120" s="129"/>
      <c r="AL120" s="129"/>
      <c r="AM120" s="129"/>
      <c r="AN120" s="175"/>
      <c r="AO120" s="155"/>
      <c r="AP120" s="155"/>
      <c r="AQ120" s="178" t="s">
        <v>501</v>
      </c>
      <c r="AR120" s="178" t="s">
        <v>501</v>
      </c>
      <c r="AS120" s="192" t="s">
        <v>536</v>
      </c>
      <c r="AT120" s="166"/>
      <c r="AU120" s="225" t="s">
        <v>1763</v>
      </c>
      <c r="AV120" s="116"/>
      <c r="AW120" s="116"/>
      <c r="AX120" s="116"/>
      <c r="AY120" s="116"/>
      <c r="AZ120" s="116"/>
      <c r="BA120" s="116"/>
      <c r="BB120" s="116"/>
      <c r="BC120" s="116"/>
      <c r="BD120" s="116"/>
      <c r="BE120" s="116"/>
      <c r="BF120" s="116"/>
      <c r="BG120" s="116"/>
      <c r="BH120" s="116"/>
      <c r="BI120" s="116"/>
      <c r="BJ120" s="116"/>
      <c r="BK120" s="116"/>
      <c r="BL120" s="116"/>
      <c r="BM120" s="116"/>
      <c r="BN120" s="116"/>
      <c r="BO120" s="116"/>
      <c r="BP120" s="116"/>
      <c r="BQ120" s="116"/>
      <c r="BR120" s="116"/>
      <c r="BS120" s="116"/>
      <c r="BT120" s="116"/>
      <c r="BU120" s="116"/>
      <c r="BV120" s="116"/>
      <c r="BW120" s="116"/>
      <c r="BX120" s="116"/>
      <c r="BY120" s="116"/>
      <c r="BZ120" s="116"/>
      <c r="CA120" s="116"/>
      <c r="CB120" s="116"/>
      <c r="CC120" s="116"/>
      <c r="CD120" s="116"/>
      <c r="CE120" s="116"/>
      <c r="CF120" s="116"/>
      <c r="CG120" s="116"/>
      <c r="CH120" s="116"/>
      <c r="CI120" s="116"/>
      <c r="CJ120" s="116"/>
      <c r="CK120" s="116"/>
      <c r="CL120" s="116"/>
      <c r="CM120" s="116"/>
      <c r="CN120" s="116"/>
      <c r="CO120" s="116"/>
      <c r="CP120" s="116"/>
      <c r="CQ120" s="116"/>
      <c r="CR120" s="116"/>
      <c r="CS120" s="116"/>
      <c r="CT120" s="116"/>
      <c r="CU120" s="116"/>
      <c r="CV120" s="116"/>
      <c r="CW120" s="116"/>
      <c r="CX120" s="116"/>
      <c r="CY120" s="116"/>
      <c r="CZ120" s="116"/>
      <c r="DA120" s="116"/>
      <c r="DB120" s="116"/>
      <c r="DC120" s="116"/>
      <c r="DD120" s="116"/>
      <c r="DE120" s="116"/>
      <c r="DF120" s="116"/>
      <c r="DG120" s="116"/>
      <c r="DH120" s="116"/>
      <c r="DI120" s="116"/>
      <c r="DJ120" s="116"/>
      <c r="DK120" s="116"/>
      <c r="DL120" s="116"/>
      <c r="DM120" s="116"/>
      <c r="DN120" s="116"/>
      <c r="DO120" s="116"/>
      <c r="DP120" s="116"/>
      <c r="DQ120" s="116"/>
      <c r="DR120" s="116"/>
      <c r="DS120" s="116"/>
      <c r="DT120" s="116"/>
      <c r="DU120" s="116"/>
      <c r="DV120" s="116"/>
      <c r="DW120" s="116"/>
      <c r="DX120" s="116"/>
      <c r="DY120" s="116"/>
      <c r="DZ120" s="116"/>
      <c r="EA120" s="116"/>
      <c r="EB120" s="116"/>
      <c r="EC120" s="116"/>
      <c r="ED120" s="116"/>
      <c r="EE120" s="116"/>
      <c r="EF120" s="116"/>
      <c r="EG120" s="116"/>
      <c r="EH120" s="116"/>
      <c r="EI120" s="116"/>
      <c r="EJ120" s="116"/>
      <c r="EK120" s="116"/>
      <c r="EL120" s="116"/>
      <c r="EM120" s="116"/>
      <c r="EN120" s="116"/>
      <c r="EO120" s="116"/>
    </row>
    <row r="121" spans="1:145" s="118" customFormat="1" ht="60" customHeight="1">
      <c r="A121" s="129" t="s">
        <v>101</v>
      </c>
      <c r="B121" s="129" t="s">
        <v>102</v>
      </c>
      <c r="C121" s="130">
        <v>120</v>
      </c>
      <c r="D121" s="129" t="s">
        <v>537</v>
      </c>
      <c r="E121" s="129" t="s">
        <v>537</v>
      </c>
      <c r="F121" s="167"/>
      <c r="G121" s="167"/>
      <c r="H121" s="167"/>
      <c r="I121" s="167"/>
      <c r="J121" s="141">
        <v>0.5</v>
      </c>
      <c r="K121" s="141"/>
      <c r="L121" s="160"/>
      <c r="M121" s="140" t="s">
        <v>104</v>
      </c>
      <c r="N121" s="140">
        <f t="shared" si="64"/>
        <v>0.32000000000000006</v>
      </c>
      <c r="O121" s="140">
        <f t="shared" si="65"/>
        <v>0.27999999999999997</v>
      </c>
      <c r="P121" s="140">
        <f t="shared" si="66"/>
        <v>0.24</v>
      </c>
      <c r="Q121" s="143">
        <v>0.2</v>
      </c>
      <c r="R121" s="140">
        <f t="shared" si="67"/>
        <v>0.16000000000000003</v>
      </c>
      <c r="S121" s="160"/>
      <c r="T121" s="140" t="s">
        <v>349</v>
      </c>
      <c r="U121" s="169">
        <v>2</v>
      </c>
      <c r="V121" s="169"/>
      <c r="W121" s="169"/>
      <c r="X121" s="169"/>
      <c r="Y121" s="169"/>
      <c r="Z121" s="169"/>
      <c r="AA121" s="160"/>
      <c r="AB121" s="160"/>
      <c r="AC121" s="160"/>
      <c r="AD121" s="160"/>
      <c r="AE121" s="129"/>
      <c r="AF121" s="173"/>
      <c r="AG121" s="132" t="s">
        <v>538</v>
      </c>
      <c r="AH121" s="129" t="s">
        <v>496</v>
      </c>
      <c r="AI121" s="129" t="s">
        <v>133</v>
      </c>
      <c r="AJ121" s="129"/>
      <c r="AK121" s="129"/>
      <c r="AL121" s="129"/>
      <c r="AM121" s="129"/>
      <c r="AN121" s="175"/>
      <c r="AO121" s="155"/>
      <c r="AP121" s="155"/>
      <c r="AQ121" s="178" t="s">
        <v>501</v>
      </c>
      <c r="AR121" s="178" t="s">
        <v>501</v>
      </c>
      <c r="AS121" s="192" t="s">
        <v>536</v>
      </c>
      <c r="AT121" s="166"/>
      <c r="AU121" s="225" t="s">
        <v>1763</v>
      </c>
      <c r="AV121" s="116"/>
      <c r="AW121" s="116"/>
      <c r="AX121" s="116"/>
      <c r="AY121" s="116"/>
      <c r="AZ121" s="116"/>
      <c r="BA121" s="116"/>
      <c r="BB121" s="116"/>
      <c r="BC121" s="116"/>
      <c r="BD121" s="116"/>
      <c r="BE121" s="116"/>
      <c r="BF121" s="116"/>
      <c r="BG121" s="116"/>
      <c r="BH121" s="116"/>
      <c r="BI121" s="116"/>
      <c r="BJ121" s="116"/>
      <c r="BK121" s="116"/>
      <c r="BL121" s="116"/>
      <c r="BM121" s="116"/>
      <c r="BN121" s="116"/>
      <c r="BO121" s="116"/>
      <c r="BP121" s="116"/>
      <c r="BQ121" s="116"/>
      <c r="BR121" s="116"/>
      <c r="BS121" s="116"/>
      <c r="BT121" s="116"/>
      <c r="BU121" s="116"/>
      <c r="BV121" s="116"/>
      <c r="BW121" s="116"/>
      <c r="BX121" s="116"/>
      <c r="BY121" s="116"/>
      <c r="BZ121" s="116"/>
      <c r="CA121" s="116"/>
      <c r="CB121" s="116"/>
      <c r="CC121" s="116"/>
      <c r="CD121" s="116"/>
      <c r="CE121" s="116"/>
      <c r="CF121" s="116"/>
      <c r="CG121" s="116"/>
      <c r="CH121" s="116"/>
      <c r="CI121" s="116"/>
      <c r="CJ121" s="116"/>
      <c r="CK121" s="116"/>
      <c r="CL121" s="116"/>
      <c r="CM121" s="116"/>
      <c r="CN121" s="116"/>
      <c r="CO121" s="116"/>
      <c r="CP121" s="116"/>
      <c r="CQ121" s="116"/>
      <c r="CR121" s="116"/>
      <c r="CS121" s="116"/>
      <c r="CT121" s="116"/>
      <c r="CU121" s="116"/>
      <c r="CV121" s="116"/>
      <c r="CW121" s="116"/>
      <c r="CX121" s="116"/>
      <c r="CY121" s="116"/>
      <c r="CZ121" s="116"/>
      <c r="DA121" s="116"/>
      <c r="DB121" s="116"/>
      <c r="DC121" s="116"/>
      <c r="DD121" s="116"/>
      <c r="DE121" s="116"/>
      <c r="DF121" s="116"/>
      <c r="DG121" s="116"/>
      <c r="DH121" s="116"/>
      <c r="DI121" s="116"/>
      <c r="DJ121" s="116"/>
      <c r="DK121" s="116"/>
      <c r="DL121" s="116"/>
      <c r="DM121" s="116"/>
      <c r="DN121" s="116"/>
      <c r="DO121" s="116"/>
      <c r="DP121" s="116"/>
      <c r="DQ121" s="116"/>
      <c r="DR121" s="116"/>
      <c r="DS121" s="116"/>
      <c r="DT121" s="116"/>
      <c r="DU121" s="116"/>
      <c r="DV121" s="116"/>
      <c r="DW121" s="116"/>
      <c r="DX121" s="116"/>
      <c r="DY121" s="116"/>
      <c r="DZ121" s="116"/>
      <c r="EA121" s="116"/>
      <c r="EB121" s="116"/>
      <c r="EC121" s="116"/>
      <c r="ED121" s="116"/>
      <c r="EE121" s="116"/>
      <c r="EF121" s="116"/>
      <c r="EG121" s="116"/>
      <c r="EH121" s="116"/>
      <c r="EI121" s="116"/>
      <c r="EJ121" s="116"/>
      <c r="EK121" s="116"/>
      <c r="EL121" s="116"/>
      <c r="EM121" s="116"/>
      <c r="EN121" s="116"/>
      <c r="EO121" s="116"/>
    </row>
    <row r="122" spans="1:145" s="118" customFormat="1" ht="60" customHeight="1">
      <c r="A122" s="129" t="s">
        <v>101</v>
      </c>
      <c r="B122" s="129" t="s">
        <v>102</v>
      </c>
      <c r="C122" s="130">
        <v>121</v>
      </c>
      <c r="D122" s="129" t="s">
        <v>539</v>
      </c>
      <c r="E122" s="129" t="s">
        <v>539</v>
      </c>
      <c r="F122" s="167"/>
      <c r="G122" s="167"/>
      <c r="H122" s="167"/>
      <c r="I122" s="167"/>
      <c r="J122" s="141">
        <v>0.5</v>
      </c>
      <c r="K122" s="141"/>
      <c r="L122" s="160"/>
      <c r="M122" s="140" t="s">
        <v>104</v>
      </c>
      <c r="N122" s="140">
        <f t="shared" si="64"/>
        <v>3.2</v>
      </c>
      <c r="O122" s="140">
        <f t="shared" si="65"/>
        <v>2.8</v>
      </c>
      <c r="P122" s="140">
        <f t="shared" si="66"/>
        <v>2.4</v>
      </c>
      <c r="Q122" s="143">
        <v>2</v>
      </c>
      <c r="R122" s="140">
        <f t="shared" si="67"/>
        <v>1.6</v>
      </c>
      <c r="S122" s="160"/>
      <c r="T122" s="140" t="s">
        <v>188</v>
      </c>
      <c r="U122" s="169">
        <v>2</v>
      </c>
      <c r="V122" s="169"/>
      <c r="W122" s="169"/>
      <c r="X122" s="169"/>
      <c r="Y122" s="169"/>
      <c r="Z122" s="169"/>
      <c r="AA122" s="160"/>
      <c r="AB122" s="160"/>
      <c r="AC122" s="160"/>
      <c r="AD122" s="160"/>
      <c r="AE122" s="129"/>
      <c r="AF122" s="173"/>
      <c r="AG122" s="132" t="s">
        <v>540</v>
      </c>
      <c r="AH122" s="129" t="s">
        <v>496</v>
      </c>
      <c r="AI122" s="129" t="s">
        <v>133</v>
      </c>
      <c r="AJ122" s="129"/>
      <c r="AK122" s="129"/>
      <c r="AL122" s="129"/>
      <c r="AM122" s="129"/>
      <c r="AN122" s="175"/>
      <c r="AO122" s="155"/>
      <c r="AP122" s="155"/>
      <c r="AQ122" s="178" t="s">
        <v>501</v>
      </c>
      <c r="AR122" s="178" t="s">
        <v>501</v>
      </c>
      <c r="AS122" s="192" t="s">
        <v>536</v>
      </c>
      <c r="AT122" s="166"/>
      <c r="AU122" s="225" t="s">
        <v>1763</v>
      </c>
      <c r="AV122" s="116"/>
      <c r="AW122" s="116"/>
      <c r="AX122" s="116"/>
      <c r="AY122" s="116"/>
      <c r="AZ122" s="116"/>
      <c r="BA122" s="116"/>
      <c r="BB122" s="116"/>
      <c r="BC122" s="116"/>
      <c r="BD122" s="116"/>
      <c r="BE122" s="116"/>
      <c r="BF122" s="116"/>
      <c r="BG122" s="116"/>
      <c r="BH122" s="116"/>
      <c r="BI122" s="116"/>
      <c r="BJ122" s="116"/>
      <c r="BK122" s="116"/>
      <c r="BL122" s="116"/>
      <c r="BM122" s="116"/>
      <c r="BN122" s="116"/>
      <c r="BO122" s="116"/>
      <c r="BP122" s="116"/>
      <c r="BQ122" s="116"/>
      <c r="BR122" s="116"/>
      <c r="BS122" s="116"/>
      <c r="BT122" s="116"/>
      <c r="BU122" s="116"/>
      <c r="BV122" s="116"/>
      <c r="BW122" s="116"/>
      <c r="BX122" s="116"/>
      <c r="BY122" s="116"/>
      <c r="BZ122" s="116"/>
      <c r="CA122" s="116"/>
      <c r="CB122" s="116"/>
      <c r="CC122" s="116"/>
      <c r="CD122" s="116"/>
      <c r="CE122" s="116"/>
      <c r="CF122" s="116"/>
      <c r="CG122" s="116"/>
      <c r="CH122" s="116"/>
      <c r="CI122" s="116"/>
      <c r="CJ122" s="116"/>
      <c r="CK122" s="116"/>
      <c r="CL122" s="116"/>
      <c r="CM122" s="116"/>
      <c r="CN122" s="116"/>
      <c r="CO122" s="116"/>
      <c r="CP122" s="116"/>
      <c r="CQ122" s="116"/>
      <c r="CR122" s="116"/>
      <c r="CS122" s="116"/>
      <c r="CT122" s="116"/>
      <c r="CU122" s="116"/>
      <c r="CV122" s="116"/>
      <c r="CW122" s="116"/>
      <c r="CX122" s="116"/>
      <c r="CY122" s="116"/>
      <c r="CZ122" s="116"/>
      <c r="DA122" s="116"/>
      <c r="DB122" s="116"/>
      <c r="DC122" s="116"/>
      <c r="DD122" s="116"/>
      <c r="DE122" s="116"/>
      <c r="DF122" s="116"/>
      <c r="DG122" s="116"/>
      <c r="DH122" s="116"/>
      <c r="DI122" s="116"/>
      <c r="DJ122" s="116"/>
      <c r="DK122" s="116"/>
      <c r="DL122" s="116"/>
      <c r="DM122" s="116"/>
      <c r="DN122" s="116"/>
      <c r="DO122" s="116"/>
      <c r="DP122" s="116"/>
      <c r="DQ122" s="116"/>
      <c r="DR122" s="116"/>
      <c r="DS122" s="116"/>
      <c r="DT122" s="116"/>
      <c r="DU122" s="116"/>
      <c r="DV122" s="116"/>
      <c r="DW122" s="116"/>
      <c r="DX122" s="116"/>
      <c r="DY122" s="116"/>
      <c r="DZ122" s="116"/>
      <c r="EA122" s="116"/>
      <c r="EB122" s="116"/>
      <c r="EC122" s="116"/>
      <c r="ED122" s="116"/>
      <c r="EE122" s="116"/>
      <c r="EF122" s="116"/>
      <c r="EG122" s="116"/>
      <c r="EH122" s="116"/>
      <c r="EI122" s="116"/>
      <c r="EJ122" s="116"/>
      <c r="EK122" s="116"/>
      <c r="EL122" s="116"/>
      <c r="EM122" s="116"/>
      <c r="EN122" s="116"/>
      <c r="EO122" s="116"/>
    </row>
    <row r="123" spans="1:145" s="118" customFormat="1" ht="60" customHeight="1">
      <c r="A123" s="129" t="s">
        <v>101</v>
      </c>
      <c r="B123" s="129" t="s">
        <v>102</v>
      </c>
      <c r="C123" s="130">
        <v>122</v>
      </c>
      <c r="D123" s="129" t="s">
        <v>541</v>
      </c>
      <c r="E123" s="129" t="s">
        <v>541</v>
      </c>
      <c r="F123" s="167"/>
      <c r="G123" s="167"/>
      <c r="H123" s="167"/>
      <c r="I123" s="167"/>
      <c r="J123" s="141">
        <v>0.5</v>
      </c>
      <c r="K123" s="141"/>
      <c r="L123" s="160"/>
      <c r="M123" s="140" t="s">
        <v>104</v>
      </c>
      <c r="N123" s="140">
        <f t="shared" si="64"/>
        <v>0.32000000000000006</v>
      </c>
      <c r="O123" s="140">
        <f t="shared" si="65"/>
        <v>0.27999999999999997</v>
      </c>
      <c r="P123" s="140">
        <f t="shared" si="66"/>
        <v>0.24</v>
      </c>
      <c r="Q123" s="143">
        <v>0.2</v>
      </c>
      <c r="R123" s="140">
        <f t="shared" si="67"/>
        <v>0.16000000000000003</v>
      </c>
      <c r="S123" s="160"/>
      <c r="T123" s="140" t="s">
        <v>349</v>
      </c>
      <c r="U123" s="169">
        <v>2</v>
      </c>
      <c r="V123" s="169"/>
      <c r="W123" s="169"/>
      <c r="X123" s="169"/>
      <c r="Y123" s="169"/>
      <c r="Z123" s="169"/>
      <c r="AA123" s="160"/>
      <c r="AB123" s="160"/>
      <c r="AC123" s="160"/>
      <c r="AD123" s="160"/>
      <c r="AE123" s="129"/>
      <c r="AF123" s="173"/>
      <c r="AG123" s="132" t="s">
        <v>542</v>
      </c>
      <c r="AH123" s="129" t="s">
        <v>496</v>
      </c>
      <c r="AI123" s="129" t="s">
        <v>133</v>
      </c>
      <c r="AJ123" s="129"/>
      <c r="AK123" s="129"/>
      <c r="AL123" s="129"/>
      <c r="AM123" s="129"/>
      <c r="AN123" s="175"/>
      <c r="AO123" s="155"/>
      <c r="AP123" s="155"/>
      <c r="AQ123" s="178" t="s">
        <v>501</v>
      </c>
      <c r="AR123" s="178" t="s">
        <v>501</v>
      </c>
      <c r="AS123" s="192" t="s">
        <v>536</v>
      </c>
      <c r="AT123" s="166"/>
      <c r="AU123" s="225" t="s">
        <v>1763</v>
      </c>
      <c r="AV123" s="116"/>
      <c r="AW123" s="116"/>
      <c r="AX123" s="116"/>
      <c r="AY123" s="116"/>
      <c r="AZ123" s="116"/>
      <c r="BA123" s="116"/>
      <c r="BB123" s="116"/>
      <c r="BC123" s="116"/>
      <c r="BD123" s="116"/>
      <c r="BE123" s="116"/>
      <c r="BF123" s="116"/>
      <c r="BG123" s="116"/>
      <c r="BH123" s="116"/>
      <c r="BI123" s="116"/>
      <c r="BJ123" s="116"/>
      <c r="BK123" s="116"/>
      <c r="BL123" s="116"/>
      <c r="BM123" s="116"/>
      <c r="BN123" s="116"/>
      <c r="BO123" s="116"/>
      <c r="BP123" s="116"/>
      <c r="BQ123" s="116"/>
      <c r="BR123" s="116"/>
      <c r="BS123" s="116"/>
      <c r="BT123" s="116"/>
      <c r="BU123" s="116"/>
      <c r="BV123" s="116"/>
      <c r="BW123" s="116"/>
      <c r="BX123" s="116"/>
      <c r="BY123" s="116"/>
      <c r="BZ123" s="116"/>
      <c r="CA123" s="116"/>
      <c r="CB123" s="116"/>
      <c r="CC123" s="116"/>
      <c r="CD123" s="116"/>
      <c r="CE123" s="116"/>
      <c r="CF123" s="116"/>
      <c r="CG123" s="116"/>
      <c r="CH123" s="116"/>
      <c r="CI123" s="116"/>
      <c r="CJ123" s="116"/>
      <c r="CK123" s="116"/>
      <c r="CL123" s="116"/>
      <c r="CM123" s="116"/>
      <c r="CN123" s="116"/>
      <c r="CO123" s="116"/>
      <c r="CP123" s="116"/>
      <c r="CQ123" s="116"/>
      <c r="CR123" s="116"/>
      <c r="CS123" s="116"/>
      <c r="CT123" s="116"/>
      <c r="CU123" s="116"/>
      <c r="CV123" s="116"/>
      <c r="CW123" s="116"/>
      <c r="CX123" s="116"/>
      <c r="CY123" s="116"/>
      <c r="CZ123" s="116"/>
      <c r="DA123" s="116"/>
      <c r="DB123" s="116"/>
      <c r="DC123" s="116"/>
      <c r="DD123" s="116"/>
      <c r="DE123" s="116"/>
      <c r="DF123" s="116"/>
      <c r="DG123" s="116"/>
      <c r="DH123" s="116"/>
      <c r="DI123" s="116"/>
      <c r="DJ123" s="116"/>
      <c r="DK123" s="116"/>
      <c r="DL123" s="116"/>
      <c r="DM123" s="116"/>
      <c r="DN123" s="116"/>
      <c r="DO123" s="116"/>
      <c r="DP123" s="116"/>
      <c r="DQ123" s="116"/>
      <c r="DR123" s="116"/>
      <c r="DS123" s="116"/>
      <c r="DT123" s="116"/>
      <c r="DU123" s="116"/>
      <c r="DV123" s="116"/>
      <c r="DW123" s="116"/>
      <c r="DX123" s="116"/>
      <c r="DY123" s="116"/>
      <c r="DZ123" s="116"/>
      <c r="EA123" s="116"/>
      <c r="EB123" s="116"/>
      <c r="EC123" s="116"/>
      <c r="ED123" s="116"/>
      <c r="EE123" s="116"/>
      <c r="EF123" s="116"/>
      <c r="EG123" s="116"/>
      <c r="EH123" s="116"/>
      <c r="EI123" s="116"/>
      <c r="EJ123" s="116"/>
      <c r="EK123" s="116"/>
      <c r="EL123" s="116"/>
      <c r="EM123" s="116"/>
      <c r="EN123" s="116"/>
      <c r="EO123" s="116"/>
    </row>
    <row r="124" spans="1:145" s="118" customFormat="1" ht="60" customHeight="1">
      <c r="A124" s="129" t="s">
        <v>101</v>
      </c>
      <c r="B124" s="129" t="s">
        <v>102</v>
      </c>
      <c r="C124" s="130">
        <v>123</v>
      </c>
      <c r="D124" s="129" t="s">
        <v>543</v>
      </c>
      <c r="E124" s="129" t="s">
        <v>543</v>
      </c>
      <c r="F124" s="167">
        <v>2.65</v>
      </c>
      <c r="G124" s="167">
        <v>0.46333333333333299</v>
      </c>
      <c r="H124" s="167">
        <v>1.1399999999999999</v>
      </c>
      <c r="I124" s="167">
        <v>0.69333333333333302</v>
      </c>
      <c r="J124" s="141">
        <v>0.5</v>
      </c>
      <c r="K124" s="141" t="s">
        <v>292</v>
      </c>
      <c r="L124" s="160"/>
      <c r="M124" s="140" t="s">
        <v>104</v>
      </c>
      <c r="N124" s="140">
        <f t="shared" si="64"/>
        <v>3.2</v>
      </c>
      <c r="O124" s="140">
        <f t="shared" si="65"/>
        <v>2.8</v>
      </c>
      <c r="P124" s="140">
        <f t="shared" si="66"/>
        <v>2.4</v>
      </c>
      <c r="Q124" s="143">
        <v>2</v>
      </c>
      <c r="R124" s="140">
        <f t="shared" si="67"/>
        <v>1.6</v>
      </c>
      <c r="S124" s="160"/>
      <c r="T124" s="140" t="s">
        <v>188</v>
      </c>
      <c r="U124" s="169">
        <v>2</v>
      </c>
      <c r="V124" s="145" t="s">
        <v>108</v>
      </c>
      <c r="W124" s="169"/>
      <c r="X124" s="169"/>
      <c r="Y124" s="169"/>
      <c r="Z124" s="169"/>
      <c r="AA124" s="160"/>
      <c r="AB124" s="160"/>
      <c r="AC124" s="160">
        <v>0.96666666666666701</v>
      </c>
      <c r="AD124" s="160"/>
      <c r="AE124" s="129"/>
      <c r="AF124" s="173"/>
      <c r="AG124" s="132" t="s">
        <v>544</v>
      </c>
      <c r="AH124" s="129" t="s">
        <v>545</v>
      </c>
      <c r="AI124" s="129" t="s">
        <v>133</v>
      </c>
      <c r="AJ124" s="129"/>
      <c r="AK124" s="129"/>
      <c r="AL124" s="129"/>
      <c r="AM124" s="129"/>
      <c r="AN124" s="148"/>
      <c r="AO124" s="155"/>
      <c r="AP124" s="155"/>
      <c r="AQ124" s="158">
        <f>(1.114+1.134+1.23)/3</f>
        <v>1.1593333333333333</v>
      </c>
      <c r="AR124" s="157">
        <f>(0.963+1.235+1.025)/3</f>
        <v>1.0743333333333334</v>
      </c>
      <c r="AS124" s="165">
        <v>2</v>
      </c>
      <c r="AT124" s="166">
        <f t="shared" ref="AT124:AT135" si="68">IF(AS124&lt;0.3,0.3,IF(AS124&lt;1,AS124*1.3,IF(AS124&lt;3,AS124*1.2,IF(AS124&lt;6,AS124*1.15,IF(AS124&lt;10,AS124+1,AS124*1.05)))))</f>
        <v>2.4</v>
      </c>
      <c r="AU124" s="225" t="str">
        <f t="shared" si="63"/>
        <v>Pass</v>
      </c>
      <c r="AV124" s="116"/>
      <c r="AW124" s="116"/>
      <c r="AX124" s="116"/>
      <c r="AY124" s="116"/>
      <c r="AZ124" s="116"/>
      <c r="BA124" s="116"/>
      <c r="BB124" s="116"/>
      <c r="BC124" s="116"/>
      <c r="BD124" s="116"/>
      <c r="BE124" s="116"/>
      <c r="BF124" s="116"/>
      <c r="BG124" s="116"/>
      <c r="BH124" s="116"/>
      <c r="BI124" s="116"/>
      <c r="BJ124" s="116"/>
      <c r="BK124" s="116"/>
      <c r="BL124" s="116"/>
      <c r="BM124" s="116"/>
      <c r="BN124" s="116"/>
      <c r="BO124" s="116"/>
      <c r="BP124" s="116"/>
      <c r="BQ124" s="116"/>
      <c r="BR124" s="116"/>
      <c r="BS124" s="116"/>
      <c r="BT124" s="116"/>
      <c r="BU124" s="116"/>
      <c r="BV124" s="116"/>
      <c r="BW124" s="116"/>
      <c r="BX124" s="116"/>
      <c r="BY124" s="116"/>
      <c r="BZ124" s="116"/>
      <c r="CA124" s="116"/>
      <c r="CB124" s="116"/>
      <c r="CC124" s="116"/>
      <c r="CD124" s="116"/>
      <c r="CE124" s="116"/>
      <c r="CF124" s="116"/>
      <c r="CG124" s="116"/>
      <c r="CH124" s="116"/>
      <c r="CI124" s="116"/>
      <c r="CJ124" s="116"/>
      <c r="CK124" s="116"/>
      <c r="CL124" s="116"/>
      <c r="CM124" s="116"/>
      <c r="CN124" s="116"/>
      <c r="CO124" s="116"/>
      <c r="CP124" s="116"/>
      <c r="CQ124" s="116"/>
      <c r="CR124" s="116"/>
      <c r="CS124" s="116"/>
      <c r="CT124" s="116"/>
      <c r="CU124" s="116"/>
      <c r="CV124" s="116"/>
      <c r="CW124" s="116"/>
      <c r="CX124" s="116"/>
      <c r="CY124" s="116"/>
      <c r="CZ124" s="116"/>
      <c r="DA124" s="116"/>
      <c r="DB124" s="116"/>
      <c r="DC124" s="116"/>
      <c r="DD124" s="116"/>
      <c r="DE124" s="116"/>
      <c r="DF124" s="116"/>
      <c r="DG124" s="116"/>
      <c r="DH124" s="116"/>
      <c r="DI124" s="116"/>
      <c r="DJ124" s="116"/>
      <c r="DK124" s="116"/>
      <c r="DL124" s="116"/>
      <c r="DM124" s="116"/>
      <c r="DN124" s="116"/>
      <c r="DO124" s="116"/>
      <c r="DP124" s="116"/>
      <c r="DQ124" s="116"/>
      <c r="DR124" s="116"/>
      <c r="DS124" s="116"/>
      <c r="DT124" s="116"/>
      <c r="DU124" s="116"/>
      <c r="DV124" s="116"/>
      <c r="DW124" s="116"/>
      <c r="DX124" s="116"/>
      <c r="DY124" s="116"/>
      <c r="DZ124" s="116"/>
      <c r="EA124" s="116"/>
      <c r="EB124" s="116"/>
      <c r="EC124" s="116"/>
      <c r="ED124" s="116"/>
      <c r="EE124" s="116"/>
      <c r="EF124" s="116"/>
      <c r="EG124" s="116"/>
      <c r="EH124" s="116"/>
      <c r="EI124" s="116"/>
      <c r="EJ124" s="116"/>
      <c r="EK124" s="116"/>
      <c r="EL124" s="116"/>
      <c r="EM124" s="116"/>
      <c r="EN124" s="116"/>
      <c r="EO124" s="116"/>
    </row>
    <row r="125" spans="1:145" s="118" customFormat="1" ht="60" customHeight="1">
      <c r="A125" s="129" t="s">
        <v>101</v>
      </c>
      <c r="B125" s="129" t="s">
        <v>102</v>
      </c>
      <c r="C125" s="130">
        <v>124</v>
      </c>
      <c r="D125" s="129" t="s">
        <v>546</v>
      </c>
      <c r="E125" s="129" t="s">
        <v>546</v>
      </c>
      <c r="F125" s="167">
        <v>0.77</v>
      </c>
      <c r="G125" s="167">
        <v>0.31666666666666698</v>
      </c>
      <c r="H125" s="167">
        <v>0.47</v>
      </c>
      <c r="I125" s="167">
        <v>0.17333333333333301</v>
      </c>
      <c r="J125" s="141">
        <v>0.5</v>
      </c>
      <c r="K125" s="141" t="s">
        <v>292</v>
      </c>
      <c r="L125" s="160"/>
      <c r="M125" s="140" t="s">
        <v>104</v>
      </c>
      <c r="N125" s="140">
        <f t="shared" si="64"/>
        <v>0.32000000000000006</v>
      </c>
      <c r="O125" s="140">
        <f t="shared" si="65"/>
        <v>0.27999999999999997</v>
      </c>
      <c r="P125" s="140">
        <f t="shared" si="66"/>
        <v>0.24</v>
      </c>
      <c r="Q125" s="143">
        <v>0.2</v>
      </c>
      <c r="R125" s="140">
        <f t="shared" si="67"/>
        <v>0.16000000000000003</v>
      </c>
      <c r="S125" s="160"/>
      <c r="T125" s="140" t="s">
        <v>349</v>
      </c>
      <c r="U125" s="169">
        <v>2</v>
      </c>
      <c r="V125" s="145" t="s">
        <v>108</v>
      </c>
      <c r="W125" s="169"/>
      <c r="X125" s="169"/>
      <c r="Y125" s="169"/>
      <c r="Z125" s="169"/>
      <c r="AA125" s="160"/>
      <c r="AB125" s="160"/>
      <c r="AC125" s="160">
        <v>0.85333333333333306</v>
      </c>
      <c r="AD125" s="160"/>
      <c r="AE125" s="129"/>
      <c r="AF125" s="173"/>
      <c r="AG125" s="132" t="s">
        <v>547</v>
      </c>
      <c r="AH125" s="129" t="s">
        <v>545</v>
      </c>
      <c r="AI125" s="129" t="s">
        <v>133</v>
      </c>
      <c r="AJ125" s="129"/>
      <c r="AK125" s="129"/>
      <c r="AL125" s="129"/>
      <c r="AM125" s="129"/>
      <c r="AN125" s="148"/>
      <c r="AO125" s="155"/>
      <c r="AP125" s="155"/>
      <c r="AQ125" s="158">
        <f>(901+869+888)/3/1000</f>
        <v>0.88600000000000001</v>
      </c>
      <c r="AR125" s="157">
        <f>(0.6+0.612+0.601)/3</f>
        <v>0.60433333333333328</v>
      </c>
      <c r="AS125" s="165">
        <v>1.5</v>
      </c>
      <c r="AT125" s="166">
        <f t="shared" si="68"/>
        <v>1.7999999999999998</v>
      </c>
      <c r="AU125" s="225" t="str">
        <f t="shared" si="63"/>
        <v>Pass</v>
      </c>
      <c r="AV125" s="116"/>
      <c r="AW125" s="116"/>
      <c r="AX125" s="116"/>
      <c r="AY125" s="116"/>
      <c r="AZ125" s="116"/>
      <c r="BA125" s="116"/>
      <c r="BB125" s="116"/>
      <c r="BC125" s="116"/>
      <c r="BD125" s="116"/>
      <c r="BE125" s="116"/>
      <c r="BF125" s="116"/>
      <c r="BG125" s="116"/>
      <c r="BH125" s="116"/>
      <c r="BI125" s="116"/>
      <c r="BJ125" s="116"/>
      <c r="BK125" s="116"/>
      <c r="BL125" s="116"/>
      <c r="BM125" s="116"/>
      <c r="BN125" s="116"/>
      <c r="BO125" s="116"/>
      <c r="BP125" s="116"/>
      <c r="BQ125" s="116"/>
      <c r="BR125" s="116"/>
      <c r="BS125" s="116"/>
      <c r="BT125" s="116"/>
      <c r="BU125" s="116"/>
      <c r="BV125" s="116"/>
      <c r="BW125" s="116"/>
      <c r="BX125" s="116"/>
      <c r="BY125" s="116"/>
      <c r="BZ125" s="116"/>
      <c r="CA125" s="116"/>
      <c r="CB125" s="116"/>
      <c r="CC125" s="116"/>
      <c r="CD125" s="116"/>
      <c r="CE125" s="116"/>
      <c r="CF125" s="116"/>
      <c r="CG125" s="116"/>
      <c r="CH125" s="116"/>
      <c r="CI125" s="116"/>
      <c r="CJ125" s="116"/>
      <c r="CK125" s="116"/>
      <c r="CL125" s="116"/>
      <c r="CM125" s="116"/>
      <c r="CN125" s="116"/>
      <c r="CO125" s="116"/>
      <c r="CP125" s="116"/>
      <c r="CQ125" s="116"/>
      <c r="CR125" s="116"/>
      <c r="CS125" s="116"/>
      <c r="CT125" s="116"/>
      <c r="CU125" s="116"/>
      <c r="CV125" s="116"/>
      <c r="CW125" s="116"/>
      <c r="CX125" s="116"/>
      <c r="CY125" s="116"/>
      <c r="CZ125" s="116"/>
      <c r="DA125" s="116"/>
      <c r="DB125" s="116"/>
      <c r="DC125" s="116"/>
      <c r="DD125" s="116"/>
      <c r="DE125" s="116"/>
      <c r="DF125" s="116"/>
      <c r="DG125" s="116"/>
      <c r="DH125" s="116"/>
      <c r="DI125" s="116"/>
      <c r="DJ125" s="116"/>
      <c r="DK125" s="116"/>
      <c r="DL125" s="116"/>
      <c r="DM125" s="116"/>
      <c r="DN125" s="116"/>
      <c r="DO125" s="116"/>
      <c r="DP125" s="116"/>
      <c r="DQ125" s="116"/>
      <c r="DR125" s="116"/>
      <c r="DS125" s="116"/>
      <c r="DT125" s="116"/>
      <c r="DU125" s="116"/>
      <c r="DV125" s="116"/>
      <c r="DW125" s="116"/>
      <c r="DX125" s="116"/>
      <c r="DY125" s="116"/>
      <c r="DZ125" s="116"/>
      <c r="EA125" s="116"/>
      <c r="EB125" s="116"/>
      <c r="EC125" s="116"/>
      <c r="ED125" s="116"/>
      <c r="EE125" s="116"/>
      <c r="EF125" s="116"/>
      <c r="EG125" s="116"/>
      <c r="EH125" s="116"/>
      <c r="EI125" s="116"/>
      <c r="EJ125" s="116"/>
      <c r="EK125" s="116"/>
      <c r="EL125" s="116"/>
      <c r="EM125" s="116"/>
      <c r="EN125" s="116"/>
      <c r="EO125" s="116"/>
    </row>
    <row r="126" spans="1:145" s="118" customFormat="1" ht="60" customHeight="1">
      <c r="A126" s="129" t="s">
        <v>101</v>
      </c>
      <c r="B126" s="129" t="s">
        <v>102</v>
      </c>
      <c r="C126" s="130">
        <v>125</v>
      </c>
      <c r="D126" s="129" t="s">
        <v>548</v>
      </c>
      <c r="E126" s="129" t="s">
        <v>548</v>
      </c>
      <c r="F126" s="167"/>
      <c r="G126" s="167">
        <v>0.911333333333333</v>
      </c>
      <c r="H126" s="167"/>
      <c r="I126" s="167"/>
      <c r="J126" s="141">
        <v>0.5</v>
      </c>
      <c r="K126" s="141"/>
      <c r="L126" s="160"/>
      <c r="M126" s="140" t="s">
        <v>104</v>
      </c>
      <c r="N126" s="140">
        <f t="shared" si="64"/>
        <v>3.2</v>
      </c>
      <c r="O126" s="140">
        <f t="shared" si="65"/>
        <v>2.8</v>
      </c>
      <c r="P126" s="140">
        <f t="shared" si="66"/>
        <v>2.4</v>
      </c>
      <c r="Q126" s="143">
        <v>2</v>
      </c>
      <c r="R126" s="140">
        <f t="shared" si="67"/>
        <v>1.6</v>
      </c>
      <c r="S126" s="160"/>
      <c r="T126" s="140" t="s">
        <v>188</v>
      </c>
      <c r="U126" s="169">
        <v>2</v>
      </c>
      <c r="V126" s="169"/>
      <c r="W126" s="169"/>
      <c r="X126" s="169"/>
      <c r="Y126" s="169"/>
      <c r="Z126" s="169"/>
      <c r="AA126" s="160"/>
      <c r="AB126" s="160"/>
      <c r="AC126" s="160"/>
      <c r="AD126" s="160"/>
      <c r="AE126" s="129"/>
      <c r="AF126" s="173"/>
      <c r="AG126" s="132" t="s">
        <v>549</v>
      </c>
      <c r="AH126" s="129" t="s">
        <v>496</v>
      </c>
      <c r="AI126" s="129" t="s">
        <v>133</v>
      </c>
      <c r="AJ126" s="129"/>
      <c r="AK126" s="129"/>
      <c r="AL126" s="129"/>
      <c r="AM126" s="129"/>
      <c r="AN126" s="152"/>
      <c r="AO126" s="155"/>
      <c r="AP126" s="155"/>
      <c r="AQ126" s="158">
        <f>(1033+1000+934)/3/1000</f>
        <v>0.98899999999999999</v>
      </c>
      <c r="AR126" s="157">
        <f>(1.133+1.032+0.999)/3</f>
        <v>1.0546666666666666</v>
      </c>
      <c r="AS126" s="165">
        <v>3</v>
      </c>
      <c r="AT126" s="166">
        <f t="shared" si="68"/>
        <v>3.4499999999999997</v>
      </c>
      <c r="AU126" s="225" t="str">
        <f t="shared" si="63"/>
        <v>Pass</v>
      </c>
      <c r="AV126" s="116"/>
      <c r="AW126" s="116"/>
      <c r="AX126" s="116"/>
      <c r="AY126" s="116"/>
      <c r="AZ126" s="116"/>
      <c r="BA126" s="116"/>
      <c r="BB126" s="116"/>
      <c r="BC126" s="116"/>
      <c r="BD126" s="116"/>
      <c r="BE126" s="116"/>
      <c r="BF126" s="116"/>
      <c r="BG126" s="116"/>
      <c r="BH126" s="116"/>
      <c r="BI126" s="116"/>
      <c r="BJ126" s="116"/>
      <c r="BK126" s="116"/>
      <c r="BL126" s="116"/>
      <c r="BM126" s="116"/>
      <c r="BN126" s="116"/>
      <c r="BO126" s="116"/>
      <c r="BP126" s="116"/>
      <c r="BQ126" s="116"/>
      <c r="BR126" s="116"/>
      <c r="BS126" s="116"/>
      <c r="BT126" s="116"/>
      <c r="BU126" s="116"/>
      <c r="BV126" s="116"/>
      <c r="BW126" s="116"/>
      <c r="BX126" s="116"/>
      <c r="BY126" s="116"/>
      <c r="BZ126" s="116"/>
      <c r="CA126" s="116"/>
      <c r="CB126" s="116"/>
      <c r="CC126" s="116"/>
      <c r="CD126" s="116"/>
      <c r="CE126" s="116"/>
      <c r="CF126" s="116"/>
      <c r="CG126" s="116"/>
      <c r="CH126" s="116"/>
      <c r="CI126" s="116"/>
      <c r="CJ126" s="116"/>
      <c r="CK126" s="116"/>
      <c r="CL126" s="116"/>
      <c r="CM126" s="116"/>
      <c r="CN126" s="116"/>
      <c r="CO126" s="116"/>
      <c r="CP126" s="116"/>
      <c r="CQ126" s="116"/>
      <c r="CR126" s="116"/>
      <c r="CS126" s="116"/>
      <c r="CT126" s="116"/>
      <c r="CU126" s="116"/>
      <c r="CV126" s="116"/>
      <c r="CW126" s="116"/>
      <c r="CX126" s="116"/>
      <c r="CY126" s="116"/>
      <c r="CZ126" s="116"/>
      <c r="DA126" s="116"/>
      <c r="DB126" s="116"/>
      <c r="DC126" s="116"/>
      <c r="DD126" s="116"/>
      <c r="DE126" s="116"/>
      <c r="DF126" s="116"/>
      <c r="DG126" s="116"/>
      <c r="DH126" s="116"/>
      <c r="DI126" s="116"/>
      <c r="DJ126" s="116"/>
      <c r="DK126" s="116"/>
      <c r="DL126" s="116"/>
      <c r="DM126" s="116"/>
      <c r="DN126" s="116"/>
      <c r="DO126" s="116"/>
      <c r="DP126" s="116"/>
      <c r="DQ126" s="116"/>
      <c r="DR126" s="116"/>
      <c r="DS126" s="116"/>
      <c r="DT126" s="116"/>
      <c r="DU126" s="116"/>
      <c r="DV126" s="116"/>
      <c r="DW126" s="116"/>
      <c r="DX126" s="116"/>
      <c r="DY126" s="116"/>
      <c r="DZ126" s="116"/>
      <c r="EA126" s="116"/>
      <c r="EB126" s="116"/>
      <c r="EC126" s="116"/>
      <c r="ED126" s="116"/>
      <c r="EE126" s="116"/>
      <c r="EF126" s="116"/>
      <c r="EG126" s="116"/>
      <c r="EH126" s="116"/>
      <c r="EI126" s="116"/>
      <c r="EJ126" s="116"/>
      <c r="EK126" s="116"/>
      <c r="EL126" s="116"/>
      <c r="EM126" s="116"/>
      <c r="EN126" s="116"/>
      <c r="EO126" s="116"/>
    </row>
    <row r="127" spans="1:145" s="118" customFormat="1" ht="60" customHeight="1">
      <c r="A127" s="129" t="s">
        <v>101</v>
      </c>
      <c r="B127" s="129" t="s">
        <v>102</v>
      </c>
      <c r="C127" s="130">
        <v>126</v>
      </c>
      <c r="D127" s="129" t="s">
        <v>550</v>
      </c>
      <c r="E127" s="129" t="s">
        <v>550</v>
      </c>
      <c r="F127" s="167"/>
      <c r="G127" s="167">
        <v>0.35466666666666702</v>
      </c>
      <c r="H127" s="167"/>
      <c r="I127" s="167"/>
      <c r="J127" s="141">
        <v>0.5</v>
      </c>
      <c r="K127" s="141"/>
      <c r="L127" s="160"/>
      <c r="M127" s="140" t="s">
        <v>104</v>
      </c>
      <c r="N127" s="140">
        <f t="shared" si="64"/>
        <v>0.32000000000000006</v>
      </c>
      <c r="O127" s="140">
        <f t="shared" si="65"/>
        <v>0.27999999999999997</v>
      </c>
      <c r="P127" s="140">
        <f t="shared" si="66"/>
        <v>0.24</v>
      </c>
      <c r="Q127" s="143">
        <v>0.2</v>
      </c>
      <c r="R127" s="140">
        <f t="shared" si="67"/>
        <v>0.16000000000000003</v>
      </c>
      <c r="S127" s="160"/>
      <c r="T127" s="140" t="s">
        <v>349</v>
      </c>
      <c r="U127" s="169">
        <v>2</v>
      </c>
      <c r="V127" s="169"/>
      <c r="W127" s="169"/>
      <c r="X127" s="169"/>
      <c r="Y127" s="169"/>
      <c r="Z127" s="169"/>
      <c r="AA127" s="160"/>
      <c r="AB127" s="160"/>
      <c r="AC127" s="160"/>
      <c r="AD127" s="160"/>
      <c r="AE127" s="129"/>
      <c r="AF127" s="173"/>
      <c r="AG127" s="132" t="s">
        <v>551</v>
      </c>
      <c r="AH127" s="129" t="s">
        <v>496</v>
      </c>
      <c r="AI127" s="129" t="s">
        <v>133</v>
      </c>
      <c r="AJ127" s="129"/>
      <c r="AK127" s="129"/>
      <c r="AL127" s="129"/>
      <c r="AM127" s="129"/>
      <c r="AN127" s="152"/>
      <c r="AO127" s="155"/>
      <c r="AP127" s="155"/>
      <c r="AQ127" s="158">
        <f>(0.633+0.433+0.433)/3</f>
        <v>0.4996666666666667</v>
      </c>
      <c r="AR127" s="157">
        <f>(0.4+0.4+0.4)/3</f>
        <v>0.40000000000000008</v>
      </c>
      <c r="AS127" s="165">
        <v>1</v>
      </c>
      <c r="AT127" s="166">
        <f t="shared" si="68"/>
        <v>1.2</v>
      </c>
      <c r="AU127" s="225" t="str">
        <f t="shared" si="63"/>
        <v>Pass</v>
      </c>
      <c r="AV127" s="116"/>
      <c r="AW127" s="116"/>
      <c r="AX127" s="116"/>
      <c r="AY127" s="116"/>
      <c r="AZ127" s="116"/>
      <c r="BA127" s="116"/>
      <c r="BB127" s="116"/>
      <c r="BC127" s="116"/>
      <c r="BD127" s="116"/>
      <c r="BE127" s="116"/>
      <c r="BF127" s="116"/>
      <c r="BG127" s="116"/>
      <c r="BH127" s="116"/>
      <c r="BI127" s="116"/>
      <c r="BJ127" s="116"/>
      <c r="BK127" s="116"/>
      <c r="BL127" s="116"/>
      <c r="BM127" s="116"/>
      <c r="BN127" s="116"/>
      <c r="BO127" s="116"/>
      <c r="BP127" s="116"/>
      <c r="BQ127" s="116"/>
      <c r="BR127" s="116"/>
      <c r="BS127" s="116"/>
      <c r="BT127" s="116"/>
      <c r="BU127" s="116"/>
      <c r="BV127" s="116"/>
      <c r="BW127" s="116"/>
      <c r="BX127" s="116"/>
      <c r="BY127" s="116"/>
      <c r="BZ127" s="116"/>
      <c r="CA127" s="116"/>
      <c r="CB127" s="116"/>
      <c r="CC127" s="116"/>
      <c r="CD127" s="116"/>
      <c r="CE127" s="116"/>
      <c r="CF127" s="116"/>
      <c r="CG127" s="116"/>
      <c r="CH127" s="116"/>
      <c r="CI127" s="116"/>
      <c r="CJ127" s="116"/>
      <c r="CK127" s="116"/>
      <c r="CL127" s="116"/>
      <c r="CM127" s="116"/>
      <c r="CN127" s="116"/>
      <c r="CO127" s="116"/>
      <c r="CP127" s="116"/>
      <c r="CQ127" s="116"/>
      <c r="CR127" s="116"/>
      <c r="CS127" s="116"/>
      <c r="CT127" s="116"/>
      <c r="CU127" s="116"/>
      <c r="CV127" s="116"/>
      <c r="CW127" s="116"/>
      <c r="CX127" s="116"/>
      <c r="CY127" s="116"/>
      <c r="CZ127" s="116"/>
      <c r="DA127" s="116"/>
      <c r="DB127" s="116"/>
      <c r="DC127" s="116"/>
      <c r="DD127" s="116"/>
      <c r="DE127" s="116"/>
      <c r="DF127" s="116"/>
      <c r="DG127" s="116"/>
      <c r="DH127" s="116"/>
      <c r="DI127" s="116"/>
      <c r="DJ127" s="116"/>
      <c r="DK127" s="116"/>
      <c r="DL127" s="116"/>
      <c r="DM127" s="116"/>
      <c r="DN127" s="116"/>
      <c r="DO127" s="116"/>
      <c r="DP127" s="116"/>
      <c r="DQ127" s="116"/>
      <c r="DR127" s="116"/>
      <c r="DS127" s="116"/>
      <c r="DT127" s="116"/>
      <c r="DU127" s="116"/>
      <c r="DV127" s="116"/>
      <c r="DW127" s="116"/>
      <c r="DX127" s="116"/>
      <c r="DY127" s="116"/>
      <c r="DZ127" s="116"/>
      <c r="EA127" s="116"/>
      <c r="EB127" s="116"/>
      <c r="EC127" s="116"/>
      <c r="ED127" s="116"/>
      <c r="EE127" s="116"/>
      <c r="EF127" s="116"/>
      <c r="EG127" s="116"/>
      <c r="EH127" s="116"/>
      <c r="EI127" s="116"/>
      <c r="EJ127" s="116"/>
      <c r="EK127" s="116"/>
      <c r="EL127" s="116"/>
      <c r="EM127" s="116"/>
      <c r="EN127" s="116"/>
      <c r="EO127" s="116"/>
    </row>
    <row r="128" spans="1:145" s="118" customFormat="1" ht="60" customHeight="1">
      <c r="A128" s="129" t="s">
        <v>101</v>
      </c>
      <c r="B128" s="129" t="s">
        <v>202</v>
      </c>
      <c r="C128" s="130">
        <v>127</v>
      </c>
      <c r="D128" s="129" t="s">
        <v>552</v>
      </c>
      <c r="E128" s="129" t="s">
        <v>552</v>
      </c>
      <c r="F128" s="167"/>
      <c r="G128" s="167">
        <v>3.3233333333333301</v>
      </c>
      <c r="H128" s="167"/>
      <c r="I128" s="167">
        <v>3.37666666666667</v>
      </c>
      <c r="J128" s="141">
        <v>0.5</v>
      </c>
      <c r="K128" s="141"/>
      <c r="L128" s="160"/>
      <c r="M128" s="140" t="s">
        <v>104</v>
      </c>
      <c r="N128" s="140">
        <f t="shared" si="64"/>
        <v>3.2</v>
      </c>
      <c r="O128" s="140">
        <f t="shared" si="65"/>
        <v>2.8</v>
      </c>
      <c r="P128" s="140">
        <f t="shared" si="66"/>
        <v>2.4</v>
      </c>
      <c r="Q128" s="143">
        <v>2</v>
      </c>
      <c r="R128" s="140">
        <f t="shared" si="67"/>
        <v>1.6</v>
      </c>
      <c r="S128" s="160"/>
      <c r="T128" s="140" t="s">
        <v>188</v>
      </c>
      <c r="U128" s="169">
        <v>2</v>
      </c>
      <c r="V128" s="169"/>
      <c r="W128" s="169"/>
      <c r="X128" s="169"/>
      <c r="Y128" s="169"/>
      <c r="Z128" s="169"/>
      <c r="AA128" s="160"/>
      <c r="AB128" s="160"/>
      <c r="AC128" s="160"/>
      <c r="AD128" s="140" t="s">
        <v>129</v>
      </c>
      <c r="AE128" s="129"/>
      <c r="AF128" s="173"/>
      <c r="AG128" s="132" t="s">
        <v>553</v>
      </c>
      <c r="AH128" s="129" t="s">
        <v>554</v>
      </c>
      <c r="AI128" s="129" t="s">
        <v>133</v>
      </c>
      <c r="AJ128" s="129"/>
      <c r="AK128" s="129"/>
      <c r="AL128" s="129"/>
      <c r="AM128" s="129"/>
      <c r="AN128" s="152"/>
      <c r="AO128" s="155"/>
      <c r="AP128" s="155"/>
      <c r="AQ128" s="158">
        <f>(2.87+2.64+2.78)/3</f>
        <v>2.7633333333333332</v>
      </c>
      <c r="AR128" s="158">
        <f>(2.93+2.84+2.99)/3</f>
        <v>2.92</v>
      </c>
      <c r="AS128" s="165">
        <v>4</v>
      </c>
      <c r="AT128" s="166">
        <f t="shared" si="68"/>
        <v>4.5999999999999996</v>
      </c>
      <c r="AU128" s="225" t="str">
        <f t="shared" si="63"/>
        <v>Pass</v>
      </c>
      <c r="AV128" s="116"/>
      <c r="AW128" s="116"/>
      <c r="AX128" s="116"/>
      <c r="AY128" s="116"/>
      <c r="AZ128" s="116"/>
      <c r="BA128" s="116"/>
      <c r="BB128" s="116"/>
      <c r="BC128" s="116"/>
      <c r="BD128" s="116"/>
      <c r="BE128" s="116"/>
      <c r="BF128" s="116"/>
      <c r="BG128" s="116"/>
      <c r="BH128" s="116"/>
      <c r="BI128" s="116"/>
      <c r="BJ128" s="116"/>
      <c r="BK128" s="116"/>
      <c r="BL128" s="116"/>
      <c r="BM128" s="116"/>
      <c r="BN128" s="116"/>
      <c r="BO128" s="116"/>
      <c r="BP128" s="116"/>
      <c r="BQ128" s="116"/>
      <c r="BR128" s="116"/>
      <c r="BS128" s="116"/>
      <c r="BT128" s="116"/>
      <c r="BU128" s="116"/>
      <c r="BV128" s="116"/>
      <c r="BW128" s="116"/>
      <c r="BX128" s="116"/>
      <c r="BY128" s="116"/>
      <c r="BZ128" s="116"/>
      <c r="CA128" s="116"/>
      <c r="CB128" s="116"/>
      <c r="CC128" s="116"/>
      <c r="CD128" s="116"/>
      <c r="CE128" s="116"/>
      <c r="CF128" s="116"/>
      <c r="CG128" s="116"/>
      <c r="CH128" s="116"/>
      <c r="CI128" s="116"/>
      <c r="CJ128" s="116"/>
      <c r="CK128" s="116"/>
      <c r="CL128" s="116"/>
      <c r="CM128" s="116"/>
      <c r="CN128" s="116"/>
      <c r="CO128" s="116"/>
      <c r="CP128" s="116"/>
      <c r="CQ128" s="116"/>
      <c r="CR128" s="116"/>
      <c r="CS128" s="116"/>
      <c r="CT128" s="116"/>
      <c r="CU128" s="116"/>
      <c r="CV128" s="116"/>
      <c r="CW128" s="116"/>
      <c r="CX128" s="116"/>
      <c r="CY128" s="116"/>
      <c r="CZ128" s="116"/>
      <c r="DA128" s="116"/>
      <c r="DB128" s="116"/>
      <c r="DC128" s="116"/>
      <c r="DD128" s="116"/>
      <c r="DE128" s="116"/>
      <c r="DF128" s="116"/>
      <c r="DG128" s="116"/>
      <c r="DH128" s="116"/>
      <c r="DI128" s="116"/>
      <c r="DJ128" s="116"/>
      <c r="DK128" s="116"/>
      <c r="DL128" s="116"/>
      <c r="DM128" s="116"/>
      <c r="DN128" s="116"/>
      <c r="DO128" s="116"/>
      <c r="DP128" s="116"/>
      <c r="DQ128" s="116"/>
      <c r="DR128" s="116"/>
      <c r="DS128" s="116"/>
      <c r="DT128" s="116"/>
      <c r="DU128" s="116"/>
      <c r="DV128" s="116"/>
      <c r="DW128" s="116"/>
      <c r="DX128" s="116"/>
      <c r="DY128" s="116"/>
      <c r="DZ128" s="116"/>
      <c r="EA128" s="116"/>
      <c r="EB128" s="116"/>
      <c r="EC128" s="116"/>
      <c r="ED128" s="116"/>
      <c r="EE128" s="116"/>
      <c r="EF128" s="116"/>
      <c r="EG128" s="116"/>
      <c r="EH128" s="116"/>
      <c r="EI128" s="116"/>
      <c r="EJ128" s="116"/>
      <c r="EK128" s="116"/>
      <c r="EL128" s="116"/>
      <c r="EM128" s="116"/>
      <c r="EN128" s="116"/>
      <c r="EO128" s="116"/>
    </row>
    <row r="129" spans="1:145" s="118" customFormat="1" ht="60" customHeight="1">
      <c r="A129" s="129" t="s">
        <v>101</v>
      </c>
      <c r="B129" s="129" t="s">
        <v>202</v>
      </c>
      <c r="C129" s="130">
        <v>128</v>
      </c>
      <c r="D129" s="129" t="s">
        <v>555</v>
      </c>
      <c r="E129" s="129" t="s">
        <v>555</v>
      </c>
      <c r="F129" s="167"/>
      <c r="G129" s="167">
        <v>0.19</v>
      </c>
      <c r="H129" s="167"/>
      <c r="I129" s="167">
        <v>0.24666666666666701</v>
      </c>
      <c r="J129" s="141">
        <v>0.5</v>
      </c>
      <c r="K129" s="141"/>
      <c r="L129" s="160"/>
      <c r="M129" s="140" t="s">
        <v>104</v>
      </c>
      <c r="N129" s="140">
        <f t="shared" si="64"/>
        <v>0.32000000000000006</v>
      </c>
      <c r="O129" s="140">
        <f t="shared" si="65"/>
        <v>0.27999999999999997</v>
      </c>
      <c r="P129" s="140">
        <f t="shared" si="66"/>
        <v>0.24</v>
      </c>
      <c r="Q129" s="143">
        <v>0.2</v>
      </c>
      <c r="R129" s="140">
        <f t="shared" si="67"/>
        <v>0.16000000000000003</v>
      </c>
      <c r="S129" s="160"/>
      <c r="T129" s="140" t="s">
        <v>349</v>
      </c>
      <c r="U129" s="169">
        <v>2</v>
      </c>
      <c r="V129" s="169"/>
      <c r="W129" s="169"/>
      <c r="X129" s="169"/>
      <c r="Y129" s="169"/>
      <c r="Z129" s="169"/>
      <c r="AA129" s="160"/>
      <c r="AB129" s="160"/>
      <c r="AC129" s="160"/>
      <c r="AD129" s="160"/>
      <c r="AE129" s="129"/>
      <c r="AF129" s="173"/>
      <c r="AG129" s="132" t="s">
        <v>556</v>
      </c>
      <c r="AH129" s="129" t="s">
        <v>554</v>
      </c>
      <c r="AI129" s="129" t="s">
        <v>133</v>
      </c>
      <c r="AJ129" s="129"/>
      <c r="AK129" s="129"/>
      <c r="AL129" s="129"/>
      <c r="AM129" s="129"/>
      <c r="AN129" s="152"/>
      <c r="AO129" s="155"/>
      <c r="AP129" s="155"/>
      <c r="AQ129" s="158">
        <f>(98+167+133)/3/1000</f>
        <v>0.13266666666666665</v>
      </c>
      <c r="AR129" s="158">
        <f>(111+157+141)/3/1000</f>
        <v>0.13633333333333333</v>
      </c>
      <c r="AS129" s="165">
        <v>1</v>
      </c>
      <c r="AT129" s="166">
        <f t="shared" si="68"/>
        <v>1.2</v>
      </c>
      <c r="AU129" s="225" t="str">
        <f t="shared" si="63"/>
        <v>Pass</v>
      </c>
      <c r="AV129" s="116"/>
      <c r="AW129" s="116"/>
      <c r="AX129" s="116"/>
      <c r="AY129" s="116"/>
      <c r="AZ129" s="116"/>
      <c r="BA129" s="116"/>
      <c r="BB129" s="116"/>
      <c r="BC129" s="116"/>
      <c r="BD129" s="116"/>
      <c r="BE129" s="116"/>
      <c r="BF129" s="116"/>
      <c r="BG129" s="116"/>
      <c r="BH129" s="116"/>
      <c r="BI129" s="116"/>
      <c r="BJ129" s="116"/>
      <c r="BK129" s="116"/>
      <c r="BL129" s="116"/>
      <c r="BM129" s="116"/>
      <c r="BN129" s="116"/>
      <c r="BO129" s="116"/>
      <c r="BP129" s="116"/>
      <c r="BQ129" s="116"/>
      <c r="BR129" s="116"/>
      <c r="BS129" s="116"/>
      <c r="BT129" s="116"/>
      <c r="BU129" s="116"/>
      <c r="BV129" s="116"/>
      <c r="BW129" s="116"/>
      <c r="BX129" s="116"/>
      <c r="BY129" s="116"/>
      <c r="BZ129" s="116"/>
      <c r="CA129" s="116"/>
      <c r="CB129" s="116"/>
      <c r="CC129" s="116"/>
      <c r="CD129" s="116"/>
      <c r="CE129" s="116"/>
      <c r="CF129" s="116"/>
      <c r="CG129" s="116"/>
      <c r="CH129" s="116"/>
      <c r="CI129" s="116"/>
      <c r="CJ129" s="116"/>
      <c r="CK129" s="116"/>
      <c r="CL129" s="116"/>
      <c r="CM129" s="116"/>
      <c r="CN129" s="116"/>
      <c r="CO129" s="116"/>
      <c r="CP129" s="116"/>
      <c r="CQ129" s="116"/>
      <c r="CR129" s="116"/>
      <c r="CS129" s="116"/>
      <c r="CT129" s="116"/>
      <c r="CU129" s="116"/>
      <c r="CV129" s="116"/>
      <c r="CW129" s="116"/>
      <c r="CX129" s="116"/>
      <c r="CY129" s="116"/>
      <c r="CZ129" s="116"/>
      <c r="DA129" s="116"/>
      <c r="DB129" s="116"/>
      <c r="DC129" s="116"/>
      <c r="DD129" s="116"/>
      <c r="DE129" s="116"/>
      <c r="DF129" s="116"/>
      <c r="DG129" s="116"/>
      <c r="DH129" s="116"/>
      <c r="DI129" s="116"/>
      <c r="DJ129" s="116"/>
      <c r="DK129" s="116"/>
      <c r="DL129" s="116"/>
      <c r="DM129" s="116"/>
      <c r="DN129" s="116"/>
      <c r="DO129" s="116"/>
      <c r="DP129" s="116"/>
      <c r="DQ129" s="116"/>
      <c r="DR129" s="116"/>
      <c r="DS129" s="116"/>
      <c r="DT129" s="116"/>
      <c r="DU129" s="116"/>
      <c r="DV129" s="116"/>
      <c r="DW129" s="116"/>
      <c r="DX129" s="116"/>
      <c r="DY129" s="116"/>
      <c r="DZ129" s="116"/>
      <c r="EA129" s="116"/>
      <c r="EB129" s="116"/>
      <c r="EC129" s="116"/>
      <c r="ED129" s="116"/>
      <c r="EE129" s="116"/>
      <c r="EF129" s="116"/>
      <c r="EG129" s="116"/>
      <c r="EH129" s="116"/>
      <c r="EI129" s="116"/>
      <c r="EJ129" s="116"/>
      <c r="EK129" s="116"/>
      <c r="EL129" s="116"/>
      <c r="EM129" s="116"/>
      <c r="EN129" s="116"/>
      <c r="EO129" s="116"/>
    </row>
    <row r="130" spans="1:145" s="118" customFormat="1" ht="60" customHeight="1">
      <c r="A130" s="129" t="s">
        <v>101</v>
      </c>
      <c r="B130" s="129" t="s">
        <v>202</v>
      </c>
      <c r="C130" s="130">
        <v>129</v>
      </c>
      <c r="D130" s="129" t="s">
        <v>557</v>
      </c>
      <c r="E130" s="129" t="s">
        <v>557</v>
      </c>
      <c r="F130" s="167"/>
      <c r="G130" s="167">
        <v>4.0866666666666696</v>
      </c>
      <c r="H130" s="167"/>
      <c r="I130" s="167">
        <v>6.4666666666666703</v>
      </c>
      <c r="J130" s="141">
        <v>0.5</v>
      </c>
      <c r="K130" s="141"/>
      <c r="L130" s="160"/>
      <c r="M130" s="140" t="s">
        <v>104</v>
      </c>
      <c r="N130" s="140">
        <f t="shared" si="64"/>
        <v>3.2</v>
      </c>
      <c r="O130" s="140">
        <f t="shared" si="65"/>
        <v>2.8</v>
      </c>
      <c r="P130" s="140">
        <f t="shared" si="66"/>
        <v>2.4</v>
      </c>
      <c r="Q130" s="143">
        <v>2</v>
      </c>
      <c r="R130" s="140">
        <f t="shared" si="67"/>
        <v>1.6</v>
      </c>
      <c r="S130" s="160"/>
      <c r="T130" s="140" t="s">
        <v>188</v>
      </c>
      <c r="U130" s="169">
        <v>2</v>
      </c>
      <c r="V130" s="169"/>
      <c r="W130" s="169"/>
      <c r="X130" s="169"/>
      <c r="Y130" s="169"/>
      <c r="Z130" s="169"/>
      <c r="AA130" s="160"/>
      <c r="AB130" s="160"/>
      <c r="AC130" s="160"/>
      <c r="AD130" s="160"/>
      <c r="AE130" s="129"/>
      <c r="AF130" s="173"/>
      <c r="AG130" s="132" t="s">
        <v>558</v>
      </c>
      <c r="AH130" s="129" t="s">
        <v>496</v>
      </c>
      <c r="AI130" s="129" t="s">
        <v>133</v>
      </c>
      <c r="AJ130" s="129"/>
      <c r="AK130" s="129"/>
      <c r="AL130" s="129"/>
      <c r="AM130" s="129"/>
      <c r="AN130" s="152"/>
      <c r="AO130" s="155"/>
      <c r="AP130" s="155"/>
      <c r="AQ130" s="158">
        <f>(2.78+2.82+2.73)/3</f>
        <v>2.7766666666666668</v>
      </c>
      <c r="AR130" s="158">
        <f>(2.21+2.93+2.82)/3</f>
        <v>2.6533333333333338</v>
      </c>
      <c r="AS130" s="165">
        <v>4</v>
      </c>
      <c r="AT130" s="166">
        <f t="shared" si="68"/>
        <v>4.5999999999999996</v>
      </c>
      <c r="AU130" s="225" t="str">
        <f t="shared" si="63"/>
        <v>Pass</v>
      </c>
      <c r="AV130" s="116"/>
      <c r="AW130" s="116"/>
      <c r="AX130" s="116"/>
      <c r="AY130" s="116"/>
      <c r="AZ130" s="116"/>
      <c r="BA130" s="116"/>
      <c r="BB130" s="116"/>
      <c r="BC130" s="116"/>
      <c r="BD130" s="116"/>
      <c r="BE130" s="116"/>
      <c r="BF130" s="116"/>
      <c r="BG130" s="116"/>
      <c r="BH130" s="116"/>
      <c r="BI130" s="116"/>
      <c r="BJ130" s="116"/>
      <c r="BK130" s="116"/>
      <c r="BL130" s="116"/>
      <c r="BM130" s="116"/>
      <c r="BN130" s="116"/>
      <c r="BO130" s="116"/>
      <c r="BP130" s="116"/>
      <c r="BQ130" s="116"/>
      <c r="BR130" s="116"/>
      <c r="BS130" s="116"/>
      <c r="BT130" s="116"/>
      <c r="BU130" s="116"/>
      <c r="BV130" s="116"/>
      <c r="BW130" s="116"/>
      <c r="BX130" s="116"/>
      <c r="BY130" s="116"/>
      <c r="BZ130" s="116"/>
      <c r="CA130" s="116"/>
      <c r="CB130" s="116"/>
      <c r="CC130" s="116"/>
      <c r="CD130" s="116"/>
      <c r="CE130" s="116"/>
      <c r="CF130" s="116"/>
      <c r="CG130" s="116"/>
      <c r="CH130" s="116"/>
      <c r="CI130" s="116"/>
      <c r="CJ130" s="116"/>
      <c r="CK130" s="116"/>
      <c r="CL130" s="116"/>
      <c r="CM130" s="116"/>
      <c r="CN130" s="116"/>
      <c r="CO130" s="116"/>
      <c r="CP130" s="116"/>
      <c r="CQ130" s="116"/>
      <c r="CR130" s="116"/>
      <c r="CS130" s="116"/>
      <c r="CT130" s="116"/>
      <c r="CU130" s="116"/>
      <c r="CV130" s="116"/>
      <c r="CW130" s="116"/>
      <c r="CX130" s="116"/>
      <c r="CY130" s="116"/>
      <c r="CZ130" s="116"/>
      <c r="DA130" s="116"/>
      <c r="DB130" s="116"/>
      <c r="DC130" s="116"/>
      <c r="DD130" s="116"/>
      <c r="DE130" s="116"/>
      <c r="DF130" s="116"/>
      <c r="DG130" s="116"/>
      <c r="DH130" s="116"/>
      <c r="DI130" s="116"/>
      <c r="DJ130" s="116"/>
      <c r="DK130" s="116"/>
      <c r="DL130" s="116"/>
      <c r="DM130" s="116"/>
      <c r="DN130" s="116"/>
      <c r="DO130" s="116"/>
      <c r="DP130" s="116"/>
      <c r="DQ130" s="116"/>
      <c r="DR130" s="116"/>
      <c r="DS130" s="116"/>
      <c r="DT130" s="116"/>
      <c r="DU130" s="116"/>
      <c r="DV130" s="116"/>
      <c r="DW130" s="116"/>
      <c r="DX130" s="116"/>
      <c r="DY130" s="116"/>
      <c r="DZ130" s="116"/>
      <c r="EA130" s="116"/>
      <c r="EB130" s="116"/>
      <c r="EC130" s="116"/>
      <c r="ED130" s="116"/>
      <c r="EE130" s="116"/>
      <c r="EF130" s="116"/>
      <c r="EG130" s="116"/>
      <c r="EH130" s="116"/>
      <c r="EI130" s="116"/>
      <c r="EJ130" s="116"/>
      <c r="EK130" s="116"/>
      <c r="EL130" s="116"/>
      <c r="EM130" s="116"/>
      <c r="EN130" s="116"/>
      <c r="EO130" s="116"/>
    </row>
    <row r="131" spans="1:145" s="118" customFormat="1" ht="60" customHeight="1">
      <c r="A131" s="129" t="s">
        <v>101</v>
      </c>
      <c r="B131" s="129" t="s">
        <v>202</v>
      </c>
      <c r="C131" s="130">
        <v>130</v>
      </c>
      <c r="D131" s="129" t="s">
        <v>559</v>
      </c>
      <c r="E131" s="129" t="s">
        <v>559</v>
      </c>
      <c r="F131" s="167"/>
      <c r="G131" s="167">
        <v>0.20333333333333301</v>
      </c>
      <c r="H131" s="167"/>
      <c r="I131" s="167">
        <v>0.18</v>
      </c>
      <c r="J131" s="141">
        <v>0.5</v>
      </c>
      <c r="K131" s="141"/>
      <c r="L131" s="160"/>
      <c r="M131" s="140" t="s">
        <v>104</v>
      </c>
      <c r="N131" s="140">
        <f t="shared" si="64"/>
        <v>0.32000000000000006</v>
      </c>
      <c r="O131" s="140">
        <f t="shared" si="65"/>
        <v>0.27999999999999997</v>
      </c>
      <c r="P131" s="140">
        <f t="shared" si="66"/>
        <v>0.24</v>
      </c>
      <c r="Q131" s="143">
        <v>0.2</v>
      </c>
      <c r="R131" s="140">
        <f t="shared" si="67"/>
        <v>0.16000000000000003</v>
      </c>
      <c r="S131" s="160"/>
      <c r="T131" s="140" t="s">
        <v>349</v>
      </c>
      <c r="U131" s="169">
        <v>2</v>
      </c>
      <c r="V131" s="169"/>
      <c r="W131" s="169"/>
      <c r="X131" s="169"/>
      <c r="Y131" s="169"/>
      <c r="Z131" s="169"/>
      <c r="AA131" s="160"/>
      <c r="AB131" s="160"/>
      <c r="AC131" s="160"/>
      <c r="AD131" s="160"/>
      <c r="AE131" s="129"/>
      <c r="AF131" s="173"/>
      <c r="AG131" s="132" t="s">
        <v>560</v>
      </c>
      <c r="AH131" s="129" t="s">
        <v>496</v>
      </c>
      <c r="AI131" s="129" t="s">
        <v>133</v>
      </c>
      <c r="AJ131" s="129"/>
      <c r="AK131" s="129"/>
      <c r="AL131" s="129"/>
      <c r="AM131" s="129"/>
      <c r="AN131" s="179"/>
      <c r="AO131" s="155"/>
      <c r="AP131" s="155"/>
      <c r="AQ131" s="158">
        <f>(134+100+133)/3/1000</f>
        <v>0.12233333333333332</v>
      </c>
      <c r="AR131" s="158">
        <f>(184+163+166)/3/1000</f>
        <v>0.17100000000000001</v>
      </c>
      <c r="AS131" s="165">
        <v>1</v>
      </c>
      <c r="AT131" s="166">
        <f t="shared" si="68"/>
        <v>1.2</v>
      </c>
      <c r="AU131" s="225" t="str">
        <f t="shared" si="63"/>
        <v>Pass</v>
      </c>
      <c r="AV131" s="116"/>
      <c r="AW131" s="116"/>
      <c r="AX131" s="116"/>
      <c r="AY131" s="116"/>
      <c r="AZ131" s="116"/>
      <c r="BA131" s="116"/>
      <c r="BB131" s="116"/>
      <c r="BC131" s="116"/>
      <c r="BD131" s="116"/>
      <c r="BE131" s="116"/>
      <c r="BF131" s="116"/>
      <c r="BG131" s="116"/>
      <c r="BH131" s="116"/>
      <c r="BI131" s="116"/>
      <c r="BJ131" s="116"/>
      <c r="BK131" s="116"/>
      <c r="BL131" s="116"/>
      <c r="BM131" s="116"/>
      <c r="BN131" s="116"/>
      <c r="BO131" s="116"/>
      <c r="BP131" s="116"/>
      <c r="BQ131" s="116"/>
      <c r="BR131" s="116"/>
      <c r="BS131" s="116"/>
      <c r="BT131" s="116"/>
      <c r="BU131" s="116"/>
      <c r="BV131" s="116"/>
      <c r="BW131" s="116"/>
      <c r="BX131" s="116"/>
      <c r="BY131" s="116"/>
      <c r="BZ131" s="116"/>
      <c r="CA131" s="116"/>
      <c r="CB131" s="116"/>
      <c r="CC131" s="116"/>
      <c r="CD131" s="116"/>
      <c r="CE131" s="116"/>
      <c r="CF131" s="116"/>
      <c r="CG131" s="116"/>
      <c r="CH131" s="116"/>
      <c r="CI131" s="116"/>
      <c r="CJ131" s="116"/>
      <c r="CK131" s="116"/>
      <c r="CL131" s="116"/>
      <c r="CM131" s="116"/>
      <c r="CN131" s="116"/>
      <c r="CO131" s="116"/>
      <c r="CP131" s="116"/>
      <c r="CQ131" s="116"/>
      <c r="CR131" s="116"/>
      <c r="CS131" s="116"/>
      <c r="CT131" s="116"/>
      <c r="CU131" s="116"/>
      <c r="CV131" s="116"/>
      <c r="CW131" s="116"/>
      <c r="CX131" s="116"/>
      <c r="CY131" s="116"/>
      <c r="CZ131" s="116"/>
      <c r="DA131" s="116"/>
      <c r="DB131" s="116"/>
      <c r="DC131" s="116"/>
      <c r="DD131" s="116"/>
      <c r="DE131" s="116"/>
      <c r="DF131" s="116"/>
      <c r="DG131" s="116"/>
      <c r="DH131" s="116"/>
      <c r="DI131" s="116"/>
      <c r="DJ131" s="116"/>
      <c r="DK131" s="116"/>
      <c r="DL131" s="116"/>
      <c r="DM131" s="116"/>
      <c r="DN131" s="116"/>
      <c r="DO131" s="116"/>
      <c r="DP131" s="116"/>
      <c r="DQ131" s="116"/>
      <c r="DR131" s="116"/>
      <c r="DS131" s="116"/>
      <c r="DT131" s="116"/>
      <c r="DU131" s="116"/>
      <c r="DV131" s="116"/>
      <c r="DW131" s="116"/>
      <c r="DX131" s="116"/>
      <c r="DY131" s="116"/>
      <c r="DZ131" s="116"/>
      <c r="EA131" s="116"/>
      <c r="EB131" s="116"/>
      <c r="EC131" s="116"/>
      <c r="ED131" s="116"/>
      <c r="EE131" s="116"/>
      <c r="EF131" s="116"/>
      <c r="EG131" s="116"/>
      <c r="EH131" s="116"/>
      <c r="EI131" s="116"/>
      <c r="EJ131" s="116"/>
      <c r="EK131" s="116"/>
      <c r="EL131" s="116"/>
      <c r="EM131" s="116"/>
      <c r="EN131" s="116"/>
      <c r="EO131" s="116"/>
    </row>
    <row r="132" spans="1:145" s="118" customFormat="1" ht="60" customHeight="1">
      <c r="A132" s="129" t="s">
        <v>101</v>
      </c>
      <c r="B132" s="129" t="s">
        <v>202</v>
      </c>
      <c r="C132" s="130">
        <v>131</v>
      </c>
      <c r="D132" s="129" t="s">
        <v>561</v>
      </c>
      <c r="E132" s="129" t="s">
        <v>561</v>
      </c>
      <c r="F132" s="167"/>
      <c r="G132" s="167">
        <v>6.0233333333333299</v>
      </c>
      <c r="H132" s="167"/>
      <c r="I132" s="167">
        <v>5.16</v>
      </c>
      <c r="J132" s="141">
        <v>0.5</v>
      </c>
      <c r="K132" s="141"/>
      <c r="L132" s="160"/>
      <c r="M132" s="140" t="s">
        <v>104</v>
      </c>
      <c r="N132" s="140">
        <f t="shared" si="64"/>
        <v>3.2</v>
      </c>
      <c r="O132" s="140">
        <f t="shared" si="65"/>
        <v>2.8</v>
      </c>
      <c r="P132" s="140">
        <f t="shared" si="66"/>
        <v>2.4</v>
      </c>
      <c r="Q132" s="143">
        <v>2</v>
      </c>
      <c r="R132" s="140">
        <f t="shared" si="67"/>
        <v>1.6</v>
      </c>
      <c r="S132" s="160"/>
      <c r="T132" s="140" t="s">
        <v>188</v>
      </c>
      <c r="U132" s="169">
        <v>2</v>
      </c>
      <c r="V132" s="169"/>
      <c r="W132" s="169"/>
      <c r="X132" s="169"/>
      <c r="Y132" s="169"/>
      <c r="Z132" s="169"/>
      <c r="AA132" s="160"/>
      <c r="AB132" s="160"/>
      <c r="AC132" s="160"/>
      <c r="AD132" s="140" t="s">
        <v>129</v>
      </c>
      <c r="AE132" s="129"/>
      <c r="AF132" s="173"/>
      <c r="AG132" s="132" t="s">
        <v>562</v>
      </c>
      <c r="AH132" s="129" t="s">
        <v>496</v>
      </c>
      <c r="AI132" s="129" t="s">
        <v>133</v>
      </c>
      <c r="AJ132" s="129"/>
      <c r="AK132" s="129"/>
      <c r="AL132" s="129"/>
      <c r="AM132" s="129"/>
      <c r="AN132" s="152"/>
      <c r="AO132" s="155"/>
      <c r="AP132" s="155"/>
      <c r="AQ132" s="158">
        <f>(2.88+2.6+2.63)/3</f>
        <v>2.7033333333333331</v>
      </c>
      <c r="AR132" s="158">
        <f>(2.88+2.6+2.63)/3</f>
        <v>2.7033333333333331</v>
      </c>
      <c r="AS132" s="165">
        <v>4</v>
      </c>
      <c r="AT132" s="166">
        <f t="shared" si="68"/>
        <v>4.5999999999999996</v>
      </c>
      <c r="AU132" s="225" t="str">
        <f t="shared" si="63"/>
        <v>Pass</v>
      </c>
      <c r="AV132" s="116"/>
      <c r="AW132" s="116"/>
      <c r="AX132" s="116"/>
      <c r="AY132" s="116"/>
      <c r="AZ132" s="116"/>
      <c r="BA132" s="116"/>
      <c r="BB132" s="116"/>
      <c r="BC132" s="116"/>
      <c r="BD132" s="116"/>
      <c r="BE132" s="116"/>
      <c r="BF132" s="116"/>
      <c r="BG132" s="116"/>
      <c r="BH132" s="116"/>
      <c r="BI132" s="116"/>
      <c r="BJ132" s="116"/>
      <c r="BK132" s="116"/>
      <c r="BL132" s="116"/>
      <c r="BM132" s="116"/>
      <c r="BN132" s="116"/>
      <c r="BO132" s="116"/>
      <c r="BP132" s="116"/>
      <c r="BQ132" s="116"/>
      <c r="BR132" s="116"/>
      <c r="BS132" s="116"/>
      <c r="BT132" s="116"/>
      <c r="BU132" s="116"/>
      <c r="BV132" s="116"/>
      <c r="BW132" s="116"/>
      <c r="BX132" s="116"/>
      <c r="BY132" s="116"/>
      <c r="BZ132" s="116"/>
      <c r="CA132" s="116"/>
      <c r="CB132" s="116"/>
      <c r="CC132" s="116"/>
      <c r="CD132" s="116"/>
      <c r="CE132" s="116"/>
      <c r="CF132" s="116"/>
      <c r="CG132" s="116"/>
      <c r="CH132" s="116"/>
      <c r="CI132" s="116"/>
      <c r="CJ132" s="116"/>
      <c r="CK132" s="116"/>
      <c r="CL132" s="116"/>
      <c r="CM132" s="116"/>
      <c r="CN132" s="116"/>
      <c r="CO132" s="116"/>
      <c r="CP132" s="116"/>
      <c r="CQ132" s="116"/>
      <c r="CR132" s="116"/>
      <c r="CS132" s="116"/>
      <c r="CT132" s="116"/>
      <c r="CU132" s="116"/>
      <c r="CV132" s="116"/>
      <c r="CW132" s="116"/>
      <c r="CX132" s="116"/>
      <c r="CY132" s="116"/>
      <c r="CZ132" s="116"/>
      <c r="DA132" s="116"/>
      <c r="DB132" s="116"/>
      <c r="DC132" s="116"/>
      <c r="DD132" s="116"/>
      <c r="DE132" s="116"/>
      <c r="DF132" s="116"/>
      <c r="DG132" s="116"/>
      <c r="DH132" s="116"/>
      <c r="DI132" s="116"/>
      <c r="DJ132" s="116"/>
      <c r="DK132" s="116"/>
      <c r="DL132" s="116"/>
      <c r="DM132" s="116"/>
      <c r="DN132" s="116"/>
      <c r="DO132" s="116"/>
      <c r="DP132" s="116"/>
      <c r="DQ132" s="116"/>
      <c r="DR132" s="116"/>
      <c r="DS132" s="116"/>
      <c r="DT132" s="116"/>
      <c r="DU132" s="116"/>
      <c r="DV132" s="116"/>
      <c r="DW132" s="116"/>
      <c r="DX132" s="116"/>
      <c r="DY132" s="116"/>
      <c r="DZ132" s="116"/>
      <c r="EA132" s="116"/>
      <c r="EB132" s="116"/>
      <c r="EC132" s="116"/>
      <c r="ED132" s="116"/>
      <c r="EE132" s="116"/>
      <c r="EF132" s="116"/>
      <c r="EG132" s="116"/>
      <c r="EH132" s="116"/>
      <c r="EI132" s="116"/>
      <c r="EJ132" s="116"/>
      <c r="EK132" s="116"/>
      <c r="EL132" s="116"/>
      <c r="EM132" s="116"/>
      <c r="EN132" s="116"/>
      <c r="EO132" s="116"/>
    </row>
    <row r="133" spans="1:145" s="118" customFormat="1" ht="60" customHeight="1">
      <c r="A133" s="129" t="s">
        <v>101</v>
      </c>
      <c r="B133" s="129" t="s">
        <v>202</v>
      </c>
      <c r="C133" s="130">
        <v>132</v>
      </c>
      <c r="D133" s="129" t="s">
        <v>563</v>
      </c>
      <c r="E133" s="129" t="s">
        <v>563</v>
      </c>
      <c r="F133" s="167"/>
      <c r="G133" s="167">
        <v>0.74</v>
      </c>
      <c r="H133" s="167"/>
      <c r="I133" s="167">
        <v>0.26</v>
      </c>
      <c r="J133" s="141">
        <v>0.5</v>
      </c>
      <c r="K133" s="141"/>
      <c r="L133" s="160"/>
      <c r="M133" s="140" t="s">
        <v>104</v>
      </c>
      <c r="N133" s="140">
        <f t="shared" si="64"/>
        <v>0.32000000000000006</v>
      </c>
      <c r="O133" s="140">
        <f t="shared" si="65"/>
        <v>0.27999999999999997</v>
      </c>
      <c r="P133" s="140">
        <f t="shared" si="66"/>
        <v>0.24</v>
      </c>
      <c r="Q133" s="143">
        <v>0.2</v>
      </c>
      <c r="R133" s="140">
        <f t="shared" si="67"/>
        <v>0.16000000000000003</v>
      </c>
      <c r="S133" s="160"/>
      <c r="T133" s="140" t="s">
        <v>349</v>
      </c>
      <c r="U133" s="169">
        <v>2</v>
      </c>
      <c r="V133" s="169"/>
      <c r="W133" s="169"/>
      <c r="X133" s="169"/>
      <c r="Y133" s="169"/>
      <c r="Z133" s="169"/>
      <c r="AA133" s="160"/>
      <c r="AB133" s="160"/>
      <c r="AC133" s="160"/>
      <c r="AD133" s="160"/>
      <c r="AE133" s="129"/>
      <c r="AF133" s="173"/>
      <c r="AG133" s="132" t="s">
        <v>564</v>
      </c>
      <c r="AH133" s="129" t="s">
        <v>496</v>
      </c>
      <c r="AI133" s="129" t="s">
        <v>133</v>
      </c>
      <c r="AJ133" s="129"/>
      <c r="AK133" s="129"/>
      <c r="AL133" s="129"/>
      <c r="AM133" s="129"/>
      <c r="AN133" s="152"/>
      <c r="AO133" s="155"/>
      <c r="AP133" s="155"/>
      <c r="AQ133" s="158">
        <f>(166+178+133)/3/1000</f>
        <v>0.159</v>
      </c>
      <c r="AR133" s="158">
        <f>(187+191+142)/3/1000</f>
        <v>0.17333333333333334</v>
      </c>
      <c r="AS133" s="165">
        <v>1</v>
      </c>
      <c r="AT133" s="166">
        <f t="shared" si="68"/>
        <v>1.2</v>
      </c>
      <c r="AU133" s="225" t="str">
        <f t="shared" si="63"/>
        <v>Pass</v>
      </c>
      <c r="AV133" s="116"/>
      <c r="AW133" s="116"/>
      <c r="AX133" s="116"/>
      <c r="AY133" s="116"/>
      <c r="AZ133" s="116"/>
      <c r="BA133" s="116"/>
      <c r="BB133" s="116"/>
      <c r="BC133" s="116"/>
      <c r="BD133" s="116"/>
      <c r="BE133" s="116"/>
      <c r="BF133" s="116"/>
      <c r="BG133" s="116"/>
      <c r="BH133" s="116"/>
      <c r="BI133" s="116"/>
      <c r="BJ133" s="116"/>
      <c r="BK133" s="116"/>
      <c r="BL133" s="116"/>
      <c r="BM133" s="116"/>
      <c r="BN133" s="116"/>
      <c r="BO133" s="116"/>
      <c r="BP133" s="116"/>
      <c r="BQ133" s="116"/>
      <c r="BR133" s="116"/>
      <c r="BS133" s="116"/>
      <c r="BT133" s="116"/>
      <c r="BU133" s="116"/>
      <c r="BV133" s="116"/>
      <c r="BW133" s="116"/>
      <c r="BX133" s="116"/>
      <c r="BY133" s="116"/>
      <c r="BZ133" s="116"/>
      <c r="CA133" s="116"/>
      <c r="CB133" s="116"/>
      <c r="CC133" s="116"/>
      <c r="CD133" s="116"/>
      <c r="CE133" s="116"/>
      <c r="CF133" s="116"/>
      <c r="CG133" s="116"/>
      <c r="CH133" s="116"/>
      <c r="CI133" s="116"/>
      <c r="CJ133" s="116"/>
      <c r="CK133" s="116"/>
      <c r="CL133" s="116"/>
      <c r="CM133" s="116"/>
      <c r="CN133" s="116"/>
      <c r="CO133" s="116"/>
      <c r="CP133" s="116"/>
      <c r="CQ133" s="116"/>
      <c r="CR133" s="116"/>
      <c r="CS133" s="116"/>
      <c r="CT133" s="116"/>
      <c r="CU133" s="116"/>
      <c r="CV133" s="116"/>
      <c r="CW133" s="116"/>
      <c r="CX133" s="116"/>
      <c r="CY133" s="116"/>
      <c r="CZ133" s="116"/>
      <c r="DA133" s="116"/>
      <c r="DB133" s="116"/>
      <c r="DC133" s="116"/>
      <c r="DD133" s="116"/>
      <c r="DE133" s="116"/>
      <c r="DF133" s="116"/>
      <c r="DG133" s="116"/>
      <c r="DH133" s="116"/>
      <c r="DI133" s="116"/>
      <c r="DJ133" s="116"/>
      <c r="DK133" s="116"/>
      <c r="DL133" s="116"/>
      <c r="DM133" s="116"/>
      <c r="DN133" s="116"/>
      <c r="DO133" s="116"/>
      <c r="DP133" s="116"/>
      <c r="DQ133" s="116"/>
      <c r="DR133" s="116"/>
      <c r="DS133" s="116"/>
      <c r="DT133" s="116"/>
      <c r="DU133" s="116"/>
      <c r="DV133" s="116"/>
      <c r="DW133" s="116"/>
      <c r="DX133" s="116"/>
      <c r="DY133" s="116"/>
      <c r="DZ133" s="116"/>
      <c r="EA133" s="116"/>
      <c r="EB133" s="116"/>
      <c r="EC133" s="116"/>
      <c r="ED133" s="116"/>
      <c r="EE133" s="116"/>
      <c r="EF133" s="116"/>
      <c r="EG133" s="116"/>
      <c r="EH133" s="116"/>
      <c r="EI133" s="116"/>
      <c r="EJ133" s="116"/>
      <c r="EK133" s="116"/>
      <c r="EL133" s="116"/>
      <c r="EM133" s="116"/>
      <c r="EN133" s="116"/>
      <c r="EO133" s="116"/>
    </row>
    <row r="134" spans="1:145" s="118" customFormat="1" ht="60" customHeight="1">
      <c r="A134" s="129" t="s">
        <v>101</v>
      </c>
      <c r="B134" s="129" t="s">
        <v>202</v>
      </c>
      <c r="C134" s="130">
        <v>133</v>
      </c>
      <c r="D134" s="129" t="s">
        <v>565</v>
      </c>
      <c r="E134" s="129" t="s">
        <v>565</v>
      </c>
      <c r="F134" s="167"/>
      <c r="G134" s="167">
        <v>2.58666666666667</v>
      </c>
      <c r="H134" s="167"/>
      <c r="I134" s="167">
        <v>3.06</v>
      </c>
      <c r="J134" s="141">
        <v>0.5</v>
      </c>
      <c r="K134" s="141"/>
      <c r="L134" s="160"/>
      <c r="M134" s="140" t="s">
        <v>104</v>
      </c>
      <c r="N134" s="140">
        <f t="shared" si="64"/>
        <v>3.2</v>
      </c>
      <c r="O134" s="140">
        <f t="shared" si="65"/>
        <v>2.8</v>
      </c>
      <c r="P134" s="140">
        <f t="shared" si="66"/>
        <v>2.4</v>
      </c>
      <c r="Q134" s="143">
        <v>2</v>
      </c>
      <c r="R134" s="140">
        <f t="shared" si="67"/>
        <v>1.6</v>
      </c>
      <c r="S134" s="160"/>
      <c r="T134" s="140" t="s">
        <v>188</v>
      </c>
      <c r="U134" s="169">
        <v>2</v>
      </c>
      <c r="V134" s="169"/>
      <c r="W134" s="169"/>
      <c r="X134" s="169"/>
      <c r="Y134" s="169"/>
      <c r="Z134" s="169"/>
      <c r="AA134" s="160"/>
      <c r="AB134" s="160"/>
      <c r="AC134" s="160"/>
      <c r="AD134" s="140" t="s">
        <v>129</v>
      </c>
      <c r="AE134" s="129"/>
      <c r="AF134" s="173"/>
      <c r="AG134" s="132" t="s">
        <v>566</v>
      </c>
      <c r="AH134" s="129" t="s">
        <v>496</v>
      </c>
      <c r="AI134" s="129" t="s">
        <v>133</v>
      </c>
      <c r="AJ134" s="129"/>
      <c r="AK134" s="129"/>
      <c r="AL134" s="129"/>
      <c r="AM134" s="129"/>
      <c r="AN134" s="152"/>
      <c r="AO134" s="155"/>
      <c r="AP134" s="155"/>
      <c r="AQ134" s="158">
        <f>(2.2+1.93+1.83)/3</f>
        <v>1.9866666666666666</v>
      </c>
      <c r="AR134" s="158">
        <f>(2.01+1.99+1.91)/3</f>
        <v>1.97</v>
      </c>
      <c r="AS134" s="165">
        <v>4</v>
      </c>
      <c r="AT134" s="166">
        <f t="shared" si="68"/>
        <v>4.5999999999999996</v>
      </c>
      <c r="AU134" s="225" t="str">
        <f t="shared" si="63"/>
        <v>Pass</v>
      </c>
      <c r="AV134" s="116"/>
      <c r="AW134" s="116"/>
      <c r="AX134" s="116"/>
      <c r="AY134" s="116"/>
      <c r="AZ134" s="116"/>
      <c r="BA134" s="116"/>
      <c r="BB134" s="116"/>
      <c r="BC134" s="116"/>
      <c r="BD134" s="116"/>
      <c r="BE134" s="116"/>
      <c r="BF134" s="116"/>
      <c r="BG134" s="116"/>
      <c r="BH134" s="116"/>
      <c r="BI134" s="116"/>
      <c r="BJ134" s="116"/>
      <c r="BK134" s="116"/>
      <c r="BL134" s="116"/>
      <c r="BM134" s="116"/>
      <c r="BN134" s="116"/>
      <c r="BO134" s="116"/>
      <c r="BP134" s="116"/>
      <c r="BQ134" s="116"/>
      <c r="BR134" s="116"/>
      <c r="BS134" s="116"/>
      <c r="BT134" s="116"/>
      <c r="BU134" s="116"/>
      <c r="BV134" s="116"/>
      <c r="BW134" s="116"/>
      <c r="BX134" s="116"/>
      <c r="BY134" s="116"/>
      <c r="BZ134" s="116"/>
      <c r="CA134" s="116"/>
      <c r="CB134" s="116"/>
      <c r="CC134" s="116"/>
      <c r="CD134" s="116"/>
      <c r="CE134" s="116"/>
      <c r="CF134" s="116"/>
      <c r="CG134" s="116"/>
      <c r="CH134" s="116"/>
      <c r="CI134" s="116"/>
      <c r="CJ134" s="116"/>
      <c r="CK134" s="116"/>
      <c r="CL134" s="116"/>
      <c r="CM134" s="116"/>
      <c r="CN134" s="116"/>
      <c r="CO134" s="116"/>
      <c r="CP134" s="116"/>
      <c r="CQ134" s="116"/>
      <c r="CR134" s="116"/>
      <c r="CS134" s="116"/>
      <c r="CT134" s="116"/>
      <c r="CU134" s="116"/>
      <c r="CV134" s="116"/>
      <c r="CW134" s="116"/>
      <c r="CX134" s="116"/>
      <c r="CY134" s="116"/>
      <c r="CZ134" s="116"/>
      <c r="DA134" s="116"/>
      <c r="DB134" s="116"/>
      <c r="DC134" s="116"/>
      <c r="DD134" s="116"/>
      <c r="DE134" s="116"/>
      <c r="DF134" s="116"/>
      <c r="DG134" s="116"/>
      <c r="DH134" s="116"/>
      <c r="DI134" s="116"/>
      <c r="DJ134" s="116"/>
      <c r="DK134" s="116"/>
      <c r="DL134" s="116"/>
      <c r="DM134" s="116"/>
      <c r="DN134" s="116"/>
      <c r="DO134" s="116"/>
      <c r="DP134" s="116"/>
      <c r="DQ134" s="116"/>
      <c r="DR134" s="116"/>
      <c r="DS134" s="116"/>
      <c r="DT134" s="116"/>
      <c r="DU134" s="116"/>
      <c r="DV134" s="116"/>
      <c r="DW134" s="116"/>
      <c r="DX134" s="116"/>
      <c r="DY134" s="116"/>
      <c r="DZ134" s="116"/>
      <c r="EA134" s="116"/>
      <c r="EB134" s="116"/>
      <c r="EC134" s="116"/>
      <c r="ED134" s="116"/>
      <c r="EE134" s="116"/>
      <c r="EF134" s="116"/>
      <c r="EG134" s="116"/>
      <c r="EH134" s="116"/>
      <c r="EI134" s="116"/>
      <c r="EJ134" s="116"/>
      <c r="EK134" s="116"/>
      <c r="EL134" s="116"/>
      <c r="EM134" s="116"/>
      <c r="EN134" s="116"/>
      <c r="EO134" s="116"/>
    </row>
    <row r="135" spans="1:145" s="118" customFormat="1" ht="60" customHeight="1">
      <c r="A135" s="129" t="s">
        <v>101</v>
      </c>
      <c r="B135" s="129" t="s">
        <v>202</v>
      </c>
      <c r="C135" s="130">
        <v>134</v>
      </c>
      <c r="D135" s="129" t="s">
        <v>567</v>
      </c>
      <c r="E135" s="129" t="s">
        <v>567</v>
      </c>
      <c r="F135" s="167"/>
      <c r="G135" s="167">
        <v>0.176666666666667</v>
      </c>
      <c r="H135" s="167"/>
      <c r="I135" s="167">
        <v>0.28999999999999998</v>
      </c>
      <c r="J135" s="141">
        <v>0.5</v>
      </c>
      <c r="K135" s="141"/>
      <c r="L135" s="160"/>
      <c r="M135" s="140" t="s">
        <v>104</v>
      </c>
      <c r="N135" s="140">
        <f t="shared" si="64"/>
        <v>0.32000000000000006</v>
      </c>
      <c r="O135" s="140">
        <f t="shared" si="65"/>
        <v>0.27999999999999997</v>
      </c>
      <c r="P135" s="140">
        <f t="shared" si="66"/>
        <v>0.24</v>
      </c>
      <c r="Q135" s="143">
        <v>0.2</v>
      </c>
      <c r="R135" s="140">
        <f t="shared" si="67"/>
        <v>0.16000000000000003</v>
      </c>
      <c r="S135" s="160"/>
      <c r="T135" s="140" t="s">
        <v>349</v>
      </c>
      <c r="U135" s="169">
        <v>2</v>
      </c>
      <c r="V135" s="169"/>
      <c r="W135" s="169"/>
      <c r="X135" s="169"/>
      <c r="Y135" s="169"/>
      <c r="Z135" s="169"/>
      <c r="AA135" s="160"/>
      <c r="AB135" s="160"/>
      <c r="AC135" s="160"/>
      <c r="AD135" s="160"/>
      <c r="AE135" s="129"/>
      <c r="AF135" s="173"/>
      <c r="AG135" s="132" t="s">
        <v>568</v>
      </c>
      <c r="AH135" s="129" t="s">
        <v>496</v>
      </c>
      <c r="AI135" s="129" t="s">
        <v>133</v>
      </c>
      <c r="AJ135" s="129"/>
      <c r="AK135" s="129"/>
      <c r="AL135" s="129"/>
      <c r="AM135" s="129"/>
      <c r="AN135" s="152"/>
      <c r="AO135" s="155"/>
      <c r="AP135" s="155"/>
      <c r="AQ135" s="158">
        <f>(187+134+191)/3/1000</f>
        <v>0.17066666666666666</v>
      </c>
      <c r="AR135" s="158">
        <f>(231+194+182)/3/1000</f>
        <v>0.20233333333333334</v>
      </c>
      <c r="AS135" s="165">
        <v>1</v>
      </c>
      <c r="AT135" s="166">
        <f t="shared" si="68"/>
        <v>1.2</v>
      </c>
      <c r="AU135" s="225" t="str">
        <f t="shared" si="63"/>
        <v>Pass</v>
      </c>
      <c r="AV135" s="116"/>
      <c r="AW135" s="116"/>
      <c r="AX135" s="116"/>
      <c r="AY135" s="116"/>
      <c r="AZ135" s="116"/>
      <c r="BA135" s="116"/>
      <c r="BB135" s="116"/>
      <c r="BC135" s="116"/>
      <c r="BD135" s="116"/>
      <c r="BE135" s="116"/>
      <c r="BF135" s="116"/>
      <c r="BG135" s="116"/>
      <c r="BH135" s="116"/>
      <c r="BI135" s="116"/>
      <c r="BJ135" s="116"/>
      <c r="BK135" s="116"/>
      <c r="BL135" s="116"/>
      <c r="BM135" s="116"/>
      <c r="BN135" s="116"/>
      <c r="BO135" s="116"/>
      <c r="BP135" s="116"/>
      <c r="BQ135" s="116"/>
      <c r="BR135" s="116"/>
      <c r="BS135" s="116"/>
      <c r="BT135" s="116"/>
      <c r="BU135" s="116"/>
      <c r="BV135" s="116"/>
      <c r="BW135" s="116"/>
      <c r="BX135" s="116"/>
      <c r="BY135" s="116"/>
      <c r="BZ135" s="116"/>
      <c r="CA135" s="116"/>
      <c r="CB135" s="116"/>
      <c r="CC135" s="116"/>
      <c r="CD135" s="116"/>
      <c r="CE135" s="116"/>
      <c r="CF135" s="116"/>
      <c r="CG135" s="116"/>
      <c r="CH135" s="116"/>
      <c r="CI135" s="116"/>
      <c r="CJ135" s="116"/>
      <c r="CK135" s="116"/>
      <c r="CL135" s="116"/>
      <c r="CM135" s="116"/>
      <c r="CN135" s="116"/>
      <c r="CO135" s="116"/>
      <c r="CP135" s="116"/>
      <c r="CQ135" s="116"/>
      <c r="CR135" s="116"/>
      <c r="CS135" s="116"/>
      <c r="CT135" s="116"/>
      <c r="CU135" s="116"/>
      <c r="CV135" s="116"/>
      <c r="CW135" s="116"/>
      <c r="CX135" s="116"/>
      <c r="CY135" s="116"/>
      <c r="CZ135" s="116"/>
      <c r="DA135" s="116"/>
      <c r="DB135" s="116"/>
      <c r="DC135" s="116"/>
      <c r="DD135" s="116"/>
      <c r="DE135" s="116"/>
      <c r="DF135" s="116"/>
      <c r="DG135" s="116"/>
      <c r="DH135" s="116"/>
      <c r="DI135" s="116"/>
      <c r="DJ135" s="116"/>
      <c r="DK135" s="116"/>
      <c r="DL135" s="116"/>
      <c r="DM135" s="116"/>
      <c r="DN135" s="116"/>
      <c r="DO135" s="116"/>
      <c r="DP135" s="116"/>
      <c r="DQ135" s="116"/>
      <c r="DR135" s="116"/>
      <c r="DS135" s="116"/>
      <c r="DT135" s="116"/>
      <c r="DU135" s="116"/>
      <c r="DV135" s="116"/>
      <c r="DW135" s="116"/>
      <c r="DX135" s="116"/>
      <c r="DY135" s="116"/>
      <c r="DZ135" s="116"/>
      <c r="EA135" s="116"/>
      <c r="EB135" s="116"/>
      <c r="EC135" s="116"/>
      <c r="ED135" s="116"/>
      <c r="EE135" s="116"/>
      <c r="EF135" s="116"/>
      <c r="EG135" s="116"/>
      <c r="EH135" s="116"/>
      <c r="EI135" s="116"/>
      <c r="EJ135" s="116"/>
      <c r="EK135" s="116"/>
      <c r="EL135" s="116"/>
      <c r="EM135" s="116"/>
      <c r="EN135" s="116"/>
      <c r="EO135" s="116"/>
    </row>
    <row r="136" spans="1:145" s="116" customFormat="1" ht="60" customHeight="1">
      <c r="A136" s="129" t="s">
        <v>379</v>
      </c>
      <c r="B136" s="129" t="s">
        <v>202</v>
      </c>
      <c r="C136" s="130">
        <v>135</v>
      </c>
      <c r="D136" s="132" t="s">
        <v>569</v>
      </c>
      <c r="E136" s="132" t="s">
        <v>570</v>
      </c>
      <c r="F136" s="137"/>
      <c r="G136" s="137"/>
      <c r="H136" s="137"/>
      <c r="I136" s="137"/>
      <c r="J136" s="141">
        <v>0.5</v>
      </c>
      <c r="K136" s="141"/>
      <c r="L136" s="160"/>
      <c r="M136" s="140" t="s">
        <v>104</v>
      </c>
      <c r="N136" s="140"/>
      <c r="O136" s="140"/>
      <c r="P136" s="140"/>
      <c r="Q136" s="140"/>
      <c r="R136" s="140"/>
      <c r="S136" s="160"/>
      <c r="T136" s="160"/>
      <c r="U136" s="169">
        <v>3</v>
      </c>
      <c r="V136" s="169"/>
      <c r="W136" s="169"/>
      <c r="X136" s="169"/>
      <c r="Y136" s="169"/>
      <c r="Z136" s="169"/>
      <c r="AA136" s="160"/>
      <c r="AB136" s="160"/>
      <c r="AC136" s="160"/>
      <c r="AD136" s="160"/>
      <c r="AE136" s="129"/>
      <c r="AF136" s="173"/>
      <c r="AG136" s="132"/>
      <c r="AH136" s="129"/>
      <c r="AI136" s="129" t="s">
        <v>133</v>
      </c>
      <c r="AJ136" s="129"/>
      <c r="AK136" s="129"/>
      <c r="AL136" s="129"/>
      <c r="AM136" s="129"/>
      <c r="AN136" s="151"/>
      <c r="AO136" s="155"/>
      <c r="AP136" s="155"/>
      <c r="AQ136" s="157">
        <v>0</v>
      </c>
      <c r="AR136" s="157">
        <v>0</v>
      </c>
      <c r="AS136" s="195">
        <v>0</v>
      </c>
      <c r="AT136" s="195">
        <v>0</v>
      </c>
      <c r="AU136" s="225" t="s">
        <v>1764</v>
      </c>
    </row>
    <row r="137" spans="1:145" s="116" customFormat="1" ht="60" customHeight="1">
      <c r="A137" s="129" t="s">
        <v>379</v>
      </c>
      <c r="B137" s="129" t="s">
        <v>202</v>
      </c>
      <c r="C137" s="130">
        <v>136</v>
      </c>
      <c r="D137" s="132" t="s">
        <v>571</v>
      </c>
      <c r="E137" s="132" t="s">
        <v>572</v>
      </c>
      <c r="F137" s="137"/>
      <c r="G137" s="137"/>
      <c r="H137" s="137"/>
      <c r="I137" s="137"/>
      <c r="J137" s="141">
        <v>0.5</v>
      </c>
      <c r="K137" s="141"/>
      <c r="L137" s="160"/>
      <c r="M137" s="140" t="s">
        <v>104</v>
      </c>
      <c r="N137" s="140"/>
      <c r="O137" s="140"/>
      <c r="P137" s="140"/>
      <c r="Q137" s="140"/>
      <c r="R137" s="140"/>
      <c r="S137" s="160"/>
      <c r="T137" s="160"/>
      <c r="U137" s="169">
        <v>3</v>
      </c>
      <c r="V137" s="169"/>
      <c r="W137" s="169"/>
      <c r="X137" s="169"/>
      <c r="Y137" s="169"/>
      <c r="Z137" s="169"/>
      <c r="AA137" s="160"/>
      <c r="AB137" s="160"/>
      <c r="AC137" s="160"/>
      <c r="AD137" s="160"/>
      <c r="AE137" s="129"/>
      <c r="AF137" s="173"/>
      <c r="AG137" s="129"/>
      <c r="AH137" s="129"/>
      <c r="AI137" s="129" t="s">
        <v>133</v>
      </c>
      <c r="AJ137" s="129"/>
      <c r="AK137" s="129"/>
      <c r="AL137" s="129"/>
      <c r="AM137" s="129"/>
      <c r="AN137" s="151"/>
      <c r="AO137" s="155"/>
      <c r="AP137" s="155"/>
      <c r="AQ137" s="157">
        <v>0</v>
      </c>
      <c r="AR137" s="157">
        <v>0</v>
      </c>
      <c r="AS137" s="195">
        <v>0</v>
      </c>
      <c r="AT137" s="195">
        <v>0</v>
      </c>
      <c r="AU137" s="225" t="s">
        <v>1764</v>
      </c>
    </row>
    <row r="138" spans="1:145" s="116" customFormat="1" ht="60" customHeight="1">
      <c r="A138" s="129" t="s">
        <v>379</v>
      </c>
      <c r="B138" s="129" t="s">
        <v>202</v>
      </c>
      <c r="C138" s="130">
        <v>137</v>
      </c>
      <c r="D138" s="132" t="s">
        <v>573</v>
      </c>
      <c r="E138" s="132" t="s">
        <v>574</v>
      </c>
      <c r="F138" s="137"/>
      <c r="G138" s="137"/>
      <c r="H138" s="137"/>
      <c r="I138" s="137"/>
      <c r="J138" s="141">
        <v>0.5</v>
      </c>
      <c r="K138" s="141"/>
      <c r="L138" s="160"/>
      <c r="M138" s="140" t="s">
        <v>104</v>
      </c>
      <c r="N138" s="140"/>
      <c r="O138" s="140"/>
      <c r="P138" s="140"/>
      <c r="Q138" s="140"/>
      <c r="R138" s="140"/>
      <c r="S138" s="160"/>
      <c r="T138" s="160"/>
      <c r="U138" s="169">
        <v>3</v>
      </c>
      <c r="V138" s="169"/>
      <c r="W138" s="169"/>
      <c r="X138" s="169"/>
      <c r="Y138" s="169"/>
      <c r="Z138" s="169"/>
      <c r="AA138" s="160"/>
      <c r="AB138" s="160"/>
      <c r="AC138" s="160"/>
      <c r="AD138" s="160"/>
      <c r="AE138" s="129"/>
      <c r="AF138" s="173"/>
      <c r="AG138" s="132"/>
      <c r="AH138" s="129"/>
      <c r="AI138" s="129" t="s">
        <v>133</v>
      </c>
      <c r="AJ138" s="129"/>
      <c r="AK138" s="129"/>
      <c r="AL138" s="129"/>
      <c r="AM138" s="129"/>
      <c r="AN138" s="151"/>
      <c r="AO138" s="155"/>
      <c r="AP138" s="155"/>
      <c r="AQ138" s="159"/>
      <c r="AR138" s="160" t="s">
        <v>9</v>
      </c>
      <c r="AS138" s="195">
        <v>0</v>
      </c>
      <c r="AT138" s="195">
        <v>0</v>
      </c>
      <c r="AU138" s="160" t="s">
        <v>9</v>
      </c>
    </row>
    <row r="139" spans="1:145" s="116" customFormat="1" ht="60" customHeight="1">
      <c r="A139" s="129" t="s">
        <v>379</v>
      </c>
      <c r="B139" s="129" t="s">
        <v>202</v>
      </c>
      <c r="C139" s="130">
        <v>138</v>
      </c>
      <c r="D139" s="132" t="s">
        <v>575</v>
      </c>
      <c r="E139" s="132" t="s">
        <v>576</v>
      </c>
      <c r="F139" s="137"/>
      <c r="G139" s="137"/>
      <c r="H139" s="137"/>
      <c r="I139" s="137"/>
      <c r="J139" s="141">
        <v>0.5</v>
      </c>
      <c r="K139" s="141"/>
      <c r="L139" s="160"/>
      <c r="M139" s="140" t="s">
        <v>104</v>
      </c>
      <c r="N139" s="140"/>
      <c r="O139" s="140"/>
      <c r="P139" s="140"/>
      <c r="Q139" s="140"/>
      <c r="R139" s="140"/>
      <c r="S139" s="160"/>
      <c r="T139" s="160"/>
      <c r="U139" s="169">
        <v>3</v>
      </c>
      <c r="V139" s="169"/>
      <c r="W139" s="169"/>
      <c r="X139" s="169"/>
      <c r="Y139" s="169"/>
      <c r="Z139" s="169"/>
      <c r="AA139" s="160"/>
      <c r="AB139" s="160"/>
      <c r="AC139" s="160"/>
      <c r="AD139" s="160"/>
      <c r="AE139" s="129"/>
      <c r="AF139" s="173"/>
      <c r="AG139" s="132"/>
      <c r="AH139" s="129"/>
      <c r="AI139" s="129" t="s">
        <v>133</v>
      </c>
      <c r="AJ139" s="129"/>
      <c r="AK139" s="129"/>
      <c r="AL139" s="129"/>
      <c r="AM139" s="129"/>
      <c r="AN139" s="151"/>
      <c r="AO139" s="155"/>
      <c r="AP139" s="155"/>
      <c r="AQ139" s="157">
        <v>0</v>
      </c>
      <c r="AR139" s="157">
        <v>0</v>
      </c>
      <c r="AS139" s="195">
        <v>0</v>
      </c>
      <c r="AT139" s="195">
        <v>0</v>
      </c>
      <c r="AU139" s="225" t="s">
        <v>1764</v>
      </c>
    </row>
    <row r="140" spans="1:145" s="116" customFormat="1" ht="60" customHeight="1">
      <c r="A140" s="129" t="s">
        <v>379</v>
      </c>
      <c r="B140" s="129" t="s">
        <v>202</v>
      </c>
      <c r="C140" s="130">
        <v>139</v>
      </c>
      <c r="D140" s="132" t="s">
        <v>577</v>
      </c>
      <c r="E140" s="132" t="s">
        <v>578</v>
      </c>
      <c r="F140" s="137"/>
      <c r="G140" s="137"/>
      <c r="H140" s="137"/>
      <c r="I140" s="137"/>
      <c r="J140" s="141">
        <v>0.5</v>
      </c>
      <c r="K140" s="141"/>
      <c r="L140" s="160"/>
      <c r="M140" s="140" t="s">
        <v>104</v>
      </c>
      <c r="N140" s="140"/>
      <c r="O140" s="140"/>
      <c r="P140" s="140"/>
      <c r="Q140" s="140"/>
      <c r="R140" s="140"/>
      <c r="S140" s="160"/>
      <c r="T140" s="160"/>
      <c r="U140" s="169">
        <v>3</v>
      </c>
      <c r="V140" s="169"/>
      <c r="W140" s="169"/>
      <c r="X140" s="169"/>
      <c r="Y140" s="169"/>
      <c r="Z140" s="169"/>
      <c r="AA140" s="160"/>
      <c r="AB140" s="160"/>
      <c r="AC140" s="160"/>
      <c r="AD140" s="160"/>
      <c r="AE140" s="129"/>
      <c r="AF140" s="173"/>
      <c r="AG140" s="132"/>
      <c r="AH140" s="129"/>
      <c r="AI140" s="129" t="s">
        <v>133</v>
      </c>
      <c r="AJ140" s="129"/>
      <c r="AK140" s="129"/>
      <c r="AL140" s="129"/>
      <c r="AM140" s="129"/>
      <c r="AN140" s="151"/>
      <c r="AO140" s="155"/>
      <c r="AP140" s="155"/>
      <c r="AQ140" s="157">
        <v>0</v>
      </c>
      <c r="AR140" s="157">
        <v>0</v>
      </c>
      <c r="AS140" s="195">
        <v>0</v>
      </c>
      <c r="AT140" s="195">
        <v>0</v>
      </c>
      <c r="AU140" s="225" t="s">
        <v>1764</v>
      </c>
    </row>
    <row r="141" spans="1:145" s="119" customFormat="1" ht="60" hidden="1" customHeight="1">
      <c r="A141" s="129" t="s">
        <v>101</v>
      </c>
      <c r="B141" s="129" t="s">
        <v>202</v>
      </c>
      <c r="C141" s="130">
        <v>140</v>
      </c>
      <c r="D141" s="129" t="s">
        <v>579</v>
      </c>
      <c r="E141" s="129" t="s">
        <v>579</v>
      </c>
      <c r="F141" s="167"/>
      <c r="G141" s="167"/>
      <c r="H141" s="167"/>
      <c r="I141" s="167"/>
      <c r="J141" s="141">
        <v>0.5</v>
      </c>
      <c r="K141" s="141"/>
      <c r="L141" s="160"/>
      <c r="M141" s="140" t="s">
        <v>104</v>
      </c>
      <c r="N141" s="140">
        <f t="shared" ref="N141:N152" si="69">Q141*1.6</f>
        <v>3.2</v>
      </c>
      <c r="O141" s="140">
        <f t="shared" ref="O141:O152" si="70">Q141*1.4</f>
        <v>2.8</v>
      </c>
      <c r="P141" s="140">
        <f t="shared" ref="P141:P152" si="71">Q141*1.2</f>
        <v>2.4</v>
      </c>
      <c r="Q141" s="143">
        <v>2</v>
      </c>
      <c r="R141" s="140">
        <f t="shared" ref="R141:R152" si="72">Q141*0.8</f>
        <v>1.6</v>
      </c>
      <c r="S141" s="160"/>
      <c r="T141" s="140" t="s">
        <v>188</v>
      </c>
      <c r="U141" s="169">
        <v>2</v>
      </c>
      <c r="V141" s="169"/>
      <c r="W141" s="169"/>
      <c r="X141" s="169"/>
      <c r="Y141" s="169"/>
      <c r="Z141" s="169"/>
      <c r="AA141" s="160"/>
      <c r="AB141" s="160"/>
      <c r="AC141" s="160"/>
      <c r="AD141" s="160"/>
      <c r="AE141" s="129"/>
      <c r="AF141" s="173"/>
      <c r="AG141" s="132" t="s">
        <v>580</v>
      </c>
      <c r="AH141" s="129" t="s">
        <v>496</v>
      </c>
      <c r="AI141" s="129" t="s">
        <v>581</v>
      </c>
      <c r="AJ141" s="129"/>
      <c r="AK141" s="129"/>
      <c r="AL141" s="129"/>
      <c r="AM141" s="129"/>
      <c r="AN141" s="129"/>
      <c r="AO141" s="155"/>
      <c r="AP141" s="155"/>
      <c r="AQ141" s="155"/>
      <c r="AR141" s="129"/>
      <c r="AS141" s="165">
        <v>3</v>
      </c>
      <c r="AT141" s="166">
        <f t="shared" ref="AT141:AT152" si="73">IF(AS141&lt;0.3,0.3,IF(AS141&lt;1,AS141*1.3,IF(AS141&lt;3,AS141*1.2,IF(AS141&lt;6,AS141*1.15,IF(AS141&lt;10,AS141+1,AS141*1.05)))))</f>
        <v>3.4499999999999997</v>
      </c>
      <c r="AU141" s="155"/>
      <c r="AV141" s="116"/>
      <c r="AW141" s="116"/>
      <c r="AX141" s="116"/>
      <c r="AY141" s="116"/>
      <c r="AZ141" s="116"/>
      <c r="BA141" s="116"/>
      <c r="BB141" s="116"/>
      <c r="BC141" s="116"/>
      <c r="BD141" s="116"/>
      <c r="BE141" s="116"/>
      <c r="BF141" s="116"/>
      <c r="BG141" s="116"/>
      <c r="BH141" s="116"/>
      <c r="BI141" s="116"/>
      <c r="BJ141" s="116"/>
      <c r="BK141" s="116"/>
      <c r="BL141" s="116"/>
      <c r="BM141" s="116"/>
      <c r="BN141" s="116"/>
      <c r="BO141" s="116"/>
      <c r="BP141" s="116"/>
      <c r="BQ141" s="116"/>
      <c r="BR141" s="116"/>
      <c r="BS141" s="116"/>
      <c r="BT141" s="116"/>
      <c r="BU141" s="116"/>
      <c r="BV141" s="116"/>
      <c r="BW141" s="116"/>
      <c r="BX141" s="116"/>
      <c r="BY141" s="116"/>
      <c r="BZ141" s="116"/>
      <c r="CA141" s="116"/>
      <c r="CB141" s="116"/>
      <c r="CC141" s="116"/>
      <c r="CD141" s="116"/>
      <c r="CE141" s="116"/>
      <c r="CF141" s="116"/>
      <c r="CG141" s="116"/>
      <c r="CH141" s="116"/>
      <c r="CI141" s="116"/>
      <c r="CJ141" s="116"/>
      <c r="CK141" s="116"/>
      <c r="CL141" s="116"/>
      <c r="CM141" s="116"/>
      <c r="CN141" s="116"/>
      <c r="CO141" s="116"/>
      <c r="CP141" s="116"/>
      <c r="CQ141" s="116"/>
      <c r="CR141" s="116"/>
      <c r="CS141" s="116"/>
      <c r="CT141" s="116"/>
      <c r="CU141" s="116"/>
      <c r="CV141" s="116"/>
      <c r="CW141" s="116"/>
      <c r="CX141" s="116"/>
      <c r="CY141" s="116"/>
      <c r="CZ141" s="116"/>
      <c r="DA141" s="116"/>
      <c r="DB141" s="116"/>
      <c r="DC141" s="116"/>
      <c r="DD141" s="116"/>
      <c r="DE141" s="116"/>
      <c r="DF141" s="116"/>
      <c r="DG141" s="116"/>
      <c r="DH141" s="116"/>
      <c r="DI141" s="116"/>
      <c r="DJ141" s="116"/>
      <c r="DK141" s="116"/>
      <c r="DL141" s="116"/>
      <c r="DM141" s="116"/>
      <c r="DN141" s="116"/>
      <c r="DO141" s="116"/>
      <c r="DP141" s="116"/>
      <c r="DQ141" s="116"/>
      <c r="DR141" s="116"/>
      <c r="DS141" s="116"/>
      <c r="DT141" s="116"/>
      <c r="DU141" s="116"/>
      <c r="DV141" s="116"/>
      <c r="DW141" s="116"/>
      <c r="DX141" s="116"/>
      <c r="DY141" s="116"/>
      <c r="DZ141" s="116"/>
      <c r="EA141" s="116"/>
      <c r="EB141" s="116"/>
      <c r="EC141" s="116"/>
      <c r="ED141" s="116"/>
      <c r="EE141" s="116"/>
      <c r="EF141" s="116"/>
      <c r="EG141" s="116"/>
      <c r="EH141" s="116"/>
      <c r="EI141" s="116"/>
      <c r="EJ141" s="116"/>
      <c r="EK141" s="116"/>
      <c r="EL141" s="116"/>
      <c r="EM141" s="116"/>
      <c r="EN141" s="116"/>
      <c r="EO141" s="116"/>
    </row>
    <row r="142" spans="1:145" s="119" customFormat="1" ht="60" hidden="1" customHeight="1">
      <c r="A142" s="129" t="s">
        <v>101</v>
      </c>
      <c r="B142" s="129" t="s">
        <v>202</v>
      </c>
      <c r="C142" s="130">
        <v>141</v>
      </c>
      <c r="D142" s="129" t="s">
        <v>582</v>
      </c>
      <c r="E142" s="129" t="s">
        <v>582</v>
      </c>
      <c r="F142" s="167"/>
      <c r="G142" s="167"/>
      <c r="H142" s="167"/>
      <c r="I142" s="167"/>
      <c r="J142" s="141">
        <v>0.5</v>
      </c>
      <c r="K142" s="141"/>
      <c r="L142" s="160"/>
      <c r="M142" s="140" t="s">
        <v>104</v>
      </c>
      <c r="N142" s="140">
        <f t="shared" si="69"/>
        <v>0.32000000000000006</v>
      </c>
      <c r="O142" s="140">
        <f t="shared" si="70"/>
        <v>0.27999999999999997</v>
      </c>
      <c r="P142" s="140">
        <f t="shared" si="71"/>
        <v>0.24</v>
      </c>
      <c r="Q142" s="143">
        <v>0.2</v>
      </c>
      <c r="R142" s="140">
        <f t="shared" si="72"/>
        <v>0.16000000000000003</v>
      </c>
      <c r="S142" s="160"/>
      <c r="T142" s="140" t="s">
        <v>349</v>
      </c>
      <c r="U142" s="169">
        <v>2</v>
      </c>
      <c r="V142" s="169"/>
      <c r="W142" s="169"/>
      <c r="X142" s="169"/>
      <c r="Y142" s="169"/>
      <c r="Z142" s="169"/>
      <c r="AA142" s="160"/>
      <c r="AB142" s="160"/>
      <c r="AC142" s="160"/>
      <c r="AD142" s="160"/>
      <c r="AE142" s="129"/>
      <c r="AF142" s="173"/>
      <c r="AG142" s="132" t="s">
        <v>583</v>
      </c>
      <c r="AH142" s="129" t="s">
        <v>496</v>
      </c>
      <c r="AI142" s="129" t="s">
        <v>581</v>
      </c>
      <c r="AJ142" s="129"/>
      <c r="AK142" s="129"/>
      <c r="AL142" s="129"/>
      <c r="AM142" s="129"/>
      <c r="AN142" s="129"/>
      <c r="AO142" s="155"/>
      <c r="AP142" s="155"/>
      <c r="AQ142" s="155"/>
      <c r="AR142" s="129"/>
      <c r="AS142" s="165">
        <v>1</v>
      </c>
      <c r="AT142" s="166">
        <f t="shared" si="73"/>
        <v>1.2</v>
      </c>
      <c r="AU142" s="155"/>
      <c r="AV142" s="116"/>
      <c r="AW142" s="116"/>
      <c r="AX142" s="116"/>
      <c r="AY142" s="116"/>
      <c r="AZ142" s="116"/>
      <c r="BA142" s="116"/>
      <c r="BB142" s="116"/>
      <c r="BC142" s="116"/>
      <c r="BD142" s="116"/>
      <c r="BE142" s="116"/>
      <c r="BF142" s="116"/>
      <c r="BG142" s="116"/>
      <c r="BH142" s="116"/>
      <c r="BI142" s="116"/>
      <c r="BJ142" s="116"/>
      <c r="BK142" s="116"/>
      <c r="BL142" s="116"/>
      <c r="BM142" s="116"/>
      <c r="BN142" s="116"/>
      <c r="BO142" s="116"/>
      <c r="BP142" s="116"/>
      <c r="BQ142" s="116"/>
      <c r="BR142" s="116"/>
      <c r="BS142" s="116"/>
      <c r="BT142" s="116"/>
      <c r="BU142" s="116"/>
      <c r="BV142" s="116"/>
      <c r="BW142" s="116"/>
      <c r="BX142" s="116"/>
      <c r="BY142" s="116"/>
      <c r="BZ142" s="116"/>
      <c r="CA142" s="116"/>
      <c r="CB142" s="116"/>
      <c r="CC142" s="116"/>
      <c r="CD142" s="116"/>
      <c r="CE142" s="116"/>
      <c r="CF142" s="116"/>
      <c r="CG142" s="116"/>
      <c r="CH142" s="116"/>
      <c r="CI142" s="116"/>
      <c r="CJ142" s="116"/>
      <c r="CK142" s="116"/>
      <c r="CL142" s="116"/>
      <c r="CM142" s="116"/>
      <c r="CN142" s="116"/>
      <c r="CO142" s="116"/>
      <c r="CP142" s="116"/>
      <c r="CQ142" s="116"/>
      <c r="CR142" s="116"/>
      <c r="CS142" s="116"/>
      <c r="CT142" s="116"/>
      <c r="CU142" s="116"/>
      <c r="CV142" s="116"/>
      <c r="CW142" s="116"/>
      <c r="CX142" s="116"/>
      <c r="CY142" s="116"/>
      <c r="CZ142" s="116"/>
      <c r="DA142" s="116"/>
      <c r="DB142" s="116"/>
      <c r="DC142" s="116"/>
      <c r="DD142" s="116"/>
      <c r="DE142" s="116"/>
      <c r="DF142" s="116"/>
      <c r="DG142" s="116"/>
      <c r="DH142" s="116"/>
      <c r="DI142" s="116"/>
      <c r="DJ142" s="116"/>
      <c r="DK142" s="116"/>
      <c r="DL142" s="116"/>
      <c r="DM142" s="116"/>
      <c r="DN142" s="116"/>
      <c r="DO142" s="116"/>
      <c r="DP142" s="116"/>
      <c r="DQ142" s="116"/>
      <c r="DR142" s="116"/>
      <c r="DS142" s="116"/>
      <c r="DT142" s="116"/>
      <c r="DU142" s="116"/>
      <c r="DV142" s="116"/>
      <c r="DW142" s="116"/>
      <c r="DX142" s="116"/>
      <c r="DY142" s="116"/>
      <c r="DZ142" s="116"/>
      <c r="EA142" s="116"/>
      <c r="EB142" s="116"/>
      <c r="EC142" s="116"/>
      <c r="ED142" s="116"/>
      <c r="EE142" s="116"/>
      <c r="EF142" s="116"/>
      <c r="EG142" s="116"/>
      <c r="EH142" s="116"/>
      <c r="EI142" s="116"/>
      <c r="EJ142" s="116"/>
      <c r="EK142" s="116"/>
      <c r="EL142" s="116"/>
      <c r="EM142" s="116"/>
      <c r="EN142" s="116"/>
      <c r="EO142" s="116"/>
    </row>
    <row r="143" spans="1:145" s="119" customFormat="1" ht="60" hidden="1" customHeight="1">
      <c r="A143" s="129" t="s">
        <v>101</v>
      </c>
      <c r="B143" s="129" t="s">
        <v>202</v>
      </c>
      <c r="C143" s="130">
        <v>142</v>
      </c>
      <c r="D143" s="129" t="s">
        <v>584</v>
      </c>
      <c r="E143" s="129" t="s">
        <v>584</v>
      </c>
      <c r="F143" s="167"/>
      <c r="G143" s="167"/>
      <c r="H143" s="167"/>
      <c r="I143" s="167"/>
      <c r="J143" s="141">
        <v>0.5</v>
      </c>
      <c r="K143" s="141"/>
      <c r="L143" s="160"/>
      <c r="M143" s="140" t="s">
        <v>104</v>
      </c>
      <c r="N143" s="140">
        <f t="shared" si="69"/>
        <v>3.2</v>
      </c>
      <c r="O143" s="140">
        <f t="shared" si="70"/>
        <v>2.8</v>
      </c>
      <c r="P143" s="140">
        <f t="shared" si="71"/>
        <v>2.4</v>
      </c>
      <c r="Q143" s="143">
        <v>2</v>
      </c>
      <c r="R143" s="140">
        <f t="shared" si="72"/>
        <v>1.6</v>
      </c>
      <c r="S143" s="160"/>
      <c r="T143" s="140" t="s">
        <v>188</v>
      </c>
      <c r="U143" s="169">
        <v>2</v>
      </c>
      <c r="V143" s="169"/>
      <c r="W143" s="169"/>
      <c r="X143" s="169"/>
      <c r="Y143" s="169"/>
      <c r="Z143" s="169"/>
      <c r="AA143" s="160"/>
      <c r="AB143" s="160"/>
      <c r="AC143" s="160"/>
      <c r="AD143" s="160"/>
      <c r="AE143" s="129"/>
      <c r="AF143" s="173"/>
      <c r="AG143" s="132" t="s">
        <v>585</v>
      </c>
      <c r="AH143" s="129" t="s">
        <v>496</v>
      </c>
      <c r="AI143" s="129" t="s">
        <v>581</v>
      </c>
      <c r="AJ143" s="129"/>
      <c r="AK143" s="129"/>
      <c r="AL143" s="129"/>
      <c r="AM143" s="129"/>
      <c r="AN143" s="129"/>
      <c r="AO143" s="155"/>
      <c r="AP143" s="155"/>
      <c r="AQ143" s="155"/>
      <c r="AR143" s="129"/>
      <c r="AS143" s="165">
        <v>3</v>
      </c>
      <c r="AT143" s="166">
        <f t="shared" si="73"/>
        <v>3.4499999999999997</v>
      </c>
      <c r="AU143" s="155"/>
      <c r="AV143" s="116"/>
      <c r="AW143" s="116"/>
      <c r="AX143" s="116"/>
      <c r="AY143" s="116"/>
      <c r="AZ143" s="116"/>
      <c r="BA143" s="116"/>
      <c r="BB143" s="116"/>
      <c r="BC143" s="116"/>
      <c r="BD143" s="116"/>
      <c r="BE143" s="116"/>
      <c r="BF143" s="116"/>
      <c r="BG143" s="116"/>
      <c r="BH143" s="116"/>
      <c r="BI143" s="116"/>
      <c r="BJ143" s="116"/>
      <c r="BK143" s="116"/>
      <c r="BL143" s="116"/>
      <c r="BM143" s="116"/>
      <c r="BN143" s="116"/>
      <c r="BO143" s="116"/>
      <c r="BP143" s="116"/>
      <c r="BQ143" s="116"/>
      <c r="BR143" s="116"/>
      <c r="BS143" s="116"/>
      <c r="BT143" s="116"/>
      <c r="BU143" s="116"/>
      <c r="BV143" s="116"/>
      <c r="BW143" s="116"/>
      <c r="BX143" s="116"/>
      <c r="BY143" s="116"/>
      <c r="BZ143" s="116"/>
      <c r="CA143" s="116"/>
      <c r="CB143" s="116"/>
      <c r="CC143" s="116"/>
      <c r="CD143" s="116"/>
      <c r="CE143" s="116"/>
      <c r="CF143" s="116"/>
      <c r="CG143" s="116"/>
      <c r="CH143" s="116"/>
      <c r="CI143" s="116"/>
      <c r="CJ143" s="116"/>
      <c r="CK143" s="116"/>
      <c r="CL143" s="116"/>
      <c r="CM143" s="116"/>
      <c r="CN143" s="116"/>
      <c r="CO143" s="116"/>
      <c r="CP143" s="116"/>
      <c r="CQ143" s="116"/>
      <c r="CR143" s="116"/>
      <c r="CS143" s="116"/>
      <c r="CT143" s="116"/>
      <c r="CU143" s="116"/>
      <c r="CV143" s="116"/>
      <c r="CW143" s="116"/>
      <c r="CX143" s="116"/>
      <c r="CY143" s="116"/>
      <c r="CZ143" s="116"/>
      <c r="DA143" s="116"/>
      <c r="DB143" s="116"/>
      <c r="DC143" s="116"/>
      <c r="DD143" s="116"/>
      <c r="DE143" s="116"/>
      <c r="DF143" s="116"/>
      <c r="DG143" s="116"/>
      <c r="DH143" s="116"/>
      <c r="DI143" s="116"/>
      <c r="DJ143" s="116"/>
      <c r="DK143" s="116"/>
      <c r="DL143" s="116"/>
      <c r="DM143" s="116"/>
      <c r="DN143" s="116"/>
      <c r="DO143" s="116"/>
      <c r="DP143" s="116"/>
      <c r="DQ143" s="116"/>
      <c r="DR143" s="116"/>
      <c r="DS143" s="116"/>
      <c r="DT143" s="116"/>
      <c r="DU143" s="116"/>
      <c r="DV143" s="116"/>
      <c r="DW143" s="116"/>
      <c r="DX143" s="116"/>
      <c r="DY143" s="116"/>
      <c r="DZ143" s="116"/>
      <c r="EA143" s="116"/>
      <c r="EB143" s="116"/>
      <c r="EC143" s="116"/>
      <c r="ED143" s="116"/>
      <c r="EE143" s="116"/>
      <c r="EF143" s="116"/>
      <c r="EG143" s="116"/>
      <c r="EH143" s="116"/>
      <c r="EI143" s="116"/>
      <c r="EJ143" s="116"/>
      <c r="EK143" s="116"/>
      <c r="EL143" s="116"/>
      <c r="EM143" s="116"/>
      <c r="EN143" s="116"/>
      <c r="EO143" s="116"/>
    </row>
    <row r="144" spans="1:145" s="119" customFormat="1" ht="60" hidden="1" customHeight="1">
      <c r="A144" s="129" t="s">
        <v>101</v>
      </c>
      <c r="B144" s="129" t="s">
        <v>202</v>
      </c>
      <c r="C144" s="130">
        <v>143</v>
      </c>
      <c r="D144" s="129" t="s">
        <v>586</v>
      </c>
      <c r="E144" s="129" t="s">
        <v>586</v>
      </c>
      <c r="F144" s="167"/>
      <c r="G144" s="167"/>
      <c r="H144" s="167"/>
      <c r="I144" s="167"/>
      <c r="J144" s="141">
        <v>0.5</v>
      </c>
      <c r="K144" s="141"/>
      <c r="L144" s="160"/>
      <c r="M144" s="140" t="s">
        <v>104</v>
      </c>
      <c r="N144" s="140">
        <f t="shared" si="69"/>
        <v>0.32000000000000006</v>
      </c>
      <c r="O144" s="140">
        <f t="shared" si="70"/>
        <v>0.27999999999999997</v>
      </c>
      <c r="P144" s="140">
        <f t="shared" si="71"/>
        <v>0.24</v>
      </c>
      <c r="Q144" s="143">
        <v>0.2</v>
      </c>
      <c r="R144" s="140">
        <f t="shared" si="72"/>
        <v>0.16000000000000003</v>
      </c>
      <c r="S144" s="160"/>
      <c r="T144" s="140" t="s">
        <v>349</v>
      </c>
      <c r="U144" s="169">
        <v>2</v>
      </c>
      <c r="V144" s="169"/>
      <c r="W144" s="169"/>
      <c r="X144" s="169"/>
      <c r="Y144" s="169"/>
      <c r="Z144" s="169"/>
      <c r="AA144" s="160"/>
      <c r="AB144" s="160"/>
      <c r="AC144" s="160"/>
      <c r="AD144" s="160"/>
      <c r="AE144" s="129"/>
      <c r="AF144" s="173"/>
      <c r="AG144" s="132" t="s">
        <v>587</v>
      </c>
      <c r="AH144" s="129" t="s">
        <v>496</v>
      </c>
      <c r="AI144" s="129" t="s">
        <v>581</v>
      </c>
      <c r="AJ144" s="129"/>
      <c r="AK144" s="129"/>
      <c r="AL144" s="129"/>
      <c r="AM144" s="129"/>
      <c r="AN144" s="129"/>
      <c r="AO144" s="155"/>
      <c r="AP144" s="155"/>
      <c r="AQ144" s="155"/>
      <c r="AR144" s="129"/>
      <c r="AS144" s="165">
        <v>1</v>
      </c>
      <c r="AT144" s="166">
        <f t="shared" si="73"/>
        <v>1.2</v>
      </c>
      <c r="AU144" s="155"/>
      <c r="AV144" s="116"/>
      <c r="AW144" s="116"/>
      <c r="AX144" s="116"/>
      <c r="AY144" s="116"/>
      <c r="AZ144" s="116"/>
      <c r="BA144" s="116"/>
      <c r="BB144" s="116"/>
      <c r="BC144" s="116"/>
      <c r="BD144" s="116"/>
      <c r="BE144" s="116"/>
      <c r="BF144" s="116"/>
      <c r="BG144" s="116"/>
      <c r="BH144" s="116"/>
      <c r="BI144" s="116"/>
      <c r="BJ144" s="116"/>
      <c r="BK144" s="116"/>
      <c r="BL144" s="116"/>
      <c r="BM144" s="116"/>
      <c r="BN144" s="116"/>
      <c r="BO144" s="116"/>
      <c r="BP144" s="116"/>
      <c r="BQ144" s="116"/>
      <c r="BR144" s="116"/>
      <c r="BS144" s="116"/>
      <c r="BT144" s="116"/>
      <c r="BU144" s="116"/>
      <c r="BV144" s="116"/>
      <c r="BW144" s="116"/>
      <c r="BX144" s="116"/>
      <c r="BY144" s="116"/>
      <c r="BZ144" s="116"/>
      <c r="CA144" s="116"/>
      <c r="CB144" s="116"/>
      <c r="CC144" s="116"/>
      <c r="CD144" s="116"/>
      <c r="CE144" s="116"/>
      <c r="CF144" s="116"/>
      <c r="CG144" s="116"/>
      <c r="CH144" s="116"/>
      <c r="CI144" s="116"/>
      <c r="CJ144" s="116"/>
      <c r="CK144" s="116"/>
      <c r="CL144" s="116"/>
      <c r="CM144" s="116"/>
      <c r="CN144" s="116"/>
      <c r="CO144" s="116"/>
      <c r="CP144" s="116"/>
      <c r="CQ144" s="116"/>
      <c r="CR144" s="116"/>
      <c r="CS144" s="116"/>
      <c r="CT144" s="116"/>
      <c r="CU144" s="116"/>
      <c r="CV144" s="116"/>
      <c r="CW144" s="116"/>
      <c r="CX144" s="116"/>
      <c r="CY144" s="116"/>
      <c r="CZ144" s="116"/>
      <c r="DA144" s="116"/>
      <c r="DB144" s="116"/>
      <c r="DC144" s="116"/>
      <c r="DD144" s="116"/>
      <c r="DE144" s="116"/>
      <c r="DF144" s="116"/>
      <c r="DG144" s="116"/>
      <c r="DH144" s="116"/>
      <c r="DI144" s="116"/>
      <c r="DJ144" s="116"/>
      <c r="DK144" s="116"/>
      <c r="DL144" s="116"/>
      <c r="DM144" s="116"/>
      <c r="DN144" s="116"/>
      <c r="DO144" s="116"/>
      <c r="DP144" s="116"/>
      <c r="DQ144" s="116"/>
      <c r="DR144" s="116"/>
      <c r="DS144" s="116"/>
      <c r="DT144" s="116"/>
      <c r="DU144" s="116"/>
      <c r="DV144" s="116"/>
      <c r="DW144" s="116"/>
      <c r="DX144" s="116"/>
      <c r="DY144" s="116"/>
      <c r="DZ144" s="116"/>
      <c r="EA144" s="116"/>
      <c r="EB144" s="116"/>
      <c r="EC144" s="116"/>
      <c r="ED144" s="116"/>
      <c r="EE144" s="116"/>
      <c r="EF144" s="116"/>
      <c r="EG144" s="116"/>
      <c r="EH144" s="116"/>
      <c r="EI144" s="116"/>
      <c r="EJ144" s="116"/>
      <c r="EK144" s="116"/>
      <c r="EL144" s="116"/>
      <c r="EM144" s="116"/>
      <c r="EN144" s="116"/>
      <c r="EO144" s="116"/>
    </row>
    <row r="145" spans="1:145" s="116" customFormat="1" ht="60" hidden="1" customHeight="1">
      <c r="A145" s="129" t="s">
        <v>101</v>
      </c>
      <c r="B145" s="129" t="s">
        <v>202</v>
      </c>
      <c r="C145" s="130">
        <v>144</v>
      </c>
      <c r="D145" s="129" t="s">
        <v>588</v>
      </c>
      <c r="E145" s="129" t="s">
        <v>588</v>
      </c>
      <c r="F145" s="167"/>
      <c r="G145" s="167"/>
      <c r="H145" s="167"/>
      <c r="I145" s="167"/>
      <c r="J145" s="141">
        <v>0.5</v>
      </c>
      <c r="K145" s="141"/>
      <c r="L145" s="160"/>
      <c r="M145" s="140" t="s">
        <v>104</v>
      </c>
      <c r="N145" s="140">
        <f t="shared" si="69"/>
        <v>0.32000000000000006</v>
      </c>
      <c r="O145" s="140">
        <f t="shared" si="70"/>
        <v>0.27999999999999997</v>
      </c>
      <c r="P145" s="140">
        <f t="shared" si="71"/>
        <v>0.24</v>
      </c>
      <c r="Q145" s="143">
        <v>0.2</v>
      </c>
      <c r="R145" s="140">
        <f t="shared" si="72"/>
        <v>0.16000000000000003</v>
      </c>
      <c r="S145" s="160"/>
      <c r="T145" s="140" t="s">
        <v>349</v>
      </c>
      <c r="U145" s="160">
        <v>2</v>
      </c>
      <c r="V145" s="160"/>
      <c r="W145" s="160"/>
      <c r="X145" s="160"/>
      <c r="Y145" s="160"/>
      <c r="Z145" s="160"/>
      <c r="AA145" s="129"/>
      <c r="AB145" s="129"/>
      <c r="AC145" s="129"/>
      <c r="AD145" s="129"/>
      <c r="AE145" s="129"/>
      <c r="AF145" s="173"/>
      <c r="AG145" s="132"/>
      <c r="AH145" s="129" t="s">
        <v>589</v>
      </c>
      <c r="AI145" s="155" t="s">
        <v>581</v>
      </c>
      <c r="AJ145" s="129"/>
      <c r="AK145" s="129"/>
      <c r="AL145" s="129"/>
      <c r="AM145" s="129"/>
      <c r="AN145" s="129"/>
      <c r="AO145" s="155"/>
      <c r="AP145" s="155"/>
      <c r="AQ145" s="155"/>
      <c r="AR145" s="129"/>
      <c r="AS145" s="165">
        <v>3</v>
      </c>
      <c r="AT145" s="166">
        <f t="shared" si="73"/>
        <v>3.4499999999999997</v>
      </c>
      <c r="AU145" s="155"/>
    </row>
    <row r="146" spans="1:145" s="116" customFormat="1" ht="60" hidden="1" customHeight="1">
      <c r="A146" s="129" t="s">
        <v>101</v>
      </c>
      <c r="B146" s="129" t="s">
        <v>202</v>
      </c>
      <c r="C146" s="130">
        <v>145</v>
      </c>
      <c r="D146" s="129" t="s">
        <v>590</v>
      </c>
      <c r="E146" s="129" t="s">
        <v>590</v>
      </c>
      <c r="F146" s="167"/>
      <c r="G146" s="167"/>
      <c r="H146" s="167"/>
      <c r="I146" s="167"/>
      <c r="J146" s="141">
        <v>0.5</v>
      </c>
      <c r="K146" s="141"/>
      <c r="L146" s="160"/>
      <c r="M146" s="140" t="s">
        <v>104</v>
      </c>
      <c r="N146" s="140">
        <f t="shared" si="69"/>
        <v>3.2</v>
      </c>
      <c r="O146" s="140">
        <f t="shared" si="70"/>
        <v>2.8</v>
      </c>
      <c r="P146" s="140">
        <f t="shared" si="71"/>
        <v>2.4</v>
      </c>
      <c r="Q146" s="143">
        <v>2</v>
      </c>
      <c r="R146" s="140">
        <f t="shared" si="72"/>
        <v>1.6</v>
      </c>
      <c r="S146" s="160"/>
      <c r="T146" s="140" t="s">
        <v>188</v>
      </c>
      <c r="U146" s="160">
        <v>2</v>
      </c>
      <c r="V146" s="160"/>
      <c r="W146" s="160"/>
      <c r="X146" s="160"/>
      <c r="Y146" s="160"/>
      <c r="Z146" s="160"/>
      <c r="AA146" s="129"/>
      <c r="AB146" s="129"/>
      <c r="AC146" s="129"/>
      <c r="AD146" s="129"/>
      <c r="AE146" s="129"/>
      <c r="AF146" s="173"/>
      <c r="AG146" s="132"/>
      <c r="AH146" s="129" t="s">
        <v>591</v>
      </c>
      <c r="AI146" s="155" t="s">
        <v>581</v>
      </c>
      <c r="AJ146" s="129"/>
      <c r="AK146" s="129"/>
      <c r="AL146" s="129"/>
      <c r="AM146" s="129"/>
      <c r="AN146" s="129"/>
      <c r="AO146" s="155"/>
      <c r="AP146" s="155"/>
      <c r="AQ146" s="155"/>
      <c r="AR146" s="129"/>
      <c r="AS146" s="165">
        <v>1</v>
      </c>
      <c r="AT146" s="166">
        <f t="shared" si="73"/>
        <v>1.2</v>
      </c>
      <c r="AU146" s="155"/>
    </row>
    <row r="147" spans="1:145" s="119" customFormat="1" ht="60" hidden="1" customHeight="1">
      <c r="A147" s="129" t="s">
        <v>101</v>
      </c>
      <c r="B147" s="129" t="s">
        <v>202</v>
      </c>
      <c r="C147" s="130">
        <v>146</v>
      </c>
      <c r="D147" s="129" t="s">
        <v>592</v>
      </c>
      <c r="E147" s="129" t="s">
        <v>592</v>
      </c>
      <c r="F147" s="167"/>
      <c r="G147" s="167"/>
      <c r="H147" s="167"/>
      <c r="I147" s="167"/>
      <c r="J147" s="141">
        <v>0.5</v>
      </c>
      <c r="K147" s="141"/>
      <c r="L147" s="160"/>
      <c r="M147" s="140" t="s">
        <v>104</v>
      </c>
      <c r="N147" s="140">
        <f t="shared" si="69"/>
        <v>0.32000000000000006</v>
      </c>
      <c r="O147" s="140">
        <f t="shared" si="70"/>
        <v>0.27999999999999997</v>
      </c>
      <c r="P147" s="140">
        <f t="shared" si="71"/>
        <v>0.24</v>
      </c>
      <c r="Q147" s="143">
        <v>0.2</v>
      </c>
      <c r="R147" s="140">
        <f t="shared" si="72"/>
        <v>0.16000000000000003</v>
      </c>
      <c r="S147" s="160"/>
      <c r="T147" s="140" t="s">
        <v>188</v>
      </c>
      <c r="U147" s="169">
        <v>2</v>
      </c>
      <c r="V147" s="169"/>
      <c r="W147" s="169"/>
      <c r="X147" s="169"/>
      <c r="Y147" s="169"/>
      <c r="Z147" s="169"/>
      <c r="AA147" s="160"/>
      <c r="AB147" s="160"/>
      <c r="AC147" s="160"/>
      <c r="AD147" s="160"/>
      <c r="AE147" s="129"/>
      <c r="AF147" s="173"/>
      <c r="AG147" s="132" t="s">
        <v>593</v>
      </c>
      <c r="AH147" s="129" t="s">
        <v>496</v>
      </c>
      <c r="AI147" s="129" t="s">
        <v>581</v>
      </c>
      <c r="AJ147" s="129"/>
      <c r="AK147" s="129"/>
      <c r="AL147" s="129"/>
      <c r="AM147" s="129"/>
      <c r="AN147" s="129"/>
      <c r="AO147" s="155"/>
      <c r="AP147" s="155"/>
      <c r="AQ147" s="155"/>
      <c r="AR147" s="129"/>
      <c r="AS147" s="165">
        <v>3</v>
      </c>
      <c r="AT147" s="166">
        <f t="shared" si="73"/>
        <v>3.4499999999999997</v>
      </c>
      <c r="AU147" s="155"/>
      <c r="AV147" s="116"/>
      <c r="AW147" s="116"/>
      <c r="AX147" s="116"/>
      <c r="AY147" s="116"/>
      <c r="AZ147" s="116"/>
      <c r="BA147" s="116"/>
      <c r="BB147" s="116"/>
      <c r="BC147" s="116"/>
      <c r="BD147" s="116"/>
      <c r="BE147" s="116"/>
      <c r="BF147" s="116"/>
      <c r="BG147" s="116"/>
      <c r="BH147" s="116"/>
      <c r="BI147" s="116"/>
      <c r="BJ147" s="116"/>
      <c r="BK147" s="116"/>
      <c r="BL147" s="116"/>
      <c r="BM147" s="116"/>
      <c r="BN147" s="116"/>
      <c r="BO147" s="116"/>
      <c r="BP147" s="116"/>
      <c r="BQ147" s="116"/>
      <c r="BR147" s="116"/>
      <c r="BS147" s="116"/>
      <c r="BT147" s="116"/>
      <c r="BU147" s="116"/>
      <c r="BV147" s="116"/>
      <c r="BW147" s="116"/>
      <c r="BX147" s="116"/>
      <c r="BY147" s="116"/>
      <c r="BZ147" s="116"/>
      <c r="CA147" s="116"/>
      <c r="CB147" s="116"/>
      <c r="CC147" s="116"/>
      <c r="CD147" s="116"/>
      <c r="CE147" s="116"/>
      <c r="CF147" s="116"/>
      <c r="CG147" s="116"/>
      <c r="CH147" s="116"/>
      <c r="CI147" s="116"/>
      <c r="CJ147" s="116"/>
      <c r="CK147" s="116"/>
      <c r="CL147" s="116"/>
      <c r="CM147" s="116"/>
      <c r="CN147" s="116"/>
      <c r="CO147" s="116"/>
      <c r="CP147" s="116"/>
      <c r="CQ147" s="116"/>
      <c r="CR147" s="116"/>
      <c r="CS147" s="116"/>
      <c r="CT147" s="116"/>
      <c r="CU147" s="116"/>
      <c r="CV147" s="116"/>
      <c r="CW147" s="116"/>
      <c r="CX147" s="116"/>
      <c r="CY147" s="116"/>
      <c r="CZ147" s="116"/>
      <c r="DA147" s="116"/>
      <c r="DB147" s="116"/>
      <c r="DC147" s="116"/>
      <c r="DD147" s="116"/>
      <c r="DE147" s="116"/>
      <c r="DF147" s="116"/>
      <c r="DG147" s="116"/>
      <c r="DH147" s="116"/>
      <c r="DI147" s="116"/>
      <c r="DJ147" s="116"/>
      <c r="DK147" s="116"/>
      <c r="DL147" s="116"/>
      <c r="DM147" s="116"/>
      <c r="DN147" s="116"/>
      <c r="DO147" s="116"/>
      <c r="DP147" s="116"/>
      <c r="DQ147" s="116"/>
      <c r="DR147" s="116"/>
      <c r="DS147" s="116"/>
      <c r="DT147" s="116"/>
      <c r="DU147" s="116"/>
      <c r="DV147" s="116"/>
      <c r="DW147" s="116"/>
      <c r="DX147" s="116"/>
      <c r="DY147" s="116"/>
      <c r="DZ147" s="116"/>
      <c r="EA147" s="116"/>
      <c r="EB147" s="116"/>
      <c r="EC147" s="116"/>
      <c r="ED147" s="116"/>
      <c r="EE147" s="116"/>
      <c r="EF147" s="116"/>
      <c r="EG147" s="116"/>
      <c r="EH147" s="116"/>
      <c r="EI147" s="116"/>
      <c r="EJ147" s="116"/>
      <c r="EK147" s="116"/>
      <c r="EL147" s="116"/>
      <c r="EM147" s="116"/>
      <c r="EN147" s="116"/>
      <c r="EO147" s="116"/>
    </row>
    <row r="148" spans="1:145" s="119" customFormat="1" ht="60" hidden="1" customHeight="1">
      <c r="A148" s="129" t="s">
        <v>101</v>
      </c>
      <c r="B148" s="129" t="s">
        <v>202</v>
      </c>
      <c r="C148" s="130">
        <v>147</v>
      </c>
      <c r="D148" s="129" t="s">
        <v>594</v>
      </c>
      <c r="E148" s="129" t="s">
        <v>594</v>
      </c>
      <c r="F148" s="167"/>
      <c r="G148" s="167"/>
      <c r="H148" s="167"/>
      <c r="I148" s="167"/>
      <c r="J148" s="141">
        <v>0.5</v>
      </c>
      <c r="K148" s="141"/>
      <c r="L148" s="160"/>
      <c r="M148" s="140" t="s">
        <v>104</v>
      </c>
      <c r="N148" s="140">
        <f t="shared" si="69"/>
        <v>0.32000000000000006</v>
      </c>
      <c r="O148" s="140">
        <f t="shared" si="70"/>
        <v>0.27999999999999997</v>
      </c>
      <c r="P148" s="140">
        <f t="shared" si="71"/>
        <v>0.24</v>
      </c>
      <c r="Q148" s="143">
        <v>0.2</v>
      </c>
      <c r="R148" s="140">
        <f t="shared" si="72"/>
        <v>0.16000000000000003</v>
      </c>
      <c r="S148" s="160"/>
      <c r="T148" s="140" t="s">
        <v>349</v>
      </c>
      <c r="U148" s="169">
        <v>2</v>
      </c>
      <c r="V148" s="169"/>
      <c r="W148" s="169"/>
      <c r="X148" s="169"/>
      <c r="Y148" s="169"/>
      <c r="Z148" s="169"/>
      <c r="AA148" s="160"/>
      <c r="AB148" s="160"/>
      <c r="AC148" s="160"/>
      <c r="AD148" s="160"/>
      <c r="AE148" s="129"/>
      <c r="AF148" s="173"/>
      <c r="AG148" s="132" t="s">
        <v>595</v>
      </c>
      <c r="AH148" s="129" t="s">
        <v>496</v>
      </c>
      <c r="AI148" s="129" t="s">
        <v>581</v>
      </c>
      <c r="AJ148" s="129"/>
      <c r="AK148" s="129"/>
      <c r="AL148" s="129"/>
      <c r="AM148" s="129"/>
      <c r="AN148" s="129"/>
      <c r="AO148" s="155"/>
      <c r="AP148" s="155"/>
      <c r="AQ148" s="155"/>
      <c r="AR148" s="129"/>
      <c r="AS148" s="165">
        <v>1</v>
      </c>
      <c r="AT148" s="166">
        <f t="shared" si="73"/>
        <v>1.2</v>
      </c>
      <c r="AU148" s="155"/>
      <c r="AV148" s="116"/>
      <c r="AW148" s="116"/>
      <c r="AX148" s="116"/>
      <c r="AY148" s="116"/>
      <c r="AZ148" s="116"/>
      <c r="BA148" s="116"/>
      <c r="BB148" s="116"/>
      <c r="BC148" s="116"/>
      <c r="BD148" s="116"/>
      <c r="BE148" s="116"/>
      <c r="BF148" s="116"/>
      <c r="BG148" s="116"/>
      <c r="BH148" s="116"/>
      <c r="BI148" s="116"/>
      <c r="BJ148" s="116"/>
      <c r="BK148" s="116"/>
      <c r="BL148" s="116"/>
      <c r="BM148" s="116"/>
      <c r="BN148" s="116"/>
      <c r="BO148" s="116"/>
      <c r="BP148" s="116"/>
      <c r="BQ148" s="116"/>
      <c r="BR148" s="116"/>
      <c r="BS148" s="116"/>
      <c r="BT148" s="116"/>
      <c r="BU148" s="116"/>
      <c r="BV148" s="116"/>
      <c r="BW148" s="116"/>
      <c r="BX148" s="116"/>
      <c r="BY148" s="116"/>
      <c r="BZ148" s="116"/>
      <c r="CA148" s="116"/>
      <c r="CB148" s="116"/>
      <c r="CC148" s="116"/>
      <c r="CD148" s="116"/>
      <c r="CE148" s="116"/>
      <c r="CF148" s="116"/>
      <c r="CG148" s="116"/>
      <c r="CH148" s="116"/>
      <c r="CI148" s="116"/>
      <c r="CJ148" s="116"/>
      <c r="CK148" s="116"/>
      <c r="CL148" s="116"/>
      <c r="CM148" s="116"/>
      <c r="CN148" s="116"/>
      <c r="CO148" s="116"/>
      <c r="CP148" s="116"/>
      <c r="CQ148" s="116"/>
      <c r="CR148" s="116"/>
      <c r="CS148" s="116"/>
      <c r="CT148" s="116"/>
      <c r="CU148" s="116"/>
      <c r="CV148" s="116"/>
      <c r="CW148" s="116"/>
      <c r="CX148" s="116"/>
      <c r="CY148" s="116"/>
      <c r="CZ148" s="116"/>
      <c r="DA148" s="116"/>
      <c r="DB148" s="116"/>
      <c r="DC148" s="116"/>
      <c r="DD148" s="116"/>
      <c r="DE148" s="116"/>
      <c r="DF148" s="116"/>
      <c r="DG148" s="116"/>
      <c r="DH148" s="116"/>
      <c r="DI148" s="116"/>
      <c r="DJ148" s="116"/>
      <c r="DK148" s="116"/>
      <c r="DL148" s="116"/>
      <c r="DM148" s="116"/>
      <c r="DN148" s="116"/>
      <c r="DO148" s="116"/>
      <c r="DP148" s="116"/>
      <c r="DQ148" s="116"/>
      <c r="DR148" s="116"/>
      <c r="DS148" s="116"/>
      <c r="DT148" s="116"/>
      <c r="DU148" s="116"/>
      <c r="DV148" s="116"/>
      <c r="DW148" s="116"/>
      <c r="DX148" s="116"/>
      <c r="DY148" s="116"/>
      <c r="DZ148" s="116"/>
      <c r="EA148" s="116"/>
      <c r="EB148" s="116"/>
      <c r="EC148" s="116"/>
      <c r="ED148" s="116"/>
      <c r="EE148" s="116"/>
      <c r="EF148" s="116"/>
      <c r="EG148" s="116"/>
      <c r="EH148" s="116"/>
      <c r="EI148" s="116"/>
      <c r="EJ148" s="116"/>
      <c r="EK148" s="116"/>
      <c r="EL148" s="116"/>
      <c r="EM148" s="116"/>
      <c r="EN148" s="116"/>
      <c r="EO148" s="116"/>
    </row>
    <row r="149" spans="1:145" s="119" customFormat="1" ht="60" hidden="1" customHeight="1">
      <c r="A149" s="129" t="s">
        <v>101</v>
      </c>
      <c r="B149" s="129" t="s">
        <v>202</v>
      </c>
      <c r="C149" s="130">
        <v>148</v>
      </c>
      <c r="D149" s="129" t="s">
        <v>596</v>
      </c>
      <c r="E149" s="129" t="s">
        <v>596</v>
      </c>
      <c r="F149" s="167"/>
      <c r="G149" s="167"/>
      <c r="H149" s="167"/>
      <c r="I149" s="167"/>
      <c r="J149" s="141">
        <v>0.5</v>
      </c>
      <c r="K149" s="141"/>
      <c r="L149" s="160"/>
      <c r="M149" s="140" t="s">
        <v>104</v>
      </c>
      <c r="N149" s="140">
        <f t="shared" si="69"/>
        <v>3.2</v>
      </c>
      <c r="O149" s="140">
        <f t="shared" si="70"/>
        <v>2.8</v>
      </c>
      <c r="P149" s="140">
        <f t="shared" si="71"/>
        <v>2.4</v>
      </c>
      <c r="Q149" s="143">
        <v>2</v>
      </c>
      <c r="R149" s="140">
        <f t="shared" si="72"/>
        <v>1.6</v>
      </c>
      <c r="S149" s="160"/>
      <c r="T149" s="140" t="s">
        <v>188</v>
      </c>
      <c r="U149" s="169">
        <v>2</v>
      </c>
      <c r="V149" s="169"/>
      <c r="W149" s="169"/>
      <c r="X149" s="169"/>
      <c r="Y149" s="169"/>
      <c r="Z149" s="169"/>
      <c r="AA149" s="160"/>
      <c r="AB149" s="160"/>
      <c r="AC149" s="160"/>
      <c r="AD149" s="160"/>
      <c r="AE149" s="129"/>
      <c r="AF149" s="173"/>
      <c r="AG149" s="132" t="s">
        <v>597</v>
      </c>
      <c r="AH149" s="129" t="s">
        <v>496</v>
      </c>
      <c r="AI149" s="129" t="s">
        <v>581</v>
      </c>
      <c r="AJ149" s="129"/>
      <c r="AK149" s="129"/>
      <c r="AL149" s="129"/>
      <c r="AM149" s="129"/>
      <c r="AN149" s="129"/>
      <c r="AO149" s="155"/>
      <c r="AP149" s="155"/>
      <c r="AQ149" s="155"/>
      <c r="AR149" s="129"/>
      <c r="AS149" s="165">
        <v>3</v>
      </c>
      <c r="AT149" s="166">
        <f t="shared" si="73"/>
        <v>3.4499999999999997</v>
      </c>
      <c r="AU149" s="155"/>
      <c r="AV149" s="116"/>
      <c r="AW149" s="116"/>
      <c r="AX149" s="116"/>
      <c r="AY149" s="116"/>
      <c r="AZ149" s="116"/>
      <c r="BA149" s="116"/>
      <c r="BB149" s="116"/>
      <c r="BC149" s="116"/>
      <c r="BD149" s="116"/>
      <c r="BE149" s="116"/>
      <c r="BF149" s="116"/>
      <c r="BG149" s="116"/>
      <c r="BH149" s="116"/>
      <c r="BI149" s="116"/>
      <c r="BJ149" s="116"/>
      <c r="BK149" s="116"/>
      <c r="BL149" s="116"/>
      <c r="BM149" s="116"/>
      <c r="BN149" s="116"/>
      <c r="BO149" s="116"/>
      <c r="BP149" s="116"/>
      <c r="BQ149" s="116"/>
      <c r="BR149" s="116"/>
      <c r="BS149" s="116"/>
      <c r="BT149" s="116"/>
      <c r="BU149" s="116"/>
      <c r="BV149" s="116"/>
      <c r="BW149" s="116"/>
      <c r="BX149" s="116"/>
      <c r="BY149" s="116"/>
      <c r="BZ149" s="116"/>
      <c r="CA149" s="116"/>
      <c r="CB149" s="116"/>
      <c r="CC149" s="116"/>
      <c r="CD149" s="116"/>
      <c r="CE149" s="116"/>
      <c r="CF149" s="116"/>
      <c r="CG149" s="116"/>
      <c r="CH149" s="116"/>
      <c r="CI149" s="116"/>
      <c r="CJ149" s="116"/>
      <c r="CK149" s="116"/>
      <c r="CL149" s="116"/>
      <c r="CM149" s="116"/>
      <c r="CN149" s="116"/>
      <c r="CO149" s="116"/>
      <c r="CP149" s="116"/>
      <c r="CQ149" s="116"/>
      <c r="CR149" s="116"/>
      <c r="CS149" s="116"/>
      <c r="CT149" s="116"/>
      <c r="CU149" s="116"/>
      <c r="CV149" s="116"/>
      <c r="CW149" s="116"/>
      <c r="CX149" s="116"/>
      <c r="CY149" s="116"/>
      <c r="CZ149" s="116"/>
      <c r="DA149" s="116"/>
      <c r="DB149" s="116"/>
      <c r="DC149" s="116"/>
      <c r="DD149" s="116"/>
      <c r="DE149" s="116"/>
      <c r="DF149" s="116"/>
      <c r="DG149" s="116"/>
      <c r="DH149" s="116"/>
      <c r="DI149" s="116"/>
      <c r="DJ149" s="116"/>
      <c r="DK149" s="116"/>
      <c r="DL149" s="116"/>
      <c r="DM149" s="116"/>
      <c r="DN149" s="116"/>
      <c r="DO149" s="116"/>
      <c r="DP149" s="116"/>
      <c r="DQ149" s="116"/>
      <c r="DR149" s="116"/>
      <c r="DS149" s="116"/>
      <c r="DT149" s="116"/>
      <c r="DU149" s="116"/>
      <c r="DV149" s="116"/>
      <c r="DW149" s="116"/>
      <c r="DX149" s="116"/>
      <c r="DY149" s="116"/>
      <c r="DZ149" s="116"/>
      <c r="EA149" s="116"/>
      <c r="EB149" s="116"/>
      <c r="EC149" s="116"/>
      <c r="ED149" s="116"/>
      <c r="EE149" s="116"/>
      <c r="EF149" s="116"/>
      <c r="EG149" s="116"/>
      <c r="EH149" s="116"/>
      <c r="EI149" s="116"/>
      <c r="EJ149" s="116"/>
      <c r="EK149" s="116"/>
      <c r="EL149" s="116"/>
      <c r="EM149" s="116"/>
      <c r="EN149" s="116"/>
      <c r="EO149" s="116"/>
    </row>
    <row r="150" spans="1:145" s="119" customFormat="1" ht="60" hidden="1" customHeight="1">
      <c r="A150" s="129" t="s">
        <v>101</v>
      </c>
      <c r="B150" s="129" t="s">
        <v>202</v>
      </c>
      <c r="C150" s="130">
        <v>149</v>
      </c>
      <c r="D150" s="129" t="s">
        <v>598</v>
      </c>
      <c r="E150" s="129" t="s">
        <v>598</v>
      </c>
      <c r="F150" s="167"/>
      <c r="G150" s="167"/>
      <c r="H150" s="167"/>
      <c r="I150" s="167"/>
      <c r="J150" s="141">
        <v>0.5</v>
      </c>
      <c r="K150" s="141"/>
      <c r="L150" s="160"/>
      <c r="M150" s="140" t="s">
        <v>104</v>
      </c>
      <c r="N150" s="140">
        <f t="shared" si="69"/>
        <v>0.32000000000000006</v>
      </c>
      <c r="O150" s="140">
        <f t="shared" si="70"/>
        <v>0.27999999999999997</v>
      </c>
      <c r="P150" s="140">
        <f t="shared" si="71"/>
        <v>0.24</v>
      </c>
      <c r="Q150" s="143">
        <v>0.2</v>
      </c>
      <c r="R150" s="140">
        <f t="shared" si="72"/>
        <v>0.16000000000000003</v>
      </c>
      <c r="S150" s="160"/>
      <c r="T150" s="140" t="s">
        <v>349</v>
      </c>
      <c r="U150" s="169">
        <v>2</v>
      </c>
      <c r="V150" s="169"/>
      <c r="W150" s="169"/>
      <c r="X150" s="169"/>
      <c r="Y150" s="169"/>
      <c r="Z150" s="169"/>
      <c r="AA150" s="160"/>
      <c r="AB150" s="160"/>
      <c r="AC150" s="160"/>
      <c r="AD150" s="160"/>
      <c r="AE150" s="129"/>
      <c r="AF150" s="173"/>
      <c r="AG150" s="132" t="s">
        <v>599</v>
      </c>
      <c r="AH150" s="129" t="s">
        <v>496</v>
      </c>
      <c r="AI150" s="129" t="s">
        <v>581</v>
      </c>
      <c r="AJ150" s="129"/>
      <c r="AK150" s="129"/>
      <c r="AL150" s="129"/>
      <c r="AM150" s="129"/>
      <c r="AN150" s="129"/>
      <c r="AO150" s="155"/>
      <c r="AP150" s="155"/>
      <c r="AQ150" s="155"/>
      <c r="AR150" s="129"/>
      <c r="AS150" s="165">
        <v>1</v>
      </c>
      <c r="AT150" s="166">
        <f t="shared" si="73"/>
        <v>1.2</v>
      </c>
      <c r="AU150" s="155"/>
      <c r="AV150" s="116"/>
      <c r="AW150" s="116"/>
      <c r="AX150" s="116"/>
      <c r="AY150" s="116"/>
      <c r="AZ150" s="116"/>
      <c r="BA150" s="116"/>
      <c r="BB150" s="116"/>
      <c r="BC150" s="116"/>
      <c r="BD150" s="116"/>
      <c r="BE150" s="116"/>
      <c r="BF150" s="116"/>
      <c r="BG150" s="116"/>
      <c r="BH150" s="116"/>
      <c r="BI150" s="116"/>
      <c r="BJ150" s="116"/>
      <c r="BK150" s="116"/>
      <c r="BL150" s="116"/>
      <c r="BM150" s="116"/>
      <c r="BN150" s="116"/>
      <c r="BO150" s="116"/>
      <c r="BP150" s="116"/>
      <c r="BQ150" s="116"/>
      <c r="BR150" s="116"/>
      <c r="BS150" s="116"/>
      <c r="BT150" s="116"/>
      <c r="BU150" s="116"/>
      <c r="BV150" s="116"/>
      <c r="BW150" s="116"/>
      <c r="BX150" s="116"/>
      <c r="BY150" s="116"/>
      <c r="BZ150" s="116"/>
      <c r="CA150" s="116"/>
      <c r="CB150" s="116"/>
      <c r="CC150" s="116"/>
      <c r="CD150" s="116"/>
      <c r="CE150" s="116"/>
      <c r="CF150" s="116"/>
      <c r="CG150" s="116"/>
      <c r="CH150" s="116"/>
      <c r="CI150" s="116"/>
      <c r="CJ150" s="116"/>
      <c r="CK150" s="116"/>
      <c r="CL150" s="116"/>
      <c r="CM150" s="116"/>
      <c r="CN150" s="116"/>
      <c r="CO150" s="116"/>
      <c r="CP150" s="116"/>
      <c r="CQ150" s="116"/>
      <c r="CR150" s="116"/>
      <c r="CS150" s="116"/>
      <c r="CT150" s="116"/>
      <c r="CU150" s="116"/>
      <c r="CV150" s="116"/>
      <c r="CW150" s="116"/>
      <c r="CX150" s="116"/>
      <c r="CY150" s="116"/>
      <c r="CZ150" s="116"/>
      <c r="DA150" s="116"/>
      <c r="DB150" s="116"/>
      <c r="DC150" s="116"/>
      <c r="DD150" s="116"/>
      <c r="DE150" s="116"/>
      <c r="DF150" s="116"/>
      <c r="DG150" s="116"/>
      <c r="DH150" s="116"/>
      <c r="DI150" s="116"/>
      <c r="DJ150" s="116"/>
      <c r="DK150" s="116"/>
      <c r="DL150" s="116"/>
      <c r="DM150" s="116"/>
      <c r="DN150" s="116"/>
      <c r="DO150" s="116"/>
      <c r="DP150" s="116"/>
      <c r="DQ150" s="116"/>
      <c r="DR150" s="116"/>
      <c r="DS150" s="116"/>
      <c r="DT150" s="116"/>
      <c r="DU150" s="116"/>
      <c r="DV150" s="116"/>
      <c r="DW150" s="116"/>
      <c r="DX150" s="116"/>
      <c r="DY150" s="116"/>
      <c r="DZ150" s="116"/>
      <c r="EA150" s="116"/>
      <c r="EB150" s="116"/>
      <c r="EC150" s="116"/>
      <c r="ED150" s="116"/>
      <c r="EE150" s="116"/>
      <c r="EF150" s="116"/>
      <c r="EG150" s="116"/>
      <c r="EH150" s="116"/>
      <c r="EI150" s="116"/>
      <c r="EJ150" s="116"/>
      <c r="EK150" s="116"/>
      <c r="EL150" s="116"/>
      <c r="EM150" s="116"/>
      <c r="EN150" s="116"/>
      <c r="EO150" s="116"/>
    </row>
    <row r="151" spans="1:145" s="116" customFormat="1" ht="60" hidden="1" customHeight="1">
      <c r="A151" s="129" t="s">
        <v>101</v>
      </c>
      <c r="B151" s="129" t="s">
        <v>202</v>
      </c>
      <c r="C151" s="130">
        <v>150</v>
      </c>
      <c r="D151" s="129" t="s">
        <v>600</v>
      </c>
      <c r="E151" s="129" t="s">
        <v>600</v>
      </c>
      <c r="F151" s="167"/>
      <c r="G151" s="167"/>
      <c r="H151" s="167"/>
      <c r="I151" s="167"/>
      <c r="J151" s="141">
        <v>0.5</v>
      </c>
      <c r="K151" s="141"/>
      <c r="L151" s="160"/>
      <c r="M151" s="140" t="s">
        <v>104</v>
      </c>
      <c r="N151" s="140">
        <f t="shared" si="69"/>
        <v>3.2</v>
      </c>
      <c r="O151" s="140">
        <f t="shared" si="70"/>
        <v>2.8</v>
      </c>
      <c r="P151" s="140">
        <f t="shared" si="71"/>
        <v>2.4</v>
      </c>
      <c r="Q151" s="143">
        <v>2</v>
      </c>
      <c r="R151" s="140">
        <f t="shared" si="72"/>
        <v>1.6</v>
      </c>
      <c r="S151" s="160"/>
      <c r="T151" s="140" t="s">
        <v>188</v>
      </c>
      <c r="U151" s="169">
        <v>2</v>
      </c>
      <c r="V151" s="169"/>
      <c r="W151" s="169"/>
      <c r="X151" s="169"/>
      <c r="Y151" s="169"/>
      <c r="Z151" s="169"/>
      <c r="AA151" s="160"/>
      <c r="AB151" s="160"/>
      <c r="AC151" s="160"/>
      <c r="AD151" s="160"/>
      <c r="AE151" s="129"/>
      <c r="AF151" s="148"/>
      <c r="AG151" s="132" t="s">
        <v>601</v>
      </c>
      <c r="AH151" s="132" t="s">
        <v>602</v>
      </c>
      <c r="AI151" s="129" t="s">
        <v>581</v>
      </c>
      <c r="AJ151" s="129"/>
      <c r="AK151" s="129"/>
      <c r="AL151" s="129"/>
      <c r="AM151" s="129"/>
      <c r="AN151" s="129"/>
      <c r="AO151" s="155"/>
      <c r="AP151" s="155"/>
      <c r="AQ151" s="155"/>
      <c r="AR151" s="129"/>
      <c r="AS151" s="165">
        <v>3</v>
      </c>
      <c r="AT151" s="166">
        <f t="shared" si="73"/>
        <v>3.4499999999999997</v>
      </c>
      <c r="AU151" s="155"/>
    </row>
    <row r="152" spans="1:145" s="116" customFormat="1" ht="60" hidden="1" customHeight="1">
      <c r="A152" s="129" t="s">
        <v>101</v>
      </c>
      <c r="B152" s="129" t="s">
        <v>202</v>
      </c>
      <c r="C152" s="130">
        <v>151</v>
      </c>
      <c r="D152" s="129" t="s">
        <v>603</v>
      </c>
      <c r="E152" s="129" t="s">
        <v>603</v>
      </c>
      <c r="F152" s="167"/>
      <c r="G152" s="167"/>
      <c r="H152" s="167"/>
      <c r="I152" s="167"/>
      <c r="J152" s="141">
        <v>0.5</v>
      </c>
      <c r="K152" s="141"/>
      <c r="L152" s="160"/>
      <c r="M152" s="140" t="s">
        <v>104</v>
      </c>
      <c r="N152" s="140">
        <f t="shared" si="69"/>
        <v>0.32000000000000006</v>
      </c>
      <c r="O152" s="140">
        <f t="shared" si="70"/>
        <v>0.27999999999999997</v>
      </c>
      <c r="P152" s="140">
        <f t="shared" si="71"/>
        <v>0.24</v>
      </c>
      <c r="Q152" s="143">
        <v>0.2</v>
      </c>
      <c r="R152" s="140">
        <f t="shared" si="72"/>
        <v>0.16000000000000003</v>
      </c>
      <c r="S152" s="160"/>
      <c r="T152" s="140" t="s">
        <v>349</v>
      </c>
      <c r="U152" s="169">
        <v>2</v>
      </c>
      <c r="V152" s="169"/>
      <c r="W152" s="169"/>
      <c r="X152" s="169"/>
      <c r="Y152" s="169"/>
      <c r="Z152" s="169"/>
      <c r="AA152" s="160"/>
      <c r="AB152" s="160"/>
      <c r="AC152" s="160"/>
      <c r="AD152" s="160"/>
      <c r="AE152" s="129"/>
      <c r="AF152" s="129" t="s">
        <v>604</v>
      </c>
      <c r="AG152" s="129"/>
      <c r="AH152" s="129"/>
      <c r="AI152" s="129" t="s">
        <v>581</v>
      </c>
      <c r="AJ152" s="129"/>
      <c r="AK152" s="129"/>
      <c r="AL152" s="129"/>
      <c r="AM152" s="129"/>
      <c r="AN152" s="129"/>
      <c r="AO152" s="155"/>
      <c r="AP152" s="155"/>
      <c r="AQ152" s="155"/>
      <c r="AR152" s="129"/>
      <c r="AS152" s="165">
        <v>1</v>
      </c>
      <c r="AT152" s="166">
        <f t="shared" si="73"/>
        <v>1.2</v>
      </c>
      <c r="AU152" s="155"/>
    </row>
    <row r="153" spans="1:145" s="116" customFormat="1" ht="51.75" hidden="1" customHeight="1">
      <c r="A153" s="129" t="s">
        <v>379</v>
      </c>
      <c r="B153" s="129" t="s">
        <v>202</v>
      </c>
      <c r="C153" s="130">
        <v>152</v>
      </c>
      <c r="D153" s="129" t="s">
        <v>605</v>
      </c>
      <c r="E153" s="129" t="s">
        <v>605</v>
      </c>
      <c r="F153" s="167"/>
      <c r="G153" s="167"/>
      <c r="H153" s="167"/>
      <c r="I153" s="167"/>
      <c r="J153" s="141">
        <v>0.5</v>
      </c>
      <c r="K153" s="141"/>
      <c r="L153" s="160"/>
      <c r="M153" s="140" t="s">
        <v>104</v>
      </c>
      <c r="N153" s="140"/>
      <c r="O153" s="140"/>
      <c r="P153" s="140"/>
      <c r="Q153" s="140"/>
      <c r="R153" s="140"/>
      <c r="S153" s="160"/>
      <c r="T153" s="140"/>
      <c r="U153" s="169">
        <v>3</v>
      </c>
      <c r="V153" s="169"/>
      <c r="W153" s="169"/>
      <c r="X153" s="169"/>
      <c r="Y153" s="169"/>
      <c r="Z153" s="169"/>
      <c r="AA153" s="160"/>
      <c r="AB153" s="160"/>
      <c r="AC153" s="160"/>
      <c r="AD153" s="160"/>
      <c r="AE153" s="129"/>
      <c r="AF153" s="173"/>
      <c r="AG153" s="132" t="s">
        <v>606</v>
      </c>
      <c r="AH153" s="132" t="s">
        <v>607</v>
      </c>
      <c r="AI153" s="129" t="s">
        <v>581</v>
      </c>
      <c r="AJ153" s="129"/>
      <c r="AK153" s="129"/>
      <c r="AL153" s="129"/>
      <c r="AM153" s="129"/>
      <c r="AN153" s="129"/>
      <c r="AO153" s="155"/>
      <c r="AP153" s="155"/>
      <c r="AQ153" s="155"/>
      <c r="AR153" s="129"/>
      <c r="AS153" s="165">
        <v>0</v>
      </c>
      <c r="AT153" s="194">
        <v>0</v>
      </c>
      <c r="AU153" s="155"/>
    </row>
    <row r="154" spans="1:145" s="116" customFormat="1" ht="59.25" hidden="1" customHeight="1">
      <c r="A154" s="129" t="s">
        <v>379</v>
      </c>
      <c r="B154" s="129" t="s">
        <v>202</v>
      </c>
      <c r="C154" s="130">
        <v>153</v>
      </c>
      <c r="D154" s="129" t="s">
        <v>608</v>
      </c>
      <c r="E154" s="129" t="s">
        <v>608</v>
      </c>
      <c r="F154" s="167"/>
      <c r="G154" s="167"/>
      <c r="H154" s="167"/>
      <c r="I154" s="167"/>
      <c r="J154" s="141">
        <v>0.5</v>
      </c>
      <c r="K154" s="141"/>
      <c r="L154" s="160"/>
      <c r="M154" s="140" t="s">
        <v>104</v>
      </c>
      <c r="N154" s="140"/>
      <c r="O154" s="140"/>
      <c r="P154" s="140"/>
      <c r="Q154" s="140"/>
      <c r="R154" s="140"/>
      <c r="S154" s="160"/>
      <c r="T154" s="140"/>
      <c r="U154" s="169">
        <v>3</v>
      </c>
      <c r="V154" s="169"/>
      <c r="W154" s="169"/>
      <c r="X154" s="169"/>
      <c r="Y154" s="169"/>
      <c r="Z154" s="169"/>
      <c r="AA154" s="160"/>
      <c r="AB154" s="160"/>
      <c r="AC154" s="160"/>
      <c r="AD154" s="160"/>
      <c r="AE154" s="129"/>
      <c r="AF154" s="173"/>
      <c r="AG154" s="132" t="s">
        <v>609</v>
      </c>
      <c r="AH154" s="132" t="s">
        <v>607</v>
      </c>
      <c r="AI154" s="129" t="s">
        <v>581</v>
      </c>
      <c r="AJ154" s="129"/>
      <c r="AK154" s="129"/>
      <c r="AL154" s="129"/>
      <c r="AM154" s="129"/>
      <c r="AN154" s="129"/>
      <c r="AO154" s="155"/>
      <c r="AP154" s="155"/>
      <c r="AQ154" s="155"/>
      <c r="AR154" s="129"/>
      <c r="AS154" s="165">
        <v>0</v>
      </c>
      <c r="AT154" s="194">
        <v>0</v>
      </c>
      <c r="AU154" s="155"/>
    </row>
    <row r="155" spans="1:145" s="116" customFormat="1" ht="59.25" hidden="1" customHeight="1">
      <c r="A155" s="129" t="s">
        <v>379</v>
      </c>
      <c r="B155" s="129" t="s">
        <v>202</v>
      </c>
      <c r="C155" s="130">
        <v>154</v>
      </c>
      <c r="D155" s="129" t="s">
        <v>610</v>
      </c>
      <c r="E155" s="129" t="s">
        <v>610</v>
      </c>
      <c r="F155" s="167"/>
      <c r="G155" s="167"/>
      <c r="H155" s="167"/>
      <c r="I155" s="167"/>
      <c r="J155" s="141">
        <v>0.5</v>
      </c>
      <c r="K155" s="141"/>
      <c r="L155" s="160"/>
      <c r="M155" s="140" t="s">
        <v>104</v>
      </c>
      <c r="N155" s="140"/>
      <c r="O155" s="140"/>
      <c r="P155" s="140"/>
      <c r="Q155" s="140"/>
      <c r="R155" s="140"/>
      <c r="S155" s="160"/>
      <c r="T155" s="160"/>
      <c r="U155" s="169">
        <v>3</v>
      </c>
      <c r="V155" s="169"/>
      <c r="W155" s="169"/>
      <c r="X155" s="169"/>
      <c r="Y155" s="169"/>
      <c r="Z155" s="169"/>
      <c r="AA155" s="160"/>
      <c r="AB155" s="160"/>
      <c r="AC155" s="160"/>
      <c r="AD155" s="160"/>
      <c r="AE155" s="129"/>
      <c r="AF155" s="173"/>
      <c r="AG155" s="132" t="s">
        <v>611</v>
      </c>
      <c r="AH155" s="132" t="s">
        <v>607</v>
      </c>
      <c r="AI155" s="129" t="s">
        <v>581</v>
      </c>
      <c r="AJ155" s="129"/>
      <c r="AK155" s="129"/>
      <c r="AL155" s="129"/>
      <c r="AM155" s="129"/>
      <c r="AN155" s="129"/>
      <c r="AO155" s="155"/>
      <c r="AP155" s="155"/>
      <c r="AQ155" s="155"/>
      <c r="AR155" s="129"/>
      <c r="AS155" s="195">
        <v>0</v>
      </c>
      <c r="AT155" s="196">
        <v>0</v>
      </c>
      <c r="AU155" s="155"/>
    </row>
    <row r="156" spans="1:145" s="116" customFormat="1" ht="68.25" hidden="1" customHeight="1">
      <c r="A156" s="129" t="s">
        <v>379</v>
      </c>
      <c r="B156" s="129" t="s">
        <v>202</v>
      </c>
      <c r="C156" s="130">
        <v>155</v>
      </c>
      <c r="D156" s="129" t="s">
        <v>612</v>
      </c>
      <c r="E156" s="129" t="s">
        <v>612</v>
      </c>
      <c r="F156" s="167"/>
      <c r="G156" s="167"/>
      <c r="H156" s="167"/>
      <c r="I156" s="167"/>
      <c r="J156" s="141">
        <v>0.5</v>
      </c>
      <c r="K156" s="141"/>
      <c r="L156" s="160"/>
      <c r="M156" s="140" t="s">
        <v>104</v>
      </c>
      <c r="N156" s="140"/>
      <c r="O156" s="140"/>
      <c r="P156" s="140"/>
      <c r="Q156" s="140"/>
      <c r="R156" s="140"/>
      <c r="S156" s="160"/>
      <c r="T156" s="160"/>
      <c r="U156" s="169">
        <v>3</v>
      </c>
      <c r="V156" s="169"/>
      <c r="W156" s="169"/>
      <c r="X156" s="169"/>
      <c r="Y156" s="169"/>
      <c r="Z156" s="169"/>
      <c r="AA156" s="160"/>
      <c r="AB156" s="160"/>
      <c r="AC156" s="160"/>
      <c r="AD156" s="160"/>
      <c r="AE156" s="129"/>
      <c r="AF156" s="173"/>
      <c r="AG156" s="132" t="s">
        <v>613</v>
      </c>
      <c r="AH156" s="132" t="s">
        <v>607</v>
      </c>
      <c r="AI156" s="129" t="s">
        <v>581</v>
      </c>
      <c r="AJ156" s="129"/>
      <c r="AK156" s="129"/>
      <c r="AL156" s="129"/>
      <c r="AM156" s="129"/>
      <c r="AN156" s="129"/>
      <c r="AO156" s="155"/>
      <c r="AP156" s="155"/>
      <c r="AQ156" s="155"/>
      <c r="AR156" s="129"/>
      <c r="AS156" s="195">
        <v>0</v>
      </c>
      <c r="AT156" s="196">
        <v>0</v>
      </c>
      <c r="AU156" s="155"/>
    </row>
    <row r="157" spans="1:145" s="116" customFormat="1" ht="44.25" hidden="1" customHeight="1">
      <c r="A157" s="129" t="s">
        <v>379</v>
      </c>
      <c r="B157" s="129" t="s">
        <v>202</v>
      </c>
      <c r="C157" s="130">
        <v>156</v>
      </c>
      <c r="D157" s="129" t="s">
        <v>614</v>
      </c>
      <c r="E157" s="129" t="s">
        <v>614</v>
      </c>
      <c r="F157" s="167"/>
      <c r="G157" s="167"/>
      <c r="H157" s="167"/>
      <c r="I157" s="167"/>
      <c r="J157" s="141">
        <v>0.5</v>
      </c>
      <c r="K157" s="141"/>
      <c r="L157" s="160"/>
      <c r="M157" s="140" t="s">
        <v>104</v>
      </c>
      <c r="N157" s="140"/>
      <c r="O157" s="140"/>
      <c r="P157" s="140"/>
      <c r="Q157" s="140"/>
      <c r="R157" s="140"/>
      <c r="S157" s="160"/>
      <c r="T157" s="160"/>
      <c r="U157" s="169">
        <v>3</v>
      </c>
      <c r="V157" s="169"/>
      <c r="W157" s="169"/>
      <c r="X157" s="169"/>
      <c r="Y157" s="169"/>
      <c r="Z157" s="169"/>
      <c r="AA157" s="160"/>
      <c r="AB157" s="160"/>
      <c r="AC157" s="160"/>
      <c r="AD157" s="160"/>
      <c r="AE157" s="129"/>
      <c r="AF157" s="173"/>
      <c r="AG157" s="132" t="s">
        <v>615</v>
      </c>
      <c r="AH157" s="129" t="s">
        <v>607</v>
      </c>
      <c r="AI157" s="129" t="s">
        <v>581</v>
      </c>
      <c r="AJ157" s="129"/>
      <c r="AK157" s="129"/>
      <c r="AL157" s="129"/>
      <c r="AM157" s="129"/>
      <c r="AN157" s="129"/>
      <c r="AO157" s="155"/>
      <c r="AP157" s="155"/>
      <c r="AQ157" s="155"/>
      <c r="AR157" s="129"/>
      <c r="AS157" s="195">
        <v>0</v>
      </c>
      <c r="AT157" s="196">
        <v>0</v>
      </c>
      <c r="AU157" s="155"/>
    </row>
  </sheetData>
  <sheetProtection formatCells="0" insertHyperlinks="0" autoFilter="0"/>
  <autoFilter ref="A1:AU157" xr:uid="{00000000-0001-0000-0200-000000000000}">
    <filterColumn colId="34">
      <filters>
        <filter val="Baidu"/>
        <filter val="Desay/Baidu"/>
      </filters>
    </filterColumn>
  </autoFilter>
  <sortState xmlns:xlrd2="http://schemas.microsoft.com/office/spreadsheetml/2017/richdata2" ref="A2:AH90">
    <sortCondition ref="C2:C90"/>
  </sortState>
  <phoneticPr fontId="56" type="noConversion"/>
  <conditionalFormatting sqref="R35">
    <cfRule type="expression" dxfId="40" priority="326">
      <formula>$R159&gt;$AQ159</formula>
    </cfRule>
  </conditionalFormatting>
  <conditionalFormatting sqref="R36">
    <cfRule type="expression" dxfId="39" priority="327">
      <formula>$R87&gt;$AQ87</formula>
    </cfRule>
  </conditionalFormatting>
  <conditionalFormatting sqref="R40">
    <cfRule type="expression" dxfId="38" priority="325">
      <formula>$R35&gt;$AQ35</formula>
    </cfRule>
  </conditionalFormatting>
  <conditionalFormatting sqref="R87">
    <cfRule type="expression" dxfId="37" priority="265">
      <formula>$Q$2&gt;$AE$2</formula>
    </cfRule>
    <cfRule type="expression" dxfId="36" priority="266">
      <formula>$Q86&gt;$AE86</formula>
    </cfRule>
  </conditionalFormatting>
  <conditionalFormatting sqref="R88">
    <cfRule type="expression" dxfId="35" priority="246">
      <formula>#REF!&gt;#REF!</formula>
    </cfRule>
  </conditionalFormatting>
  <conditionalFormatting sqref="R110">
    <cfRule type="expression" dxfId="34" priority="157">
      <formula>#REF!&gt;#REF!</formula>
    </cfRule>
  </conditionalFormatting>
  <conditionalFormatting sqref="R117">
    <cfRule type="expression" dxfId="33" priority="333">
      <formula>#REF!&gt;#REF!</formula>
    </cfRule>
  </conditionalFormatting>
  <conditionalFormatting sqref="R145">
    <cfRule type="expression" dxfId="32" priority="280">
      <formula>#REF!&gt;#REF!</formula>
    </cfRule>
  </conditionalFormatting>
  <conditionalFormatting sqref="R76:R86 R2:R13 R15:R33 R88:R96 R35:R66 R141:R152 R101:R135">
    <cfRule type="expression" dxfId="31" priority="305">
      <formula>$R$2&gt;$AQ$2</formula>
    </cfRule>
  </conditionalFormatting>
  <conditionalFormatting sqref="R101:R109 R76:R86 R15:R33 R41:R50 R89:R96 R37:R39 R2:R13 R52:R65 R141:R144 R146:R152 R111:R116 R118:R135">
    <cfRule type="expression" dxfId="30" priority="312">
      <formula>$R1&gt;$AQ1</formula>
    </cfRule>
  </conditionalFormatting>
  <conditionalFormatting sqref="AI76:AI87 AI36:AI39 AI158:AN1048576 AI101:AI157 AI49:AI57 AI15:AI21 AI26:AI29 AI41:AI42 AI59:AI62 AI66 AI45 AR158:AR1048576">
    <cfRule type="containsText" dxfId="29" priority="153" operator="containsText" text="Desay">
      <formula>NOT(ISERROR(SEARCH("Desay",AI15)))</formula>
    </cfRule>
  </conditionalFormatting>
  <conditionalFormatting sqref="R51 R66">
    <cfRule type="expression" dxfId="28" priority="323">
      <formula>$R49&gt;$AQ49</formula>
    </cfRule>
  </conditionalFormatting>
  <pageMargins left="0.7" right="0.7" top="0.75" bottom="0.75" header="0.3" footer="0.3"/>
  <pageSetup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48"/>
  <sheetViews>
    <sheetView workbookViewId="0">
      <selection activeCell="J46" sqref="J46"/>
    </sheetView>
  </sheetViews>
  <sheetFormatPr baseColWidth="10" defaultColWidth="9.5" defaultRowHeight="16"/>
  <cols>
    <col min="1" max="1" width="8.1640625" style="91" customWidth="1"/>
    <col min="2" max="2" width="23.5" style="91" customWidth="1"/>
    <col min="3" max="3" width="58.6640625" style="91" customWidth="1"/>
    <col min="4" max="4" width="34.6640625" style="91" customWidth="1"/>
    <col min="5" max="5" width="7.6640625" style="91" customWidth="1"/>
    <col min="6" max="6" width="10.33203125" style="91" customWidth="1"/>
    <col min="7" max="7" width="8.6640625" style="91" customWidth="1"/>
    <col min="8" max="8" width="10" style="91" customWidth="1"/>
    <col min="9" max="9" width="8.5" style="92" customWidth="1"/>
    <col min="10" max="10" width="7.6640625" style="92" customWidth="1"/>
    <col min="11" max="11" width="10.6640625" style="93" customWidth="1"/>
    <col min="12" max="12" width="23" style="93" customWidth="1"/>
    <col min="13" max="13" width="54.1640625" style="91" customWidth="1"/>
    <col min="14" max="15" width="9.5" style="91" hidden="1" customWidth="1"/>
    <col min="16" max="16" width="0.1640625" style="91" hidden="1" customWidth="1"/>
    <col min="17" max="17" width="65" style="91" hidden="1" customWidth="1"/>
    <col min="18" max="18" width="9.5" style="91" hidden="1" customWidth="1"/>
    <col min="19" max="19" width="16.83203125" style="91" customWidth="1"/>
    <col min="20" max="20" width="21.83203125" style="91" customWidth="1"/>
    <col min="21" max="21" width="22.5" style="91" customWidth="1"/>
    <col min="22" max="22" width="18.5" style="94" customWidth="1"/>
    <col min="23" max="23" width="13.33203125" style="91" customWidth="1"/>
    <col min="24" max="16384" width="9.5" style="91"/>
  </cols>
  <sheetData>
    <row r="1" spans="1:23" ht="68">
      <c r="A1" s="90" t="s">
        <v>72</v>
      </c>
      <c r="B1" s="95" t="s">
        <v>616</v>
      </c>
      <c r="C1" s="96" t="s">
        <v>617</v>
      </c>
      <c r="D1" s="96" t="s">
        <v>618</v>
      </c>
      <c r="E1" s="96" t="s">
        <v>619</v>
      </c>
      <c r="F1" s="96" t="s">
        <v>620</v>
      </c>
      <c r="G1" s="98" t="s">
        <v>621</v>
      </c>
      <c r="H1" s="98" t="s">
        <v>622</v>
      </c>
      <c r="I1" s="102" t="s">
        <v>623</v>
      </c>
      <c r="J1" s="99" t="s">
        <v>624</v>
      </c>
      <c r="K1" s="103" t="s">
        <v>625</v>
      </c>
      <c r="L1" s="103" t="s">
        <v>626</v>
      </c>
      <c r="M1" s="105" t="s">
        <v>627</v>
      </c>
      <c r="N1" s="90" t="s">
        <v>628</v>
      </c>
      <c r="O1" s="90" t="s">
        <v>629</v>
      </c>
      <c r="P1" s="90" t="s">
        <v>630</v>
      </c>
      <c r="Q1" s="90" t="s">
        <v>631</v>
      </c>
      <c r="S1" s="107" t="s">
        <v>632</v>
      </c>
      <c r="T1" s="107" t="s">
        <v>633</v>
      </c>
      <c r="U1" s="107" t="s">
        <v>634</v>
      </c>
      <c r="V1" s="113" t="s">
        <v>635</v>
      </c>
      <c r="W1" s="107" t="s">
        <v>636</v>
      </c>
    </row>
    <row r="2" spans="1:23" ht="68">
      <c r="A2" s="199">
        <v>0.2</v>
      </c>
      <c r="B2" s="95" t="s">
        <v>637</v>
      </c>
      <c r="C2" s="96" t="s">
        <v>638</v>
      </c>
      <c r="D2" s="96" t="s">
        <v>639</v>
      </c>
      <c r="E2" s="96" t="s">
        <v>640</v>
      </c>
      <c r="F2" s="99">
        <v>5</v>
      </c>
      <c r="G2" s="99">
        <v>8</v>
      </c>
      <c r="H2" s="99">
        <v>12</v>
      </c>
      <c r="I2" s="102">
        <v>8</v>
      </c>
      <c r="J2" s="99">
        <f>IF(I2&lt;=$F2,100,IF(I2&lt;=$G2,(80+20/($G2-$F2)*($G2-I2)),IF(I2&lt;=$H2,(60+20/($H2-$G2)*($H2-I2)),40)))*20%/2</f>
        <v>8</v>
      </c>
      <c r="K2" s="94">
        <v>15.731999999999999</v>
      </c>
      <c r="L2" s="99">
        <f>IF(K2&lt;=$F2,100,IF(K2&lt;=$G2,(80+20/($G2-$F2)*($G2-K2)),IF(K2&lt;=$H2,(60+20/($H2-$G2)*($H2-K2)),40)))*20%/2</f>
        <v>4</v>
      </c>
      <c r="M2" s="105" t="s">
        <v>641</v>
      </c>
      <c r="N2" s="90">
        <v>5.0999999999999996</v>
      </c>
      <c r="O2" s="90">
        <v>0</v>
      </c>
      <c r="P2" s="90"/>
      <c r="Q2" s="90"/>
      <c r="S2" s="108">
        <v>13.435</v>
      </c>
      <c r="T2" s="91">
        <v>16.318000000000001</v>
      </c>
      <c r="U2" s="108">
        <v>17.445</v>
      </c>
      <c r="V2" s="94">
        <v>15.731999999999999</v>
      </c>
    </row>
    <row r="3" spans="1:23" ht="85">
      <c r="A3" s="199"/>
      <c r="B3" s="95" t="s">
        <v>637</v>
      </c>
      <c r="C3" s="96" t="s">
        <v>642</v>
      </c>
      <c r="D3" s="96" t="s">
        <v>643</v>
      </c>
      <c r="E3" s="96" t="s">
        <v>640</v>
      </c>
      <c r="F3" s="99">
        <v>2</v>
      </c>
      <c r="G3" s="99">
        <v>3</v>
      </c>
      <c r="H3" s="99">
        <v>5</v>
      </c>
      <c r="I3" s="102">
        <v>3</v>
      </c>
      <c r="J3" s="99">
        <f>IF(I3&lt;=$F3,100,IF(I3&lt;=$G3,(80+20/($G3-$F3)*($G3-I3)),IF(I3&lt;=$H3,(60+20/($H3-$G3)*($H3-I3)),40)))*20%/2</f>
        <v>8</v>
      </c>
      <c r="K3" s="94">
        <v>3.5870000000000002</v>
      </c>
      <c r="L3" s="99">
        <f>IF(K3&lt;=$F3,100,IF(K3&lt;=$G3,(80+20/($G3-$F3)*($G3-K3)),IF(K3&lt;=$H3,(60+20/($H3-$G3)*($H3-K3)),40)))*20%/2</f>
        <v>7.4130000000000003</v>
      </c>
      <c r="M3" s="105" t="s">
        <v>644</v>
      </c>
      <c r="N3" s="90">
        <v>1.88</v>
      </c>
      <c r="O3" s="90"/>
      <c r="P3" s="90"/>
      <c r="Q3" s="90"/>
      <c r="S3" s="91">
        <v>3.4089999999999998</v>
      </c>
      <c r="T3" s="91">
        <v>3.722</v>
      </c>
      <c r="U3" s="91">
        <v>3.6309999999999998</v>
      </c>
      <c r="V3" s="94">
        <v>3.5870000000000002</v>
      </c>
    </row>
    <row r="4" spans="1:23" s="90" customFormat="1" ht="34">
      <c r="A4" s="200">
        <v>0.08</v>
      </c>
      <c r="B4" s="203" t="s">
        <v>645</v>
      </c>
      <c r="C4" s="96" t="s">
        <v>646</v>
      </c>
      <c r="D4" s="96" t="s">
        <v>647</v>
      </c>
      <c r="E4" s="96" t="s">
        <v>648</v>
      </c>
      <c r="F4" s="99">
        <v>200</v>
      </c>
      <c r="G4" s="99">
        <v>350</v>
      </c>
      <c r="H4" s="99">
        <v>500</v>
      </c>
      <c r="I4" s="102">
        <v>200</v>
      </c>
      <c r="J4" s="99">
        <f>IF(I4&lt;=$F4,100,IF(I4&lt;=$G4,(80+20/($G4-$F4)*($G4-I4)),IF(I4&lt;=$H4,(60+20/($H4-$G4)*($H4-I4)),40)))*8%/2</f>
        <v>4</v>
      </c>
      <c r="K4" s="93">
        <v>1484</v>
      </c>
      <c r="L4" s="99">
        <f>IF(K4&lt;=$F4,100,IF(K4&lt;=$G4,(80+20/($G4-$F4)*($G4-K4)),IF(K4&lt;=$H4,(60+20/($H4-$G4)*($H4-K4)),40)))*20%/2</f>
        <v>4</v>
      </c>
      <c r="M4" s="105" t="s">
        <v>649</v>
      </c>
      <c r="S4" s="91">
        <v>1652</v>
      </c>
      <c r="T4" s="90">
        <v>1517</v>
      </c>
      <c r="U4" s="90">
        <v>1284</v>
      </c>
      <c r="V4" s="93">
        <v>1484</v>
      </c>
      <c r="W4" s="91"/>
    </row>
    <row r="5" spans="1:23" s="90" customFormat="1" ht="51">
      <c r="A5" s="200"/>
      <c r="B5" s="203"/>
      <c r="C5" s="96" t="s">
        <v>650</v>
      </c>
      <c r="D5" s="96" t="s">
        <v>651</v>
      </c>
      <c r="E5" s="96" t="s">
        <v>648</v>
      </c>
      <c r="F5" s="99">
        <v>200</v>
      </c>
      <c r="G5" s="99">
        <v>350</v>
      </c>
      <c r="H5" s="99">
        <v>500</v>
      </c>
      <c r="I5" s="102">
        <v>200</v>
      </c>
      <c r="J5" s="99">
        <f>IF(I5&lt;=$F5,100,IF(I5&lt;=$G5,(80+20/($G5-$F5)*($G5-I5)),IF(I5&lt;=$H5,(60+20/($H5-$G5)*($H5-I5)),40)))*8%/2</f>
        <v>4</v>
      </c>
      <c r="K5" s="93">
        <v>257</v>
      </c>
      <c r="L5" s="99">
        <f>IF(K5&lt;=$F5,100,IF(K5&lt;=$G5,(80+20/($G5-$F5)*($G5-K5)),IF(K5&lt;=$H5,(60+20/($H5-$G5)*($H5-K5)),40)))*20%/2</f>
        <v>9.24</v>
      </c>
      <c r="M5" s="105" t="s">
        <v>649</v>
      </c>
      <c r="S5" s="90">
        <v>330</v>
      </c>
      <c r="T5" s="90">
        <v>248</v>
      </c>
      <c r="U5" s="90">
        <v>195</v>
      </c>
      <c r="V5" s="93">
        <v>257</v>
      </c>
      <c r="W5" s="91"/>
    </row>
    <row r="6" spans="1:23" ht="17">
      <c r="A6" s="199">
        <v>0.04</v>
      </c>
      <c r="B6" s="203" t="s">
        <v>652</v>
      </c>
      <c r="C6" s="205" t="s">
        <v>653</v>
      </c>
      <c r="D6" s="96" t="s">
        <v>654</v>
      </c>
      <c r="E6" s="96" t="s">
        <v>655</v>
      </c>
      <c r="F6" s="99">
        <v>300</v>
      </c>
      <c r="G6" s="99">
        <v>350</v>
      </c>
      <c r="H6" s="99">
        <v>500</v>
      </c>
      <c r="I6" s="102">
        <v>500</v>
      </c>
      <c r="J6" s="99">
        <f t="shared" ref="J6:J9" si="0">IF(I6&lt;=$F6,100,IF(I6&lt;=$G6,(80+20/($G6-$F6)*($G6-I6)),IF(I6&lt;=$H6,(60+20/($H6-$G6)*($H6-I6)),40)))*4%/4</f>
        <v>0.6</v>
      </c>
      <c r="K6" s="104">
        <v>347</v>
      </c>
      <c r="L6" s="99">
        <f t="shared" ref="L6:L12" si="1">IF(K8&lt;=$F8,100,IF(K8&lt;=$G8,(80+20/($G8-$F8)*($G8-K8)),IF(K8&lt;=$H8,(60+20/($H8-$G8)*($H8-K8)),40)))*4%/4</f>
        <v>0.4</v>
      </c>
      <c r="M6" s="105"/>
      <c r="N6" s="90"/>
      <c r="O6" s="90"/>
      <c r="P6" s="90"/>
      <c r="Q6" s="90"/>
      <c r="S6" s="109">
        <v>338</v>
      </c>
      <c r="T6" s="91">
        <v>342</v>
      </c>
      <c r="U6" s="91">
        <v>361</v>
      </c>
      <c r="V6" s="104">
        <v>347</v>
      </c>
    </row>
    <row r="7" spans="1:23" ht="17">
      <c r="A7" s="199"/>
      <c r="B7" s="203"/>
      <c r="C7" s="205"/>
      <c r="D7" s="96" t="s">
        <v>656</v>
      </c>
      <c r="E7" s="96" t="s">
        <v>655</v>
      </c>
      <c r="F7" s="99">
        <v>300</v>
      </c>
      <c r="G7" s="99">
        <v>350</v>
      </c>
      <c r="H7" s="99">
        <v>500</v>
      </c>
      <c r="I7" s="102">
        <v>500</v>
      </c>
      <c r="J7" s="99">
        <f t="shared" si="0"/>
        <v>0.6</v>
      </c>
      <c r="K7" s="104">
        <v>415</v>
      </c>
      <c r="L7" s="99">
        <f t="shared" si="1"/>
        <v>0.6293333333333333</v>
      </c>
      <c r="M7" s="105"/>
      <c r="N7" s="90"/>
      <c r="O7" s="90"/>
      <c r="P7" s="90"/>
      <c r="Q7" s="90"/>
      <c r="S7" s="109">
        <v>376</v>
      </c>
      <c r="T7" s="91">
        <v>472</v>
      </c>
      <c r="U7" s="91">
        <v>397</v>
      </c>
      <c r="V7" s="104">
        <v>415</v>
      </c>
    </row>
    <row r="8" spans="1:23" ht="17">
      <c r="A8" s="199"/>
      <c r="B8" s="203"/>
      <c r="C8" s="205"/>
      <c r="D8" s="96" t="s">
        <v>657</v>
      </c>
      <c r="E8" s="96" t="s">
        <v>655</v>
      </c>
      <c r="F8" s="99">
        <v>300</v>
      </c>
      <c r="G8" s="100">
        <v>350</v>
      </c>
      <c r="H8" s="99">
        <v>500</v>
      </c>
      <c r="I8" s="102">
        <v>700</v>
      </c>
      <c r="J8" s="99">
        <f t="shared" si="0"/>
        <v>0.4</v>
      </c>
      <c r="K8" s="104">
        <v>573</v>
      </c>
      <c r="L8" s="99">
        <f t="shared" si="1"/>
        <v>1</v>
      </c>
      <c r="M8" s="105"/>
      <c r="N8" s="90"/>
      <c r="O8" s="90"/>
      <c r="P8" s="90"/>
      <c r="Q8" s="90"/>
      <c r="S8" s="109">
        <v>577</v>
      </c>
      <c r="T8" s="91">
        <v>561</v>
      </c>
      <c r="U8" s="91">
        <v>583</v>
      </c>
      <c r="V8" s="104">
        <v>573</v>
      </c>
    </row>
    <row r="9" spans="1:23" ht="74" customHeight="1">
      <c r="A9" s="199"/>
      <c r="B9" s="203"/>
      <c r="C9" s="205"/>
      <c r="D9" s="96" t="s">
        <v>658</v>
      </c>
      <c r="E9" s="96" t="s">
        <v>655</v>
      </c>
      <c r="F9" s="99">
        <v>300</v>
      </c>
      <c r="G9" s="99">
        <v>350</v>
      </c>
      <c r="H9" s="99">
        <v>500</v>
      </c>
      <c r="I9" s="102">
        <v>600</v>
      </c>
      <c r="J9" s="99">
        <f t="shared" si="0"/>
        <v>0.4</v>
      </c>
      <c r="K9" s="104">
        <v>478</v>
      </c>
      <c r="L9" s="99">
        <f t="shared" si="1"/>
        <v>0.4</v>
      </c>
      <c r="M9" s="105"/>
      <c r="N9" s="90"/>
      <c r="O9" s="90"/>
      <c r="P9" s="90"/>
      <c r="Q9" s="90"/>
      <c r="S9" s="109">
        <v>558</v>
      </c>
      <c r="T9" s="91">
        <v>492</v>
      </c>
      <c r="U9" s="91">
        <v>386</v>
      </c>
      <c r="V9" s="104">
        <v>478</v>
      </c>
    </row>
    <row r="10" spans="1:23" s="90" customFormat="1" ht="34">
      <c r="A10" s="199">
        <v>0.03</v>
      </c>
      <c r="B10" s="203" t="s">
        <v>659</v>
      </c>
      <c r="C10" s="205" t="s">
        <v>660</v>
      </c>
      <c r="D10" s="96" t="s">
        <v>661</v>
      </c>
      <c r="E10" s="96" t="s">
        <v>662</v>
      </c>
      <c r="F10" s="101">
        <v>15</v>
      </c>
      <c r="G10" s="101">
        <v>12</v>
      </c>
      <c r="H10" s="101">
        <v>10</v>
      </c>
      <c r="I10" s="102">
        <v>15</v>
      </c>
      <c r="J10" s="99">
        <f>IF(I10&gt;=$F10,100,IF(I10&gt;=$G10,(80+20/($F10-$G10)*(I10-$G10)),IF(I10&gt;=$H10,(60+20/($H10-$G10)*(I10-$H10)),40)))*3%/3</f>
        <v>1</v>
      </c>
      <c r="K10" s="90">
        <v>11.23</v>
      </c>
      <c r="L10" s="99">
        <f t="shared" si="1"/>
        <v>0.4</v>
      </c>
      <c r="M10" s="105" t="s">
        <v>663</v>
      </c>
      <c r="Q10" s="110"/>
      <c r="S10" s="90">
        <v>11.23</v>
      </c>
      <c r="V10" s="90">
        <v>11.23</v>
      </c>
      <c r="W10" s="91"/>
    </row>
    <row r="11" spans="1:23" s="90" customFormat="1" ht="17">
      <c r="A11" s="199"/>
      <c r="B11" s="203"/>
      <c r="C11" s="205"/>
      <c r="D11" s="96" t="s">
        <v>664</v>
      </c>
      <c r="E11" s="96" t="s">
        <v>662</v>
      </c>
      <c r="F11" s="101">
        <v>15</v>
      </c>
      <c r="G11" s="101">
        <v>12</v>
      </c>
      <c r="H11" s="101">
        <v>10</v>
      </c>
      <c r="I11" s="102">
        <v>15</v>
      </c>
      <c r="J11" s="99">
        <f>IF(I11&gt;=$F11,100,IF(I11&gt;=$G11,(80+20/($F11-$G11)*(I11-$G11)),IF(I11&gt;=$H11,(60+20/($H11-$G11)*(I11-$H11)),40)))*3%/3</f>
        <v>1</v>
      </c>
      <c r="K11" s="90">
        <v>16.727</v>
      </c>
      <c r="L11" s="99">
        <f t="shared" si="1"/>
        <v>0.86066666666666669</v>
      </c>
      <c r="M11" s="105" t="s">
        <v>663</v>
      </c>
      <c r="Q11" s="110"/>
      <c r="S11" s="90">
        <v>16.727</v>
      </c>
      <c r="V11" s="90">
        <v>16.727</v>
      </c>
      <c r="W11" s="91"/>
    </row>
    <row r="12" spans="1:23" s="90" customFormat="1" ht="34">
      <c r="A12" s="199"/>
      <c r="B12" s="203"/>
      <c r="C12" s="205"/>
      <c r="D12" s="96" t="s">
        <v>665</v>
      </c>
      <c r="E12" s="96" t="s">
        <v>662</v>
      </c>
      <c r="F12" s="101">
        <v>15</v>
      </c>
      <c r="G12" s="101">
        <v>12</v>
      </c>
      <c r="H12" s="101">
        <v>10</v>
      </c>
      <c r="I12" s="102">
        <v>15</v>
      </c>
      <c r="J12" s="99">
        <f>IF(I12&gt;=$F12,100,IF(I12&gt;=$G12,(80+20/($F12-$G12)*(I12-$G12)),IF(I12&gt;=$H12,(60+20/($H12-$G12)*(I12-$H12)),40)))*8%/8</f>
        <v>1</v>
      </c>
      <c r="K12" s="90">
        <v>75.481999999999999</v>
      </c>
      <c r="L12" s="99">
        <f t="shared" si="1"/>
        <v>0.8726666666666667</v>
      </c>
      <c r="M12" s="105" t="s">
        <v>663</v>
      </c>
      <c r="Q12" s="110"/>
      <c r="S12" s="90">
        <v>75.481999999999999</v>
      </c>
      <c r="V12" s="90">
        <v>75.481999999999999</v>
      </c>
      <c r="W12" s="91"/>
    </row>
    <row r="13" spans="1:23" ht="68">
      <c r="A13" s="199">
        <v>0.03</v>
      </c>
      <c r="B13" s="203" t="s">
        <v>666</v>
      </c>
      <c r="C13" s="96" t="s">
        <v>667</v>
      </c>
      <c r="D13" s="96" t="s">
        <v>668</v>
      </c>
      <c r="E13" s="96" t="s">
        <v>648</v>
      </c>
      <c r="F13" s="99">
        <v>200</v>
      </c>
      <c r="G13" s="99">
        <v>800</v>
      </c>
      <c r="H13" s="99">
        <v>1000</v>
      </c>
      <c r="I13" s="102">
        <v>300</v>
      </c>
      <c r="J13" s="99">
        <f t="shared" ref="J13:J15" si="2">IF(I13&lt;=$F13,100,IF(I13&lt;=$G13,(80+20/($G13-$F13)*($G13-I13)),IF(I13&lt;=$H13,(60+20/($H13-$G13)*($H13-I13)),40)))*3%/3</f>
        <v>0.96666666666666667</v>
      </c>
      <c r="K13" s="93">
        <v>618</v>
      </c>
      <c r="L13" s="99">
        <f t="shared" ref="L13:L21" si="3">IF(K13&lt;=$F13,100,IF(K13&lt;=$G13,(80+20/($G13-$F13)*($G13-K13)),IF(K13&lt;=$H13,(60+20/($H13-$G13)*($H13-K13)),40)))*20%/2</f>
        <v>8.6066666666666674</v>
      </c>
      <c r="M13" s="106" t="s">
        <v>669</v>
      </c>
      <c r="N13" s="90"/>
      <c r="O13" s="90"/>
      <c r="P13" s="90"/>
      <c r="Q13" s="110" t="s">
        <v>670</v>
      </c>
      <c r="S13" s="91">
        <v>765</v>
      </c>
      <c r="T13" s="91">
        <v>448</v>
      </c>
      <c r="U13" s="91">
        <v>642</v>
      </c>
      <c r="V13" s="93">
        <v>618</v>
      </c>
    </row>
    <row r="14" spans="1:23" ht="34">
      <c r="A14" s="199"/>
      <c r="B14" s="203"/>
      <c r="C14" s="96" t="s">
        <v>671</v>
      </c>
      <c r="D14" s="96" t="s">
        <v>672</v>
      </c>
      <c r="E14" s="96" t="s">
        <v>648</v>
      </c>
      <c r="F14" s="99">
        <v>200</v>
      </c>
      <c r="G14" s="99">
        <v>800</v>
      </c>
      <c r="H14" s="99">
        <v>1000</v>
      </c>
      <c r="I14" s="102">
        <v>300</v>
      </c>
      <c r="J14" s="99">
        <f t="shared" si="2"/>
        <v>0.96666666666666667</v>
      </c>
      <c r="K14" s="93">
        <v>582</v>
      </c>
      <c r="L14" s="99">
        <f t="shared" si="3"/>
        <v>8.7266666666666666</v>
      </c>
      <c r="M14" s="106"/>
      <c r="N14" s="90"/>
      <c r="O14" s="90"/>
      <c r="P14" s="90"/>
      <c r="Q14" s="110"/>
      <c r="S14" s="91">
        <v>588</v>
      </c>
      <c r="T14" s="91">
        <v>493</v>
      </c>
      <c r="U14" s="91">
        <v>665</v>
      </c>
      <c r="V14" s="93">
        <v>582</v>
      </c>
    </row>
    <row r="15" spans="1:23" ht="34">
      <c r="A15" s="199"/>
      <c r="B15" s="203"/>
      <c r="C15" s="96" t="s">
        <v>667</v>
      </c>
      <c r="D15" s="96" t="s">
        <v>673</v>
      </c>
      <c r="E15" s="96" t="s">
        <v>648</v>
      </c>
      <c r="F15" s="99">
        <v>200</v>
      </c>
      <c r="G15" s="99">
        <v>800</v>
      </c>
      <c r="H15" s="99">
        <v>1000</v>
      </c>
      <c r="I15" s="102">
        <v>300</v>
      </c>
      <c r="J15" s="99">
        <f t="shared" si="2"/>
        <v>0.96666666666666667</v>
      </c>
      <c r="K15" s="93">
        <v>660</v>
      </c>
      <c r="L15" s="99">
        <f t="shared" si="3"/>
        <v>8.4666666666666668</v>
      </c>
      <c r="M15" s="106"/>
      <c r="N15" s="90"/>
      <c r="O15" s="90"/>
      <c r="P15" s="90"/>
      <c r="Q15" s="110"/>
      <c r="S15" s="91">
        <v>667</v>
      </c>
      <c r="T15" s="91">
        <v>732</v>
      </c>
      <c r="U15" s="91">
        <v>581</v>
      </c>
      <c r="V15" s="93">
        <v>660</v>
      </c>
    </row>
    <row r="16" spans="1:23" ht="34">
      <c r="A16" s="199">
        <v>0.02</v>
      </c>
      <c r="B16" s="203" t="s">
        <v>674</v>
      </c>
      <c r="C16" s="96" t="s">
        <v>675</v>
      </c>
      <c r="D16" s="96" t="s">
        <v>676</v>
      </c>
      <c r="E16" s="96" t="s">
        <v>648</v>
      </c>
      <c r="F16" s="99">
        <v>200</v>
      </c>
      <c r="G16" s="99">
        <v>800</v>
      </c>
      <c r="H16" s="99">
        <v>1000</v>
      </c>
      <c r="I16" s="102">
        <v>800</v>
      </c>
      <c r="J16" s="99">
        <f>IF(I16&lt;=$F16,100,IF(I16&lt;=$G16,(80+20/($G16-$F16)*($G16-I16)),IF(I16&lt;=$H16,(60+20/($H16-$G16)*($H16-I16)),40)))*2%/2</f>
        <v>0.8</v>
      </c>
      <c r="K16" s="93">
        <v>562</v>
      </c>
      <c r="L16" s="99">
        <f t="shared" si="3"/>
        <v>8.7933333333333348</v>
      </c>
      <c r="M16" s="105" t="s">
        <v>677</v>
      </c>
      <c r="N16" s="90"/>
      <c r="O16" s="90"/>
      <c r="P16" s="90"/>
      <c r="Q16" s="90" t="s">
        <v>678</v>
      </c>
      <c r="S16" s="91">
        <v>488</v>
      </c>
      <c r="T16" s="91">
        <v>572</v>
      </c>
      <c r="U16" s="91">
        <v>628</v>
      </c>
      <c r="V16" s="93">
        <v>562</v>
      </c>
    </row>
    <row r="17" spans="1:23" ht="34">
      <c r="A17" s="199"/>
      <c r="B17" s="203"/>
      <c r="C17" s="96" t="s">
        <v>679</v>
      </c>
      <c r="D17" s="96" t="s">
        <v>680</v>
      </c>
      <c r="E17" s="96" t="s">
        <v>648</v>
      </c>
      <c r="F17" s="99">
        <v>200</v>
      </c>
      <c r="G17" s="99">
        <v>800</v>
      </c>
      <c r="H17" s="99">
        <v>1000</v>
      </c>
      <c r="I17" s="102">
        <v>800</v>
      </c>
      <c r="J17" s="99">
        <f>IF(I17&lt;=$F17,100,IF(I17&lt;=$G17,(80+20/($G17-$F17)*($G17-I17)),IF(I17&lt;=$H17,(60+20/($H17-$G17)*($H17-I17)),40)))*2%/2</f>
        <v>0.8</v>
      </c>
      <c r="K17" s="93">
        <v>630</v>
      </c>
      <c r="L17" s="99">
        <f t="shared" si="3"/>
        <v>8.5666666666666682</v>
      </c>
      <c r="M17" s="105"/>
      <c r="N17" s="90"/>
      <c r="O17" s="90"/>
      <c r="P17" s="90"/>
      <c r="Q17" s="90"/>
      <c r="S17" s="91">
        <v>467</v>
      </c>
      <c r="T17" s="91">
        <v>649</v>
      </c>
      <c r="U17" s="91">
        <v>774</v>
      </c>
      <c r="V17" s="93">
        <v>630</v>
      </c>
    </row>
    <row r="18" spans="1:23" ht="34">
      <c r="A18" s="200">
        <v>0.1</v>
      </c>
      <c r="B18" s="203" t="s">
        <v>681</v>
      </c>
      <c r="C18" s="96" t="s">
        <v>682</v>
      </c>
      <c r="D18" s="96" t="s">
        <v>683</v>
      </c>
      <c r="E18" s="96" t="s">
        <v>648</v>
      </c>
      <c r="F18" s="99">
        <v>1000</v>
      </c>
      <c r="G18" s="99">
        <v>2000</v>
      </c>
      <c r="H18" s="99">
        <v>3000</v>
      </c>
      <c r="I18" s="102">
        <v>1300</v>
      </c>
      <c r="J18" s="99">
        <f t="shared" ref="J18:J21" si="4">IF(I18&lt;=$F18,100,IF(I18&lt;=$G18,(80+20/($G18-$F18)*($G18-I18)),IF(I18&lt;=$H18,(60+20/($H18-$G18)*($H18-I18)),40)))*10%/4</f>
        <v>2.35</v>
      </c>
      <c r="K18" s="93">
        <v>2458</v>
      </c>
      <c r="L18" s="99">
        <f t="shared" si="3"/>
        <v>7.0840000000000005</v>
      </c>
      <c r="M18" s="105" t="s">
        <v>684</v>
      </c>
      <c r="N18" s="90"/>
      <c r="O18" s="90"/>
      <c r="P18" s="90"/>
      <c r="Q18" s="90" t="s">
        <v>685</v>
      </c>
      <c r="S18" s="91">
        <v>2626</v>
      </c>
      <c r="T18" s="91">
        <v>2273</v>
      </c>
      <c r="U18" s="91">
        <v>2477</v>
      </c>
      <c r="V18" s="93">
        <v>2458</v>
      </c>
    </row>
    <row r="19" spans="1:23" ht="34">
      <c r="A19" s="200"/>
      <c r="B19" s="203"/>
      <c r="C19" s="96" t="s">
        <v>686</v>
      </c>
      <c r="D19" s="96" t="s">
        <v>687</v>
      </c>
      <c r="E19" s="96" t="s">
        <v>648</v>
      </c>
      <c r="F19" s="99">
        <v>1000</v>
      </c>
      <c r="G19" s="99">
        <v>2000</v>
      </c>
      <c r="H19" s="99">
        <v>3000</v>
      </c>
      <c r="I19" s="102">
        <v>1300</v>
      </c>
      <c r="J19" s="99">
        <f t="shared" si="4"/>
        <v>2.35</v>
      </c>
      <c r="K19" s="93">
        <v>2037</v>
      </c>
      <c r="L19" s="99">
        <f t="shared" si="3"/>
        <v>7.926000000000001</v>
      </c>
      <c r="M19" s="105"/>
      <c r="N19" s="90"/>
      <c r="O19" s="90"/>
      <c r="P19" s="90"/>
      <c r="Q19" s="90"/>
      <c r="S19" s="91">
        <v>2073</v>
      </c>
      <c r="T19" s="91">
        <v>1887</v>
      </c>
      <c r="U19" s="91">
        <v>2151</v>
      </c>
      <c r="V19" s="93">
        <v>2037</v>
      </c>
    </row>
    <row r="20" spans="1:23" ht="34">
      <c r="A20" s="200"/>
      <c r="B20" s="203"/>
      <c r="C20" s="96" t="s">
        <v>688</v>
      </c>
      <c r="D20" s="96" t="s">
        <v>689</v>
      </c>
      <c r="E20" s="96" t="s">
        <v>648</v>
      </c>
      <c r="F20" s="99">
        <v>1000</v>
      </c>
      <c r="G20" s="99">
        <v>2000</v>
      </c>
      <c r="H20" s="99">
        <v>3000</v>
      </c>
      <c r="I20" s="102">
        <v>2000</v>
      </c>
      <c r="J20" s="99">
        <f t="shared" si="4"/>
        <v>2</v>
      </c>
      <c r="K20" s="93">
        <v>2634</v>
      </c>
      <c r="L20" s="99">
        <f t="shared" si="3"/>
        <v>6.7319999999999993</v>
      </c>
      <c r="M20" s="105"/>
      <c r="N20" s="90"/>
      <c r="O20" s="90"/>
      <c r="P20" s="90"/>
      <c r="Q20" s="90"/>
      <c r="S20" s="91">
        <v>2785</v>
      </c>
      <c r="T20" s="91">
        <v>2473</v>
      </c>
      <c r="U20" s="91">
        <v>2645</v>
      </c>
      <c r="V20" s="93">
        <v>2634</v>
      </c>
    </row>
    <row r="21" spans="1:23" ht="34">
      <c r="A21" s="200"/>
      <c r="B21" s="203"/>
      <c r="C21" s="96" t="s">
        <v>690</v>
      </c>
      <c r="D21" s="96" t="s">
        <v>691</v>
      </c>
      <c r="E21" s="96" t="s">
        <v>648</v>
      </c>
      <c r="F21" s="99">
        <v>2000</v>
      </c>
      <c r="G21" s="99">
        <v>3000</v>
      </c>
      <c r="H21" s="99">
        <v>3000</v>
      </c>
      <c r="I21" s="102">
        <v>2500</v>
      </c>
      <c r="J21" s="99">
        <f t="shared" si="4"/>
        <v>2.25</v>
      </c>
      <c r="K21" s="93">
        <v>2201</v>
      </c>
      <c r="L21" s="99">
        <f t="shared" si="3"/>
        <v>9.5980000000000008</v>
      </c>
      <c r="M21" s="105"/>
      <c r="N21" s="90"/>
      <c r="O21" s="90"/>
      <c r="P21" s="90"/>
      <c r="Q21" s="90"/>
      <c r="S21" s="91">
        <v>2373</v>
      </c>
      <c r="T21" s="91">
        <v>2084</v>
      </c>
      <c r="U21" s="91">
        <v>2147</v>
      </c>
      <c r="V21" s="93">
        <v>2201</v>
      </c>
    </row>
    <row r="22" spans="1:23" ht="34">
      <c r="A22" s="200">
        <v>0.2</v>
      </c>
      <c r="B22" s="203" t="s">
        <v>692</v>
      </c>
      <c r="C22" s="96" t="s">
        <v>693</v>
      </c>
      <c r="D22" s="96" t="s">
        <v>694</v>
      </c>
      <c r="E22" s="96" t="s">
        <v>640</v>
      </c>
      <c r="F22" s="99">
        <v>1</v>
      </c>
      <c r="G22" s="99">
        <v>3</v>
      </c>
      <c r="H22" s="99">
        <v>5</v>
      </c>
      <c r="I22" s="102">
        <v>1.5</v>
      </c>
      <c r="J22" s="99">
        <f t="shared" ref="J22:J32" si="5">IF(I22&lt;=$F22,100,IF(I22&lt;=$G22,(80+20/($G22-$F22)*($G22-I22)),IF(I22&lt;=$H22,(60+20/($H22-$G22)*($H22-I22)),40)))*20%/11</f>
        <v>1.7272727272727273</v>
      </c>
      <c r="K22" s="93">
        <v>2.4830000000000001</v>
      </c>
      <c r="L22" s="99">
        <f t="shared" ref="L22:L32" si="6">IF(K2&lt;=$F2,100,IF(K2&lt;=$G2,(80+20/($G2-$F2)*($G2-K2)),IF(K2&lt;=$H2,(60+20/($H2-$G2)*($H2-K2)),40)))*20%/2</f>
        <v>4</v>
      </c>
      <c r="M22" s="105" t="s">
        <v>695</v>
      </c>
      <c r="N22" s="90"/>
      <c r="O22" s="90"/>
      <c r="P22" s="90"/>
      <c r="Q22" s="90" t="s">
        <v>696</v>
      </c>
      <c r="S22" s="91">
        <v>2.6739999999999999</v>
      </c>
      <c r="T22" s="91">
        <v>2.4279999999999999</v>
      </c>
      <c r="U22" s="91">
        <v>2.3490000000000002</v>
      </c>
      <c r="V22" s="93">
        <v>2.4830000000000001</v>
      </c>
    </row>
    <row r="23" spans="1:23" ht="34">
      <c r="A23" s="200"/>
      <c r="B23" s="203"/>
      <c r="C23" s="96" t="s">
        <v>693</v>
      </c>
      <c r="D23" s="96" t="s">
        <v>697</v>
      </c>
      <c r="E23" s="96" t="s">
        <v>640</v>
      </c>
      <c r="F23" s="99">
        <v>1</v>
      </c>
      <c r="G23" s="99">
        <v>3</v>
      </c>
      <c r="H23" s="99">
        <v>5</v>
      </c>
      <c r="I23" s="102">
        <v>2</v>
      </c>
      <c r="J23" s="99">
        <f t="shared" si="5"/>
        <v>1.6363636363636365</v>
      </c>
      <c r="K23" s="93">
        <v>2.2919999999999998</v>
      </c>
      <c r="L23" s="99">
        <f t="shared" si="6"/>
        <v>7.4130000000000003</v>
      </c>
      <c r="M23" s="105"/>
      <c r="N23" s="90"/>
      <c r="O23" s="90"/>
      <c r="P23" s="90"/>
      <c r="Q23" s="90"/>
      <c r="S23" s="91">
        <v>2.472</v>
      </c>
      <c r="T23" s="91">
        <v>2.258</v>
      </c>
      <c r="U23" s="91">
        <v>2.1459999999999999</v>
      </c>
      <c r="V23" s="93">
        <v>2.2919999999999998</v>
      </c>
    </row>
    <row r="24" spans="1:23" s="90" customFormat="1" ht="34">
      <c r="A24" s="200"/>
      <c r="B24" s="203"/>
      <c r="C24" s="96" t="s">
        <v>693</v>
      </c>
      <c r="D24" s="96" t="s">
        <v>698</v>
      </c>
      <c r="E24" s="96" t="s">
        <v>640</v>
      </c>
      <c r="F24" s="99">
        <v>3</v>
      </c>
      <c r="G24" s="99">
        <v>5</v>
      </c>
      <c r="H24" s="99">
        <v>8</v>
      </c>
      <c r="I24" s="102">
        <v>2.2999999999999998</v>
      </c>
      <c r="J24" s="99">
        <f t="shared" si="5"/>
        <v>1.8181818181818181</v>
      </c>
      <c r="K24" s="93">
        <v>3.2469999999999999</v>
      </c>
      <c r="L24" s="99">
        <f t="shared" si="6"/>
        <v>4</v>
      </c>
      <c r="M24" s="105" t="s">
        <v>699</v>
      </c>
      <c r="Q24" s="90" t="s">
        <v>700</v>
      </c>
      <c r="S24" s="90">
        <v>3.3420000000000001</v>
      </c>
      <c r="T24" s="90">
        <v>3.2210000000000001</v>
      </c>
      <c r="U24" s="90">
        <v>3.1779999999999999</v>
      </c>
      <c r="V24" s="93">
        <v>3.2469999999999999</v>
      </c>
      <c r="W24" s="91"/>
    </row>
    <row r="25" spans="1:23" s="90" customFormat="1" ht="34">
      <c r="A25" s="200"/>
      <c r="B25" s="203"/>
      <c r="C25" s="96" t="s">
        <v>693</v>
      </c>
      <c r="D25" s="96" t="s">
        <v>701</v>
      </c>
      <c r="E25" s="96" t="s">
        <v>640</v>
      </c>
      <c r="F25" s="99">
        <v>3</v>
      </c>
      <c r="G25" s="99">
        <v>5</v>
      </c>
      <c r="H25" s="99">
        <v>8</v>
      </c>
      <c r="I25" s="102">
        <v>3</v>
      </c>
      <c r="J25" s="99">
        <f t="shared" si="5"/>
        <v>1.8181818181818181</v>
      </c>
      <c r="K25" s="93">
        <v>2.57</v>
      </c>
      <c r="L25" s="99">
        <f t="shared" si="6"/>
        <v>9.24</v>
      </c>
      <c r="M25" s="105" t="s">
        <v>699</v>
      </c>
      <c r="Q25" s="90" t="s">
        <v>700</v>
      </c>
      <c r="S25" s="90">
        <v>2.339</v>
      </c>
      <c r="T25" s="90">
        <v>2.7280000000000002</v>
      </c>
      <c r="U25" s="90">
        <v>2.653</v>
      </c>
      <c r="V25" s="93">
        <v>2.57</v>
      </c>
      <c r="W25" s="91"/>
    </row>
    <row r="26" spans="1:23" ht="34">
      <c r="A26" s="200"/>
      <c r="B26" s="203"/>
      <c r="C26" s="96" t="s">
        <v>693</v>
      </c>
      <c r="D26" s="96" t="s">
        <v>702</v>
      </c>
      <c r="E26" s="96" t="s">
        <v>640</v>
      </c>
      <c r="F26" s="99">
        <v>5</v>
      </c>
      <c r="G26" s="99">
        <v>8</v>
      </c>
      <c r="H26" s="99">
        <v>10</v>
      </c>
      <c r="I26" s="102">
        <v>4</v>
      </c>
      <c r="J26" s="99">
        <f t="shared" si="5"/>
        <v>1.8181818181818181</v>
      </c>
      <c r="K26" s="94">
        <v>2.306</v>
      </c>
      <c r="L26" s="99">
        <f t="shared" si="6"/>
        <v>8.120000000000001</v>
      </c>
      <c r="M26" s="105" t="s">
        <v>699</v>
      </c>
      <c r="N26" s="90"/>
      <c r="O26" s="90"/>
      <c r="P26" s="90"/>
      <c r="Q26" s="90" t="s">
        <v>700</v>
      </c>
      <c r="S26" s="91">
        <v>1.7869999999999999</v>
      </c>
      <c r="T26" s="91">
        <v>2.6739999999999999</v>
      </c>
      <c r="U26" s="91">
        <v>2.4569999999999999</v>
      </c>
      <c r="V26" s="94">
        <v>2.306</v>
      </c>
    </row>
    <row r="27" spans="1:23" ht="34">
      <c r="A27" s="200"/>
      <c r="B27" s="203"/>
      <c r="C27" s="96" t="s">
        <v>703</v>
      </c>
      <c r="D27" s="96" t="s">
        <v>704</v>
      </c>
      <c r="E27" s="96" t="s">
        <v>640</v>
      </c>
      <c r="F27" s="99">
        <v>3</v>
      </c>
      <c r="G27" s="99">
        <v>5</v>
      </c>
      <c r="H27" s="99">
        <v>8</v>
      </c>
      <c r="I27" s="102">
        <v>3</v>
      </c>
      <c r="J27" s="99">
        <f t="shared" si="5"/>
        <v>1.8181818181818181</v>
      </c>
      <c r="K27" s="94">
        <v>1.6319999999999999</v>
      </c>
      <c r="L27" s="99">
        <f t="shared" si="6"/>
        <v>7.1333333333333329</v>
      </c>
      <c r="M27" s="105" t="s">
        <v>699</v>
      </c>
      <c r="N27" s="90"/>
      <c r="O27" s="90"/>
      <c r="P27" s="90"/>
      <c r="Q27" s="90" t="s">
        <v>700</v>
      </c>
      <c r="S27" s="91">
        <v>1.647</v>
      </c>
      <c r="T27" s="91">
        <v>1.7949999999999999</v>
      </c>
      <c r="U27" s="91">
        <v>1.4550000000000001</v>
      </c>
      <c r="V27" s="94">
        <v>1.6319999999999999</v>
      </c>
    </row>
    <row r="28" spans="1:23" ht="51">
      <c r="A28" s="200"/>
      <c r="B28" s="203"/>
      <c r="C28" s="96" t="s">
        <v>705</v>
      </c>
      <c r="D28" s="96" t="s">
        <v>706</v>
      </c>
      <c r="E28" s="96" t="s">
        <v>640</v>
      </c>
      <c r="F28" s="99">
        <v>2</v>
      </c>
      <c r="G28" s="99">
        <v>3</v>
      </c>
      <c r="H28" s="99">
        <v>5</v>
      </c>
      <c r="I28" s="102">
        <v>1.8</v>
      </c>
      <c r="J28" s="99">
        <f t="shared" si="5"/>
        <v>1.8181818181818181</v>
      </c>
      <c r="K28" s="94">
        <v>3.0150000000000001</v>
      </c>
      <c r="L28" s="99">
        <f t="shared" si="6"/>
        <v>4</v>
      </c>
      <c r="M28" s="105" t="s">
        <v>699</v>
      </c>
      <c r="N28" s="90"/>
      <c r="O28" s="90"/>
      <c r="P28" s="90"/>
      <c r="Q28" s="90"/>
      <c r="S28" s="91">
        <v>3.2469999999999999</v>
      </c>
      <c r="T28" s="91">
        <v>2.6720000000000002</v>
      </c>
      <c r="U28" s="91">
        <v>3.1280000000000001</v>
      </c>
      <c r="V28" s="94">
        <v>3.0150000000000001</v>
      </c>
    </row>
    <row r="29" spans="1:23" ht="51">
      <c r="A29" s="200"/>
      <c r="B29" s="203"/>
      <c r="C29" s="96" t="s">
        <v>705</v>
      </c>
      <c r="D29" s="96" t="s">
        <v>707</v>
      </c>
      <c r="E29" s="96" t="s">
        <v>640</v>
      </c>
      <c r="F29" s="99">
        <v>3</v>
      </c>
      <c r="G29" s="99">
        <v>5</v>
      </c>
      <c r="H29" s="99">
        <v>8</v>
      </c>
      <c r="I29" s="102">
        <v>2.2999999999999998</v>
      </c>
      <c r="J29" s="99">
        <f t="shared" si="5"/>
        <v>1.8181818181818181</v>
      </c>
      <c r="K29" s="93">
        <v>3.12</v>
      </c>
      <c r="L29" s="99">
        <f t="shared" si="6"/>
        <v>6.293333333333333</v>
      </c>
      <c r="M29" s="105" t="s">
        <v>699</v>
      </c>
      <c r="N29" s="90"/>
      <c r="O29" s="90"/>
      <c r="P29" s="90"/>
      <c r="Q29" s="90" t="s">
        <v>700</v>
      </c>
      <c r="S29" s="91">
        <v>3.3420000000000001</v>
      </c>
      <c r="T29" s="91">
        <v>2.8769999999999998</v>
      </c>
      <c r="U29" s="91">
        <v>3.1429999999999998</v>
      </c>
      <c r="V29" s="93">
        <v>3.12</v>
      </c>
    </row>
    <row r="30" spans="1:23" ht="51">
      <c r="A30" s="200"/>
      <c r="B30" s="203"/>
      <c r="C30" s="96" t="s">
        <v>705</v>
      </c>
      <c r="D30" s="96" t="s">
        <v>708</v>
      </c>
      <c r="E30" s="96" t="s">
        <v>640</v>
      </c>
      <c r="F30" s="99">
        <v>3</v>
      </c>
      <c r="G30" s="99">
        <v>5</v>
      </c>
      <c r="H30" s="99">
        <v>8</v>
      </c>
      <c r="I30" s="102">
        <v>2.5</v>
      </c>
      <c r="J30" s="99">
        <f t="shared" si="5"/>
        <v>1.8181818181818181</v>
      </c>
      <c r="K30" s="93">
        <v>2.7690000000000001</v>
      </c>
      <c r="L30" s="99">
        <f t="shared" si="6"/>
        <v>10</v>
      </c>
      <c r="M30" s="105" t="s">
        <v>699</v>
      </c>
      <c r="N30" s="90"/>
      <c r="O30" s="90"/>
      <c r="P30" s="90"/>
      <c r="Q30" s="90" t="s">
        <v>700</v>
      </c>
      <c r="S30" s="91">
        <v>3.2429999999999999</v>
      </c>
      <c r="T30" s="91">
        <v>2.6840000000000002</v>
      </c>
      <c r="U30" s="91">
        <v>2.3820000000000001</v>
      </c>
      <c r="V30" s="93">
        <v>2.7690000000000001</v>
      </c>
    </row>
    <row r="31" spans="1:23" ht="51">
      <c r="A31" s="200"/>
      <c r="B31" s="203"/>
      <c r="C31" s="96" t="s">
        <v>705</v>
      </c>
      <c r="D31" s="96" t="s">
        <v>709</v>
      </c>
      <c r="E31" s="96" t="s">
        <v>640</v>
      </c>
      <c r="F31" s="99">
        <v>5</v>
      </c>
      <c r="G31" s="99">
        <v>8</v>
      </c>
      <c r="H31" s="99">
        <v>10</v>
      </c>
      <c r="I31" s="102">
        <v>3.3</v>
      </c>
      <c r="J31" s="99">
        <f t="shared" si="5"/>
        <v>1.8181818181818181</v>
      </c>
      <c r="K31" s="93">
        <v>3.4630000000000001</v>
      </c>
      <c r="L31" s="99">
        <f t="shared" si="6"/>
        <v>4</v>
      </c>
      <c r="M31" s="105" t="s">
        <v>699</v>
      </c>
      <c r="N31" s="90"/>
      <c r="O31" s="90"/>
      <c r="P31" s="90"/>
      <c r="Q31" s="90" t="s">
        <v>700</v>
      </c>
      <c r="S31" s="91">
        <v>3.573</v>
      </c>
      <c r="T31" s="91">
        <v>3.6309999999999998</v>
      </c>
      <c r="U31" s="91">
        <v>3.1850000000000001</v>
      </c>
      <c r="V31" s="93">
        <v>3.4630000000000001</v>
      </c>
    </row>
    <row r="32" spans="1:23" ht="51">
      <c r="A32" s="200"/>
      <c r="B32" s="203"/>
      <c r="C32" s="96" t="s">
        <v>705</v>
      </c>
      <c r="D32" s="96" t="s">
        <v>710</v>
      </c>
      <c r="E32" s="96" t="s">
        <v>640</v>
      </c>
      <c r="F32" s="99">
        <v>6</v>
      </c>
      <c r="G32" s="99">
        <v>10</v>
      </c>
      <c r="H32" s="99">
        <v>12</v>
      </c>
      <c r="I32" s="102">
        <v>4.3</v>
      </c>
      <c r="J32" s="99">
        <f t="shared" si="5"/>
        <v>1.8181818181818181</v>
      </c>
      <c r="K32" s="94">
        <v>3.157</v>
      </c>
      <c r="L32" s="99">
        <f t="shared" si="6"/>
        <v>4</v>
      </c>
      <c r="M32" s="105"/>
      <c r="N32" s="90"/>
      <c r="O32" s="90"/>
      <c r="P32" s="90"/>
      <c r="Q32" s="90"/>
      <c r="S32" s="91">
        <v>3.371</v>
      </c>
      <c r="T32" s="91">
        <v>3.2269999999999999</v>
      </c>
      <c r="U32" s="91">
        <v>2.8730000000000002</v>
      </c>
      <c r="V32" s="94">
        <v>3.157</v>
      </c>
    </row>
    <row r="33" spans="1:22" ht="34">
      <c r="A33" s="200">
        <v>0.2</v>
      </c>
      <c r="B33" s="203" t="s">
        <v>711</v>
      </c>
      <c r="C33" s="96" t="s">
        <v>712</v>
      </c>
      <c r="D33" s="96" t="s">
        <v>713</v>
      </c>
      <c r="E33" s="96" t="s">
        <v>640</v>
      </c>
      <c r="F33" s="99">
        <v>2</v>
      </c>
      <c r="G33" s="99">
        <v>3</v>
      </c>
      <c r="H33" s="99">
        <v>3</v>
      </c>
      <c r="I33" s="102">
        <v>3</v>
      </c>
      <c r="J33" s="99">
        <f t="shared" ref="J33:J36" si="7">IF(I33&lt;=$F33,100,IF(I33&lt;=$G33,(80+20/($G33-$F33)*($G33-I33)),IF(I33&lt;=$H33,(60+20/($H33-$G33)*($H33-I33)),40)))*20%/5</f>
        <v>3.2</v>
      </c>
      <c r="K33" s="99"/>
      <c r="L33" s="99"/>
      <c r="M33" s="105" t="s">
        <v>699</v>
      </c>
      <c r="N33" s="90"/>
      <c r="O33" s="90"/>
      <c r="P33" s="90"/>
      <c r="Q33" s="90" t="s">
        <v>700</v>
      </c>
      <c r="S33" s="111"/>
      <c r="T33" s="111"/>
      <c r="U33" s="112"/>
      <c r="V33" s="114"/>
    </row>
    <row r="34" spans="1:22" ht="34">
      <c r="A34" s="201"/>
      <c r="B34" s="203"/>
      <c r="C34" s="96" t="s">
        <v>714</v>
      </c>
      <c r="D34" s="96" t="s">
        <v>715</v>
      </c>
      <c r="E34" s="96" t="s">
        <v>640</v>
      </c>
      <c r="F34" s="99">
        <v>2</v>
      </c>
      <c r="G34" s="99">
        <v>3</v>
      </c>
      <c r="H34" s="99">
        <v>5</v>
      </c>
      <c r="I34" s="102">
        <v>3</v>
      </c>
      <c r="J34" s="99">
        <f t="shared" si="7"/>
        <v>3.2</v>
      </c>
      <c r="K34" s="99"/>
      <c r="L34" s="99"/>
      <c r="M34" s="105" t="s">
        <v>699</v>
      </c>
      <c r="N34" s="90"/>
      <c r="O34" s="90"/>
      <c r="P34" s="90"/>
      <c r="Q34" s="90" t="s">
        <v>700</v>
      </c>
      <c r="S34" s="112"/>
      <c r="T34" s="112"/>
      <c r="U34" s="112"/>
      <c r="V34" s="115"/>
    </row>
    <row r="35" spans="1:22" ht="34">
      <c r="A35" s="201"/>
      <c r="B35" s="203"/>
      <c r="C35" s="96" t="s">
        <v>716</v>
      </c>
      <c r="D35" s="96" t="s">
        <v>717</v>
      </c>
      <c r="E35" s="96" t="s">
        <v>640</v>
      </c>
      <c r="F35" s="99">
        <v>2</v>
      </c>
      <c r="G35" s="99">
        <v>3</v>
      </c>
      <c r="H35" s="99">
        <v>5</v>
      </c>
      <c r="I35" s="102">
        <v>3</v>
      </c>
      <c r="J35" s="99">
        <f t="shared" si="7"/>
        <v>3.2</v>
      </c>
      <c r="K35" s="99"/>
      <c r="L35" s="99"/>
      <c r="M35" s="105"/>
      <c r="N35" s="90"/>
      <c r="O35" s="90"/>
      <c r="P35" s="90"/>
      <c r="Q35" s="90"/>
      <c r="S35" s="111"/>
      <c r="T35" s="112"/>
      <c r="U35" s="112"/>
      <c r="V35" s="114"/>
    </row>
    <row r="36" spans="1:22" ht="34">
      <c r="A36" s="201"/>
      <c r="B36" s="203"/>
      <c r="C36" s="96" t="s">
        <v>714</v>
      </c>
      <c r="D36" s="96" t="s">
        <v>718</v>
      </c>
      <c r="E36" s="96" t="s">
        <v>640</v>
      </c>
      <c r="F36" s="99">
        <v>2</v>
      </c>
      <c r="G36" s="99">
        <v>3</v>
      </c>
      <c r="H36" s="99">
        <v>6</v>
      </c>
      <c r="I36" s="102">
        <v>3</v>
      </c>
      <c r="J36" s="99">
        <f t="shared" si="7"/>
        <v>3.2</v>
      </c>
      <c r="K36" s="99"/>
      <c r="L36" s="99"/>
      <c r="M36" s="105" t="s">
        <v>699</v>
      </c>
      <c r="N36" s="90"/>
      <c r="O36" s="90"/>
      <c r="P36" s="90"/>
      <c r="Q36" s="90" t="s">
        <v>700</v>
      </c>
      <c r="S36" s="112"/>
      <c r="T36" s="112"/>
      <c r="U36" s="112"/>
      <c r="V36" s="115"/>
    </row>
    <row r="37" spans="1:22" ht="34">
      <c r="A37" s="201"/>
      <c r="B37" s="203"/>
      <c r="C37" s="96" t="s">
        <v>719</v>
      </c>
      <c r="D37" s="96" t="s">
        <v>720</v>
      </c>
      <c r="E37" s="96" t="s">
        <v>640</v>
      </c>
      <c r="F37" s="99"/>
      <c r="G37" s="99"/>
      <c r="H37" s="99"/>
      <c r="I37" s="102">
        <v>3</v>
      </c>
      <c r="J37" s="99"/>
      <c r="K37" s="99"/>
      <c r="L37" s="99"/>
      <c r="M37" s="105"/>
      <c r="N37" s="90"/>
      <c r="O37" s="90"/>
      <c r="P37" s="90"/>
      <c r="Q37" s="90"/>
      <c r="S37" s="112"/>
      <c r="T37" s="112"/>
      <c r="U37" s="112"/>
      <c r="V37" s="115"/>
    </row>
    <row r="38" spans="1:22" ht="34">
      <c r="A38" s="201"/>
      <c r="B38" s="203"/>
      <c r="C38" s="96" t="s">
        <v>716</v>
      </c>
      <c r="D38" s="96" t="s">
        <v>721</v>
      </c>
      <c r="E38" s="96" t="s">
        <v>640</v>
      </c>
      <c r="F38" s="99"/>
      <c r="G38" s="99"/>
      <c r="H38" s="99"/>
      <c r="I38" s="102">
        <v>3</v>
      </c>
      <c r="J38" s="99"/>
      <c r="K38" s="99"/>
      <c r="L38" s="99"/>
      <c r="M38" s="105"/>
      <c r="N38" s="90"/>
      <c r="O38" s="90"/>
      <c r="P38" s="90"/>
      <c r="Q38" s="90"/>
      <c r="S38" s="112"/>
      <c r="T38" s="112"/>
      <c r="U38" s="112"/>
      <c r="V38" s="115"/>
    </row>
    <row r="39" spans="1:22" ht="34">
      <c r="A39" s="201"/>
      <c r="B39" s="203"/>
      <c r="C39" s="96" t="s">
        <v>712</v>
      </c>
      <c r="D39" s="96" t="s">
        <v>722</v>
      </c>
      <c r="E39" s="96" t="s">
        <v>640</v>
      </c>
      <c r="F39" s="99"/>
      <c r="G39" s="99"/>
      <c r="H39" s="99"/>
      <c r="I39" s="102">
        <v>3</v>
      </c>
      <c r="J39" s="99"/>
      <c r="K39" s="99"/>
      <c r="L39" s="99"/>
      <c r="M39" s="105"/>
      <c r="N39" s="90"/>
      <c r="O39" s="90"/>
      <c r="P39" s="90"/>
      <c r="Q39" s="90"/>
      <c r="S39" s="112"/>
      <c r="T39" s="112"/>
      <c r="U39" s="112"/>
      <c r="V39" s="115"/>
    </row>
    <row r="40" spans="1:22" ht="34">
      <c r="A40" s="201"/>
      <c r="B40" s="203"/>
      <c r="C40" s="96" t="s">
        <v>714</v>
      </c>
      <c r="D40" s="96" t="s">
        <v>723</v>
      </c>
      <c r="E40" s="96" t="s">
        <v>640</v>
      </c>
      <c r="F40" s="99"/>
      <c r="G40" s="99"/>
      <c r="H40" s="99"/>
      <c r="I40" s="102">
        <v>3</v>
      </c>
      <c r="J40" s="99"/>
      <c r="K40" s="99"/>
      <c r="L40" s="99"/>
      <c r="M40" s="105"/>
      <c r="N40" s="90"/>
      <c r="O40" s="90"/>
      <c r="P40" s="90"/>
      <c r="Q40" s="90"/>
      <c r="S40" s="112"/>
      <c r="T40" s="112"/>
      <c r="U40" s="112"/>
      <c r="V40" s="115"/>
    </row>
    <row r="41" spans="1:22" ht="34">
      <c r="A41" s="201"/>
      <c r="B41" s="203"/>
      <c r="C41" s="96" t="s">
        <v>719</v>
      </c>
      <c r="D41" s="96" t="s">
        <v>724</v>
      </c>
      <c r="E41" s="96" t="s">
        <v>640</v>
      </c>
      <c r="F41" s="99"/>
      <c r="G41" s="99"/>
      <c r="H41" s="99"/>
      <c r="I41" s="102">
        <v>3</v>
      </c>
      <c r="J41" s="99"/>
      <c r="K41" s="99"/>
      <c r="L41" s="99"/>
      <c r="M41" s="105"/>
      <c r="N41" s="90"/>
      <c r="O41" s="90"/>
      <c r="P41" s="90"/>
      <c r="Q41" s="90"/>
      <c r="S41" s="112"/>
      <c r="T41" s="112"/>
      <c r="U41" s="112"/>
      <c r="V41" s="115"/>
    </row>
    <row r="42" spans="1:22" ht="34">
      <c r="A42" s="201"/>
      <c r="B42" s="203"/>
      <c r="C42" s="96" t="s">
        <v>712</v>
      </c>
      <c r="D42" s="96" t="s">
        <v>725</v>
      </c>
      <c r="E42" s="96" t="s">
        <v>640</v>
      </c>
      <c r="F42" s="99"/>
      <c r="G42" s="99"/>
      <c r="H42" s="99"/>
      <c r="I42" s="102">
        <v>3</v>
      </c>
      <c r="J42" s="99"/>
      <c r="K42" s="99"/>
      <c r="L42" s="99"/>
      <c r="M42" s="105"/>
      <c r="N42" s="90"/>
      <c r="O42" s="90"/>
      <c r="P42" s="90"/>
      <c r="Q42" s="90"/>
      <c r="S42" s="112"/>
      <c r="T42" s="112"/>
      <c r="U42" s="112"/>
      <c r="V42" s="115"/>
    </row>
    <row r="43" spans="1:22" ht="34">
      <c r="A43" s="201"/>
      <c r="B43" s="203"/>
      <c r="C43" s="96" t="s">
        <v>719</v>
      </c>
      <c r="D43" s="96" t="s">
        <v>726</v>
      </c>
      <c r="E43" s="96" t="s">
        <v>640</v>
      </c>
      <c r="F43" s="99"/>
      <c r="G43" s="99"/>
      <c r="H43" s="99"/>
      <c r="I43" s="102">
        <v>3</v>
      </c>
      <c r="J43" s="99"/>
      <c r="K43" s="99"/>
      <c r="L43" s="99"/>
      <c r="M43" s="105"/>
      <c r="N43" s="90"/>
      <c r="O43" s="90"/>
      <c r="P43" s="90"/>
      <c r="Q43" s="90"/>
      <c r="S43" s="112"/>
      <c r="T43" s="112"/>
      <c r="U43" s="112"/>
      <c r="V43" s="115"/>
    </row>
    <row r="44" spans="1:22" ht="34">
      <c r="A44" s="201"/>
      <c r="B44" s="203"/>
      <c r="C44" s="96" t="s">
        <v>716</v>
      </c>
      <c r="D44" s="96" t="s">
        <v>727</v>
      </c>
      <c r="E44" s="96" t="s">
        <v>640</v>
      </c>
      <c r="F44" s="99">
        <v>3</v>
      </c>
      <c r="G44" s="99">
        <v>5</v>
      </c>
      <c r="H44" s="99">
        <v>8</v>
      </c>
      <c r="I44" s="102">
        <v>3</v>
      </c>
      <c r="J44" s="99">
        <f>IF(I44&lt;=$F44,100,IF(I44&lt;=$G44,(80+20/($G44-$F44)*($G44-I44)),IF(I44&lt;=$H44,(60+20/($H44-$G44)*($H44-I44)),40)))*20%/5</f>
        <v>4</v>
      </c>
      <c r="K44" s="99"/>
      <c r="L44" s="99"/>
      <c r="M44" s="105" t="s">
        <v>699</v>
      </c>
      <c r="N44" s="90"/>
      <c r="O44" s="90"/>
      <c r="P44" s="90"/>
      <c r="Q44" s="90" t="s">
        <v>700</v>
      </c>
      <c r="S44" s="112"/>
      <c r="T44" s="112"/>
      <c r="U44" s="112"/>
      <c r="V44" s="115"/>
    </row>
    <row r="45" spans="1:22" ht="51">
      <c r="A45" s="97">
        <v>0.1</v>
      </c>
      <c r="B45" s="95" t="s">
        <v>728</v>
      </c>
      <c r="C45" s="96"/>
      <c r="D45" s="96" t="s">
        <v>729</v>
      </c>
      <c r="E45" s="96" t="s">
        <v>730</v>
      </c>
      <c r="F45" s="99">
        <v>0</v>
      </c>
      <c r="G45" s="99">
        <v>1</v>
      </c>
      <c r="H45" s="99">
        <v>3</v>
      </c>
      <c r="I45" s="102">
        <v>1</v>
      </c>
      <c r="J45" s="99">
        <f>IF(I45&lt;=$F45,100,IF(I45&lt;=$G45,(80+20/($G45-$F45)*($G45-I45)),IF(I45&lt;=$H45,(60+20/($H45-$G45)*($H45-I45)),40)))*10%/1</f>
        <v>8</v>
      </c>
      <c r="K45" s="99"/>
      <c r="L45" s="99"/>
      <c r="M45" s="105"/>
      <c r="N45" s="90"/>
      <c r="O45" s="90"/>
      <c r="P45" s="90"/>
      <c r="Q45" s="90" t="s">
        <v>731</v>
      </c>
    </row>
    <row r="46" spans="1:22">
      <c r="A46" s="97" t="s">
        <v>732</v>
      </c>
      <c r="B46" s="95"/>
      <c r="C46" s="96"/>
      <c r="D46" s="96"/>
      <c r="E46" s="96"/>
      <c r="F46" s="99"/>
      <c r="G46" s="99"/>
      <c r="H46" s="99"/>
      <c r="I46" s="102"/>
      <c r="J46" s="99">
        <f>SUM(J2:J45)</f>
        <v>86.977272727272748</v>
      </c>
      <c r="K46" s="99"/>
      <c r="L46" s="99"/>
      <c r="M46" s="105"/>
      <c r="N46" s="90"/>
      <c r="O46" s="90"/>
      <c r="P46" s="90"/>
      <c r="Q46" s="90"/>
    </row>
    <row r="47" spans="1:22" ht="34">
      <c r="A47" s="202" t="s">
        <v>733</v>
      </c>
      <c r="B47" s="95"/>
      <c r="C47" s="96"/>
      <c r="D47" s="96" t="s">
        <v>734</v>
      </c>
      <c r="E47" s="96" t="s">
        <v>735</v>
      </c>
      <c r="F47" s="96" t="s">
        <v>736</v>
      </c>
      <c r="G47" s="96" t="s">
        <v>737</v>
      </c>
      <c r="H47" s="96" t="s">
        <v>738</v>
      </c>
      <c r="I47" s="102"/>
      <c r="M47" s="105" t="s">
        <v>739</v>
      </c>
      <c r="N47" s="90"/>
      <c r="O47" s="90"/>
      <c r="P47" s="90"/>
      <c r="Q47" s="204" t="s">
        <v>740</v>
      </c>
    </row>
    <row r="48" spans="1:22" ht="17">
      <c r="A48" s="202"/>
      <c r="B48" s="95"/>
      <c r="C48" s="96"/>
      <c r="D48" s="96" t="s">
        <v>741</v>
      </c>
      <c r="E48" s="96" t="s">
        <v>735</v>
      </c>
      <c r="F48" s="96" t="s">
        <v>737</v>
      </c>
      <c r="G48" s="96" t="s">
        <v>738</v>
      </c>
      <c r="H48" s="96" t="s">
        <v>742</v>
      </c>
      <c r="I48" s="99"/>
      <c r="J48" s="99"/>
      <c r="K48" s="99"/>
      <c r="L48" s="99"/>
      <c r="M48" s="105"/>
      <c r="N48" s="90"/>
      <c r="O48" s="90"/>
      <c r="P48" s="90"/>
      <c r="Q48" s="204"/>
    </row>
  </sheetData>
  <sheetProtection formatCells="0" insertHyperlinks="0" autoFilter="0"/>
  <mergeCells count="21">
    <mergeCell ref="Q47:Q48"/>
    <mergeCell ref="B18:B21"/>
    <mergeCell ref="B22:B32"/>
    <mergeCell ref="B33:B44"/>
    <mergeCell ref="C6:C9"/>
    <mergeCell ref="C10:C12"/>
    <mergeCell ref="B4:B5"/>
    <mergeCell ref="B6:B9"/>
    <mergeCell ref="B10:B12"/>
    <mergeCell ref="B13:B15"/>
    <mergeCell ref="B16:B17"/>
    <mergeCell ref="A16:A17"/>
    <mergeCell ref="A18:A21"/>
    <mergeCell ref="A22:A32"/>
    <mergeCell ref="A33:A44"/>
    <mergeCell ref="A47:A48"/>
    <mergeCell ref="A2:A3"/>
    <mergeCell ref="A4:A5"/>
    <mergeCell ref="A6:A9"/>
    <mergeCell ref="A10:A12"/>
    <mergeCell ref="A13:A15"/>
  </mergeCells>
  <phoneticPr fontId="56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filterMode="1"/>
  <dimension ref="A1:S95"/>
  <sheetViews>
    <sheetView topLeftCell="C1" workbookViewId="0">
      <selection activeCell="P70" sqref="P70"/>
    </sheetView>
  </sheetViews>
  <sheetFormatPr baseColWidth="10" defaultColWidth="8.6640625" defaultRowHeight="15"/>
  <cols>
    <col min="1" max="1" width="17.83203125" style="52" customWidth="1"/>
    <col min="2" max="2" width="20.5" style="52" customWidth="1"/>
    <col min="3" max="3" width="81.83203125" style="52" customWidth="1"/>
    <col min="4" max="4" width="23.1640625" style="52" hidden="1" customWidth="1"/>
    <col min="5" max="5" width="16.5" style="53" customWidth="1"/>
    <col min="6" max="6" width="14.6640625" style="53" hidden="1" customWidth="1"/>
    <col min="7" max="7" width="17.5" style="51" hidden="1" customWidth="1"/>
    <col min="8" max="8" width="18" style="51" hidden="1" customWidth="1"/>
    <col min="9" max="9" width="30.33203125" style="51" hidden="1" customWidth="1"/>
    <col min="10" max="10" width="35.1640625" style="51" hidden="1" customWidth="1"/>
    <col min="11" max="11" width="14.6640625" style="51" customWidth="1"/>
    <col min="12" max="15" width="8.6640625" style="52" hidden="1" customWidth="1"/>
    <col min="16" max="16" width="12.83203125" style="54"/>
    <col min="17" max="16384" width="8.6640625" style="52"/>
  </cols>
  <sheetData>
    <row r="1" spans="1:19" ht="38">
      <c r="A1" s="55" t="s">
        <v>743</v>
      </c>
      <c r="B1" s="55" t="s">
        <v>744</v>
      </c>
      <c r="C1" s="55" t="s">
        <v>745</v>
      </c>
      <c r="D1" s="55" t="s">
        <v>746</v>
      </c>
      <c r="E1" s="72" t="s">
        <v>747</v>
      </c>
      <c r="F1" s="72" t="s">
        <v>748</v>
      </c>
      <c r="G1" s="72" t="s">
        <v>749</v>
      </c>
      <c r="H1" s="72" t="s">
        <v>750</v>
      </c>
      <c r="I1" s="72" t="s">
        <v>751</v>
      </c>
      <c r="J1" s="72" t="s">
        <v>752</v>
      </c>
      <c r="K1" s="72" t="s">
        <v>36</v>
      </c>
      <c r="L1" s="72" t="s">
        <v>96</v>
      </c>
      <c r="M1" s="72" t="s">
        <v>27</v>
      </c>
      <c r="N1" s="72" t="s">
        <v>28</v>
      </c>
      <c r="O1" s="72" t="s">
        <v>29</v>
      </c>
      <c r="P1" s="84" t="s">
        <v>30</v>
      </c>
      <c r="Q1" s="72" t="s">
        <v>31</v>
      </c>
      <c r="R1" s="72" t="s">
        <v>32</v>
      </c>
      <c r="S1" s="72" t="s">
        <v>97</v>
      </c>
    </row>
    <row r="2" spans="1:19" ht="31.5" hidden="1" customHeight="1">
      <c r="A2" s="56" t="s">
        <v>753</v>
      </c>
      <c r="B2" s="57"/>
      <c r="C2" s="58" t="s">
        <v>754</v>
      </c>
      <c r="D2" s="59"/>
      <c r="E2" s="69" t="s">
        <v>755</v>
      </c>
      <c r="F2" s="69"/>
      <c r="G2" s="73"/>
      <c r="H2" s="73"/>
      <c r="I2" s="81"/>
      <c r="J2" s="73"/>
      <c r="K2" s="73" t="s">
        <v>113</v>
      </c>
      <c r="L2" s="82"/>
      <c r="M2" s="82"/>
      <c r="N2" s="82"/>
      <c r="O2" s="82"/>
      <c r="P2" s="82"/>
      <c r="Q2" s="82"/>
      <c r="R2" s="82"/>
      <c r="S2" s="82"/>
    </row>
    <row r="3" spans="1:19" ht="32">
      <c r="A3" s="208" t="s">
        <v>756</v>
      </c>
      <c r="B3" s="213" t="s">
        <v>757</v>
      </c>
      <c r="C3" s="58" t="s">
        <v>758</v>
      </c>
      <c r="D3" s="58"/>
      <c r="E3" s="71" t="s">
        <v>759</v>
      </c>
      <c r="F3" s="71"/>
      <c r="G3" s="74"/>
      <c r="H3" s="74"/>
      <c r="I3" s="81"/>
      <c r="J3" s="74"/>
      <c r="K3" s="74" t="s">
        <v>133</v>
      </c>
      <c r="L3" s="82"/>
      <c r="M3" s="82"/>
      <c r="N3" s="82"/>
      <c r="O3" s="82"/>
      <c r="P3" s="71" t="s">
        <v>9</v>
      </c>
      <c r="Q3" s="82"/>
      <c r="R3" s="82"/>
      <c r="S3" s="82"/>
    </row>
    <row r="4" spans="1:19" ht="16">
      <c r="A4" s="208"/>
      <c r="B4" s="214"/>
      <c r="C4" s="58" t="s">
        <v>760</v>
      </c>
      <c r="D4" s="58"/>
      <c r="E4" s="71"/>
      <c r="F4" s="71"/>
      <c r="G4" s="74"/>
      <c r="H4" s="74"/>
      <c r="I4" s="81"/>
      <c r="J4" s="74"/>
      <c r="K4" s="74" t="s">
        <v>133</v>
      </c>
      <c r="L4" s="82"/>
      <c r="M4" s="82"/>
      <c r="N4" s="82"/>
      <c r="O4" s="82"/>
      <c r="P4" s="71" t="s">
        <v>9</v>
      </c>
      <c r="Q4" s="82"/>
      <c r="R4" s="82"/>
      <c r="S4" s="82"/>
    </row>
    <row r="5" spans="1:19" ht="16">
      <c r="A5" s="208"/>
      <c r="B5" s="214"/>
      <c r="C5" s="58" t="s">
        <v>761</v>
      </c>
      <c r="D5" s="58"/>
      <c r="E5" s="71"/>
      <c r="F5" s="71"/>
      <c r="G5" s="74"/>
      <c r="H5" s="74"/>
      <c r="I5" s="81"/>
      <c r="J5" s="74"/>
      <c r="K5" s="74" t="s">
        <v>133</v>
      </c>
      <c r="L5" s="82"/>
      <c r="M5" s="82"/>
      <c r="N5" s="82"/>
      <c r="O5" s="82"/>
      <c r="P5" s="71" t="s">
        <v>9</v>
      </c>
      <c r="Q5" s="82"/>
      <c r="R5" s="82"/>
      <c r="S5" s="82"/>
    </row>
    <row r="6" spans="1:19" ht="16">
      <c r="A6" s="208"/>
      <c r="B6" s="214"/>
      <c r="C6" s="58" t="s">
        <v>762</v>
      </c>
      <c r="D6" s="58"/>
      <c r="E6" s="71"/>
      <c r="F6" s="71"/>
      <c r="G6" s="74"/>
      <c r="H6" s="74"/>
      <c r="I6" s="81"/>
      <c r="J6" s="74"/>
      <c r="K6" s="74" t="s">
        <v>133</v>
      </c>
      <c r="L6" s="82"/>
      <c r="M6" s="82"/>
      <c r="N6" s="82"/>
      <c r="O6" s="82"/>
      <c r="P6" s="71" t="s">
        <v>9</v>
      </c>
      <c r="Q6" s="82"/>
      <c r="R6" s="82"/>
      <c r="S6" s="82"/>
    </row>
    <row r="7" spans="1:19" ht="16">
      <c r="A7" s="208"/>
      <c r="B7" s="214"/>
      <c r="C7" s="58" t="s">
        <v>763</v>
      </c>
      <c r="D7" s="58"/>
      <c r="E7" s="71"/>
      <c r="F7" s="71"/>
      <c r="G7" s="74"/>
      <c r="H7" s="74"/>
      <c r="I7" s="81"/>
      <c r="J7" s="74"/>
      <c r="K7" s="74" t="s">
        <v>133</v>
      </c>
      <c r="L7" s="82"/>
      <c r="M7" s="82"/>
      <c r="N7" s="82"/>
      <c r="O7" s="82"/>
      <c r="P7" s="71" t="s">
        <v>9</v>
      </c>
      <c r="Q7" s="82"/>
      <c r="R7" s="82"/>
      <c r="S7" s="82"/>
    </row>
    <row r="8" spans="1:19" ht="16">
      <c r="A8" s="208"/>
      <c r="B8" s="214"/>
      <c r="C8" s="58" t="s">
        <v>764</v>
      </c>
      <c r="D8" s="58"/>
      <c r="E8" s="71"/>
      <c r="F8" s="71"/>
      <c r="G8" s="74"/>
      <c r="H8" s="74"/>
      <c r="I8" s="81"/>
      <c r="J8" s="74"/>
      <c r="K8" s="74" t="s">
        <v>133</v>
      </c>
      <c r="L8" s="82"/>
      <c r="M8" s="82"/>
      <c r="N8" s="82"/>
      <c r="O8" s="82"/>
      <c r="P8" s="71" t="s">
        <v>9</v>
      </c>
      <c r="Q8" s="82"/>
      <c r="R8" s="82"/>
      <c r="S8" s="82"/>
    </row>
    <row r="9" spans="1:19" ht="16">
      <c r="A9" s="208"/>
      <c r="B9" s="214"/>
      <c r="C9" s="58" t="s">
        <v>765</v>
      </c>
      <c r="D9" s="58"/>
      <c r="E9" s="71"/>
      <c r="F9" s="71"/>
      <c r="G9" s="74"/>
      <c r="H9" s="74"/>
      <c r="I9" s="81"/>
      <c r="J9" s="74"/>
      <c r="K9" s="74" t="s">
        <v>133</v>
      </c>
      <c r="L9" s="82"/>
      <c r="M9" s="82"/>
      <c r="N9" s="82"/>
      <c r="O9" s="82"/>
      <c r="P9" s="71" t="s">
        <v>9</v>
      </c>
      <c r="Q9" s="82"/>
      <c r="R9" s="82"/>
      <c r="S9" s="82"/>
    </row>
    <row r="10" spans="1:19" ht="17">
      <c r="A10" s="208"/>
      <c r="B10" s="214"/>
      <c r="C10" s="60" t="s">
        <v>766</v>
      </c>
      <c r="D10" s="60"/>
      <c r="E10" s="71"/>
      <c r="F10" s="71"/>
      <c r="G10" s="74"/>
      <c r="H10" s="74"/>
      <c r="I10" s="81"/>
      <c r="J10" s="74"/>
      <c r="K10" s="74" t="s">
        <v>133</v>
      </c>
      <c r="L10" s="82"/>
      <c r="M10" s="82"/>
      <c r="N10" s="82"/>
      <c r="O10" s="82"/>
      <c r="P10" s="71" t="s">
        <v>9</v>
      </c>
      <c r="Q10" s="82"/>
      <c r="R10" s="82"/>
      <c r="S10" s="82"/>
    </row>
    <row r="11" spans="1:19" ht="17">
      <c r="A11" s="208"/>
      <c r="B11" s="214"/>
      <c r="C11" s="60" t="s">
        <v>687</v>
      </c>
      <c r="D11" s="60"/>
      <c r="E11" s="71"/>
      <c r="F11" s="71"/>
      <c r="G11" s="74"/>
      <c r="H11" s="74"/>
      <c r="I11" s="81"/>
      <c r="J11" s="74"/>
      <c r="K11" s="74" t="s">
        <v>133</v>
      </c>
      <c r="L11" s="82"/>
      <c r="M11" s="82"/>
      <c r="N11" s="82"/>
      <c r="O11" s="82"/>
      <c r="P11" s="71" t="s">
        <v>9</v>
      </c>
      <c r="Q11" s="82"/>
      <c r="R11" s="82"/>
      <c r="S11" s="82"/>
    </row>
    <row r="12" spans="1:19" ht="17">
      <c r="A12" s="208"/>
      <c r="B12" s="214"/>
      <c r="C12" s="60" t="s">
        <v>689</v>
      </c>
      <c r="D12" s="60"/>
      <c r="E12" s="71"/>
      <c r="F12" s="71"/>
      <c r="G12" s="74"/>
      <c r="H12" s="74"/>
      <c r="I12" s="81"/>
      <c r="J12" s="74"/>
      <c r="K12" s="74" t="s">
        <v>133</v>
      </c>
      <c r="L12" s="82"/>
      <c r="M12" s="82"/>
      <c r="N12" s="82"/>
      <c r="O12" s="82"/>
      <c r="P12" s="71" t="s">
        <v>9</v>
      </c>
      <c r="Q12" s="82"/>
      <c r="R12" s="82"/>
      <c r="S12" s="82"/>
    </row>
    <row r="13" spans="1:19" ht="17">
      <c r="A13" s="208"/>
      <c r="B13" s="214"/>
      <c r="C13" s="60" t="s">
        <v>691</v>
      </c>
      <c r="D13" s="60"/>
      <c r="E13" s="71"/>
      <c r="F13" s="71"/>
      <c r="G13" s="74"/>
      <c r="H13" s="74"/>
      <c r="I13" s="81"/>
      <c r="J13" s="74"/>
      <c r="K13" s="74" t="s">
        <v>133</v>
      </c>
      <c r="L13" s="82"/>
      <c r="M13" s="82"/>
      <c r="N13" s="82"/>
      <c r="O13" s="82"/>
      <c r="P13" s="71" t="s">
        <v>9</v>
      </c>
      <c r="Q13" s="82"/>
      <c r="R13" s="82"/>
      <c r="S13" s="82"/>
    </row>
    <row r="14" spans="1:19" ht="16">
      <c r="A14" s="208"/>
      <c r="B14" s="214"/>
      <c r="C14" s="58" t="s">
        <v>767</v>
      </c>
      <c r="D14" s="58"/>
      <c r="E14" s="71"/>
      <c r="F14" s="71"/>
      <c r="G14" s="74"/>
      <c r="H14" s="74"/>
      <c r="I14" s="81"/>
      <c r="J14" s="74"/>
      <c r="K14" s="74" t="s">
        <v>133</v>
      </c>
      <c r="L14" s="82"/>
      <c r="M14" s="82"/>
      <c r="N14" s="82"/>
      <c r="O14" s="82"/>
      <c r="P14" s="71" t="s">
        <v>9</v>
      </c>
      <c r="Q14" s="82"/>
      <c r="R14" s="82"/>
      <c r="S14" s="82"/>
    </row>
    <row r="15" spans="1:19" ht="16">
      <c r="A15" s="208"/>
      <c r="B15" s="214"/>
      <c r="C15" s="58" t="s">
        <v>768</v>
      </c>
      <c r="D15" s="58"/>
      <c r="E15" s="71"/>
      <c r="F15" s="71"/>
      <c r="G15" s="74"/>
      <c r="H15" s="74"/>
      <c r="I15" s="81"/>
      <c r="J15" s="74"/>
      <c r="K15" s="74" t="s">
        <v>133</v>
      </c>
      <c r="L15" s="82"/>
      <c r="M15" s="82"/>
      <c r="N15" s="82"/>
      <c r="O15" s="82"/>
      <c r="P15" s="71" t="s">
        <v>9</v>
      </c>
      <c r="Q15" s="82"/>
      <c r="R15" s="82"/>
      <c r="S15" s="82"/>
    </row>
    <row r="16" spans="1:19" ht="16">
      <c r="A16" s="208"/>
      <c r="B16" s="214"/>
      <c r="C16" s="58" t="s">
        <v>769</v>
      </c>
      <c r="D16" s="58"/>
      <c r="E16" s="71"/>
      <c r="F16" s="71"/>
      <c r="G16" s="74"/>
      <c r="H16" s="74"/>
      <c r="I16" s="81"/>
      <c r="J16" s="74"/>
      <c r="K16" s="74" t="s">
        <v>133</v>
      </c>
      <c r="L16" s="82"/>
      <c r="M16" s="82"/>
      <c r="N16" s="82"/>
      <c r="O16" s="82"/>
      <c r="P16" s="71" t="s">
        <v>9</v>
      </c>
      <c r="Q16" s="82"/>
      <c r="R16" s="82"/>
      <c r="S16" s="82"/>
    </row>
    <row r="17" spans="1:19" ht="16">
      <c r="A17" s="208"/>
      <c r="B17" s="214"/>
      <c r="C17" s="58" t="s">
        <v>770</v>
      </c>
      <c r="D17" s="58"/>
      <c r="E17" s="71"/>
      <c r="F17" s="71"/>
      <c r="G17" s="74"/>
      <c r="H17" s="74"/>
      <c r="I17" s="81"/>
      <c r="J17" s="74"/>
      <c r="K17" s="74" t="s">
        <v>133</v>
      </c>
      <c r="L17" s="82"/>
      <c r="M17" s="82"/>
      <c r="N17" s="82"/>
      <c r="O17" s="82"/>
      <c r="P17" s="71" t="s">
        <v>9</v>
      </c>
      <c r="Q17" s="82"/>
      <c r="R17" s="82"/>
      <c r="S17" s="82"/>
    </row>
    <row r="18" spans="1:19" ht="16">
      <c r="A18" s="208"/>
      <c r="B18" s="214"/>
      <c r="C18" s="58" t="s">
        <v>771</v>
      </c>
      <c r="D18" s="58"/>
      <c r="E18" s="71"/>
      <c r="F18" s="71"/>
      <c r="G18" s="74"/>
      <c r="H18" s="74"/>
      <c r="I18" s="81"/>
      <c r="J18" s="74"/>
      <c r="K18" s="74" t="s">
        <v>133</v>
      </c>
      <c r="L18" s="82"/>
      <c r="M18" s="82"/>
      <c r="N18" s="82"/>
      <c r="O18" s="82"/>
      <c r="P18" s="71" t="s">
        <v>9</v>
      </c>
      <c r="Q18" s="82"/>
      <c r="R18" s="82"/>
      <c r="S18" s="82"/>
    </row>
    <row r="19" spans="1:19" ht="16">
      <c r="A19" s="208"/>
      <c r="B19" s="214"/>
      <c r="C19" s="58" t="s">
        <v>772</v>
      </c>
      <c r="D19" s="58"/>
      <c r="E19" s="71"/>
      <c r="F19" s="71"/>
      <c r="G19" s="74"/>
      <c r="H19" s="74"/>
      <c r="I19" s="81"/>
      <c r="J19" s="74"/>
      <c r="K19" s="74" t="s">
        <v>133</v>
      </c>
      <c r="L19" s="82"/>
      <c r="M19" s="82"/>
      <c r="N19" s="82"/>
      <c r="O19" s="82"/>
      <c r="P19" s="71" t="s">
        <v>9</v>
      </c>
      <c r="Q19" s="82"/>
      <c r="R19" s="82"/>
      <c r="S19" s="82"/>
    </row>
    <row r="20" spans="1:19" ht="16">
      <c r="A20" s="208"/>
      <c r="B20" s="214"/>
      <c r="C20" s="58" t="s">
        <v>773</v>
      </c>
      <c r="D20" s="58"/>
      <c r="E20" s="71"/>
      <c r="F20" s="71"/>
      <c r="G20" s="74"/>
      <c r="H20" s="74"/>
      <c r="I20" s="81"/>
      <c r="J20" s="74"/>
      <c r="K20" s="74" t="s">
        <v>133</v>
      </c>
      <c r="L20" s="82"/>
      <c r="M20" s="82"/>
      <c r="N20" s="82"/>
      <c r="O20" s="82"/>
      <c r="P20" s="71" t="s">
        <v>9</v>
      </c>
      <c r="Q20" s="82"/>
      <c r="R20" s="82"/>
      <c r="S20" s="82"/>
    </row>
    <row r="21" spans="1:19" ht="16">
      <c r="A21" s="208"/>
      <c r="B21" s="214"/>
      <c r="C21" s="58" t="s">
        <v>774</v>
      </c>
      <c r="D21" s="58"/>
      <c r="E21" s="71"/>
      <c r="F21" s="71"/>
      <c r="G21" s="74"/>
      <c r="H21" s="74"/>
      <c r="I21" s="81"/>
      <c r="J21" s="74"/>
      <c r="K21" s="74" t="s">
        <v>133</v>
      </c>
      <c r="L21" s="82"/>
      <c r="M21" s="82"/>
      <c r="N21" s="82"/>
      <c r="O21" s="82"/>
      <c r="P21" s="71" t="s">
        <v>9</v>
      </c>
      <c r="Q21" s="82"/>
      <c r="R21" s="82"/>
      <c r="S21" s="82"/>
    </row>
    <row r="22" spans="1:19" ht="16">
      <c r="A22" s="208"/>
      <c r="B22" s="214"/>
      <c r="C22" s="58" t="s">
        <v>775</v>
      </c>
      <c r="D22" s="58"/>
      <c r="E22" s="71"/>
      <c r="F22" s="71"/>
      <c r="G22" s="74"/>
      <c r="H22" s="74"/>
      <c r="I22" s="81"/>
      <c r="J22" s="74"/>
      <c r="K22" s="74" t="s">
        <v>133</v>
      </c>
      <c r="L22" s="82"/>
      <c r="M22" s="82"/>
      <c r="N22" s="82"/>
      <c r="O22" s="82"/>
      <c r="P22" s="71" t="s">
        <v>9</v>
      </c>
      <c r="Q22" s="82"/>
      <c r="R22" s="82"/>
      <c r="S22" s="82"/>
    </row>
    <row r="23" spans="1:19" ht="16">
      <c r="A23" s="208"/>
      <c r="B23" s="214"/>
      <c r="C23" s="58" t="s">
        <v>776</v>
      </c>
      <c r="D23" s="58"/>
      <c r="E23" s="71"/>
      <c r="F23" s="71"/>
      <c r="G23" s="74"/>
      <c r="H23" s="74"/>
      <c r="I23" s="81"/>
      <c r="J23" s="74"/>
      <c r="K23" s="74" t="s">
        <v>133</v>
      </c>
      <c r="L23" s="82"/>
      <c r="M23" s="82"/>
      <c r="N23" s="82"/>
      <c r="O23" s="82"/>
      <c r="P23" s="71" t="s">
        <v>9</v>
      </c>
      <c r="Q23" s="82"/>
      <c r="R23" s="82"/>
      <c r="S23" s="82"/>
    </row>
    <row r="24" spans="1:19" ht="16">
      <c r="A24" s="208"/>
      <c r="B24" s="214"/>
      <c r="C24" s="58" t="s">
        <v>777</v>
      </c>
      <c r="D24" s="58"/>
      <c r="E24" s="71"/>
      <c r="F24" s="71"/>
      <c r="G24" s="74"/>
      <c r="H24" s="74"/>
      <c r="I24" s="81"/>
      <c r="J24" s="74"/>
      <c r="K24" s="74" t="s">
        <v>133</v>
      </c>
      <c r="L24" s="82"/>
      <c r="M24" s="82"/>
      <c r="N24" s="82"/>
      <c r="O24" s="82"/>
      <c r="P24" s="71" t="s">
        <v>9</v>
      </c>
      <c r="Q24" s="82"/>
      <c r="R24" s="82"/>
      <c r="S24" s="82"/>
    </row>
    <row r="25" spans="1:19" ht="16">
      <c r="A25" s="208"/>
      <c r="B25" s="214"/>
      <c r="C25" s="58" t="s">
        <v>778</v>
      </c>
      <c r="D25" s="58"/>
      <c r="E25" s="71"/>
      <c r="F25" s="71"/>
      <c r="G25" s="74"/>
      <c r="H25" s="74"/>
      <c r="I25" s="81"/>
      <c r="J25" s="74"/>
      <c r="K25" s="74" t="s">
        <v>133</v>
      </c>
      <c r="L25" s="82"/>
      <c r="M25" s="82"/>
      <c r="N25" s="82"/>
      <c r="O25" s="82"/>
      <c r="P25" s="71" t="s">
        <v>9</v>
      </c>
      <c r="Q25" s="82"/>
      <c r="R25" s="82"/>
      <c r="S25" s="82"/>
    </row>
    <row r="26" spans="1:19" ht="16">
      <c r="A26" s="208"/>
      <c r="B26" s="214"/>
      <c r="C26" s="58" t="s">
        <v>779</v>
      </c>
      <c r="D26" s="58"/>
      <c r="E26" s="71"/>
      <c r="F26" s="71"/>
      <c r="G26" s="74"/>
      <c r="H26" s="74"/>
      <c r="I26" s="81"/>
      <c r="J26" s="74"/>
      <c r="K26" s="74" t="s">
        <v>133</v>
      </c>
      <c r="L26" s="82"/>
      <c r="M26" s="82"/>
      <c r="N26" s="82"/>
      <c r="O26" s="82"/>
      <c r="P26" s="71" t="s">
        <v>9</v>
      </c>
      <c r="Q26" s="82"/>
      <c r="R26" s="82"/>
      <c r="S26" s="82"/>
    </row>
    <row r="27" spans="1:19" ht="16">
      <c r="A27" s="208"/>
      <c r="B27" s="214"/>
      <c r="C27" s="58" t="s">
        <v>780</v>
      </c>
      <c r="D27" s="58"/>
      <c r="E27" s="71"/>
      <c r="F27" s="71"/>
      <c r="G27" s="74"/>
      <c r="H27" s="74"/>
      <c r="I27" s="81"/>
      <c r="J27" s="74"/>
      <c r="K27" s="74" t="s">
        <v>133</v>
      </c>
      <c r="L27" s="82"/>
      <c r="M27" s="82"/>
      <c r="N27" s="82"/>
      <c r="O27" s="82"/>
      <c r="P27" s="71" t="s">
        <v>9</v>
      </c>
      <c r="Q27" s="82"/>
      <c r="R27" s="82"/>
      <c r="S27" s="82"/>
    </row>
    <row r="28" spans="1:19" ht="16">
      <c r="A28" s="208"/>
      <c r="B28" s="214"/>
      <c r="C28" s="58" t="s">
        <v>781</v>
      </c>
      <c r="D28" s="58"/>
      <c r="E28" s="71"/>
      <c r="F28" s="71"/>
      <c r="G28" s="74"/>
      <c r="H28" s="74"/>
      <c r="I28" s="81"/>
      <c r="J28" s="74"/>
      <c r="K28" s="74" t="s">
        <v>133</v>
      </c>
      <c r="L28" s="82"/>
      <c r="M28" s="82"/>
      <c r="N28" s="82"/>
      <c r="O28" s="82"/>
      <c r="P28" s="71" t="s">
        <v>9</v>
      </c>
      <c r="Q28" s="82"/>
      <c r="R28" s="82"/>
      <c r="S28" s="82"/>
    </row>
    <row r="29" spans="1:19" ht="16">
      <c r="A29" s="208"/>
      <c r="B29" s="214"/>
      <c r="C29" s="58" t="s">
        <v>782</v>
      </c>
      <c r="D29" s="58"/>
      <c r="E29" s="71"/>
      <c r="F29" s="71"/>
      <c r="G29" s="74"/>
      <c r="H29" s="74"/>
      <c r="I29" s="81"/>
      <c r="J29" s="74"/>
      <c r="K29" s="74" t="s">
        <v>133</v>
      </c>
      <c r="L29" s="82"/>
      <c r="M29" s="82"/>
      <c r="N29" s="82"/>
      <c r="O29" s="82"/>
      <c r="P29" s="71" t="s">
        <v>9</v>
      </c>
      <c r="Q29" s="82"/>
      <c r="R29" s="82"/>
      <c r="S29" s="82"/>
    </row>
    <row r="30" spans="1:19" ht="16">
      <c r="A30" s="208"/>
      <c r="B30" s="214"/>
      <c r="C30" s="58" t="s">
        <v>783</v>
      </c>
      <c r="D30" s="58"/>
      <c r="E30" s="71"/>
      <c r="F30" s="71"/>
      <c r="G30" s="74"/>
      <c r="H30" s="74"/>
      <c r="I30" s="81"/>
      <c r="J30" s="74"/>
      <c r="K30" s="74" t="s">
        <v>133</v>
      </c>
      <c r="L30" s="82"/>
      <c r="M30" s="82"/>
      <c r="N30" s="82"/>
      <c r="O30" s="82"/>
      <c r="P30" s="71" t="s">
        <v>9</v>
      </c>
      <c r="Q30" s="82"/>
      <c r="R30" s="82"/>
      <c r="S30" s="82"/>
    </row>
    <row r="31" spans="1:19" ht="16">
      <c r="A31" s="208"/>
      <c r="B31" s="214"/>
      <c r="C31" s="58" t="s">
        <v>734</v>
      </c>
      <c r="D31" s="58"/>
      <c r="E31" s="71"/>
      <c r="F31" s="71"/>
      <c r="G31" s="74"/>
      <c r="H31" s="74"/>
      <c r="I31" s="81"/>
      <c r="J31" s="74"/>
      <c r="K31" s="74" t="s">
        <v>133</v>
      </c>
      <c r="L31" s="82"/>
      <c r="M31" s="82"/>
      <c r="N31" s="82"/>
      <c r="O31" s="82"/>
      <c r="P31" s="71" t="s">
        <v>9</v>
      </c>
      <c r="Q31" s="82"/>
      <c r="R31" s="82"/>
      <c r="S31" s="82"/>
    </row>
    <row r="32" spans="1:19" ht="16">
      <c r="A32" s="208"/>
      <c r="B32" s="214"/>
      <c r="C32" s="58" t="s">
        <v>741</v>
      </c>
      <c r="D32" s="58"/>
      <c r="E32" s="71"/>
      <c r="F32" s="71"/>
      <c r="G32" s="74"/>
      <c r="H32" s="74"/>
      <c r="I32" s="81"/>
      <c r="J32" s="74"/>
      <c r="K32" s="74" t="s">
        <v>133</v>
      </c>
      <c r="L32" s="82"/>
      <c r="M32" s="82"/>
      <c r="N32" s="82"/>
      <c r="O32" s="82"/>
      <c r="P32" s="71" t="s">
        <v>9</v>
      </c>
      <c r="Q32" s="82"/>
      <c r="R32" s="82"/>
      <c r="S32" s="82"/>
    </row>
    <row r="33" spans="1:19" ht="32">
      <c r="A33" s="208"/>
      <c r="B33" s="214"/>
      <c r="C33" s="58" t="s">
        <v>784</v>
      </c>
      <c r="D33" s="58" t="s">
        <v>108</v>
      </c>
      <c r="E33" s="71" t="s">
        <v>755</v>
      </c>
      <c r="F33" s="71"/>
      <c r="G33" s="74"/>
      <c r="H33" s="74"/>
      <c r="I33" s="81"/>
      <c r="J33" s="74"/>
      <c r="K33" s="74" t="s">
        <v>133</v>
      </c>
      <c r="L33" s="82"/>
      <c r="M33" s="82"/>
      <c r="N33" s="82"/>
      <c r="O33" s="82"/>
      <c r="P33" s="71" t="s">
        <v>9</v>
      </c>
      <c r="Q33" s="82"/>
      <c r="R33" s="82"/>
      <c r="S33" s="82"/>
    </row>
    <row r="34" spans="1:19" ht="32">
      <c r="A34" s="208"/>
      <c r="B34" s="214"/>
      <c r="C34" s="58" t="s">
        <v>785</v>
      </c>
      <c r="D34" s="58" t="s">
        <v>108</v>
      </c>
      <c r="E34" s="71" t="s">
        <v>755</v>
      </c>
      <c r="F34" s="71"/>
      <c r="G34" s="74"/>
      <c r="H34" s="74"/>
      <c r="I34" s="81"/>
      <c r="J34" s="74"/>
      <c r="K34" s="74" t="s">
        <v>133</v>
      </c>
      <c r="L34" s="82"/>
      <c r="M34" s="82"/>
      <c r="N34" s="82"/>
      <c r="O34" s="82"/>
      <c r="P34" s="71" t="s">
        <v>9</v>
      </c>
      <c r="Q34" s="82"/>
      <c r="R34" s="82"/>
      <c r="S34" s="82"/>
    </row>
    <row r="35" spans="1:19" ht="16">
      <c r="A35" s="208"/>
      <c r="B35" s="215"/>
      <c r="C35" s="58" t="s">
        <v>786</v>
      </c>
      <c r="D35" s="58"/>
      <c r="E35" s="71" t="s">
        <v>755</v>
      </c>
      <c r="F35" s="71"/>
      <c r="G35" s="74"/>
      <c r="H35" s="74"/>
      <c r="I35" s="81"/>
      <c r="J35" s="74"/>
      <c r="K35" s="74" t="s">
        <v>133</v>
      </c>
      <c r="L35" s="82"/>
      <c r="M35" s="82"/>
      <c r="N35" s="82"/>
      <c r="O35" s="82"/>
      <c r="P35" s="71" t="s">
        <v>9</v>
      </c>
      <c r="Q35" s="82"/>
      <c r="R35" s="82"/>
      <c r="S35" s="82"/>
    </row>
    <row r="36" spans="1:19" ht="16">
      <c r="A36" s="209" t="s">
        <v>787</v>
      </c>
      <c r="B36" s="209" t="s">
        <v>788</v>
      </c>
      <c r="C36" s="58" t="s">
        <v>789</v>
      </c>
      <c r="D36" s="58"/>
      <c r="E36" s="71" t="s">
        <v>790</v>
      </c>
      <c r="F36" s="71"/>
      <c r="G36" s="74"/>
      <c r="H36" s="74"/>
      <c r="I36" s="81"/>
      <c r="J36" s="74"/>
      <c r="K36" s="74" t="s">
        <v>133</v>
      </c>
      <c r="L36" s="82"/>
      <c r="M36" s="82"/>
      <c r="N36" s="82"/>
      <c r="O36" s="82"/>
      <c r="P36" s="71">
        <f>(813+722+889)/3</f>
        <v>808</v>
      </c>
      <c r="Q36" s="82"/>
      <c r="R36" s="82"/>
      <c r="S36" s="82"/>
    </row>
    <row r="37" spans="1:19" ht="16">
      <c r="A37" s="208"/>
      <c r="B37" s="208"/>
      <c r="C37" s="58" t="s">
        <v>791</v>
      </c>
      <c r="D37" s="61"/>
      <c r="E37" s="67" t="s">
        <v>792</v>
      </c>
      <c r="F37" s="67"/>
      <c r="G37" s="75"/>
      <c r="H37" s="75"/>
      <c r="I37" s="81"/>
      <c r="J37" s="75"/>
      <c r="K37" s="74" t="s">
        <v>133</v>
      </c>
      <c r="L37" s="82"/>
      <c r="M37" s="82"/>
      <c r="N37" s="82"/>
      <c r="O37" s="82"/>
      <c r="P37" s="67">
        <f>(1.099+1.716+1.4)/3</f>
        <v>1.405</v>
      </c>
      <c r="Q37" s="82"/>
      <c r="R37" s="82"/>
      <c r="S37" s="82"/>
    </row>
    <row r="38" spans="1:19" ht="16">
      <c r="A38" s="210"/>
      <c r="B38" s="208"/>
      <c r="C38" s="58" t="s">
        <v>793</v>
      </c>
      <c r="D38" s="58"/>
      <c r="E38" s="71" t="s">
        <v>794</v>
      </c>
      <c r="F38" s="71"/>
      <c r="G38" s="74"/>
      <c r="H38" s="74"/>
      <c r="I38" s="81"/>
      <c r="J38" s="74"/>
      <c r="K38" s="74" t="s">
        <v>133</v>
      </c>
      <c r="L38" s="82"/>
      <c r="M38" s="82"/>
      <c r="N38" s="82"/>
      <c r="O38" s="82"/>
      <c r="P38" s="71">
        <f>(1.634+1.567+1.12)/3</f>
        <v>1.4403333333333332</v>
      </c>
      <c r="Q38" s="82"/>
      <c r="R38" s="82"/>
      <c r="S38" s="82"/>
    </row>
    <row r="39" spans="1:19" ht="16">
      <c r="A39" s="208"/>
      <c r="B39" s="208"/>
      <c r="C39" s="62" t="s">
        <v>795</v>
      </c>
      <c r="D39" s="63"/>
      <c r="E39" s="69"/>
      <c r="F39" s="69"/>
      <c r="G39" s="73"/>
      <c r="H39" s="73"/>
      <c r="I39" s="81"/>
      <c r="J39" s="73"/>
      <c r="K39" s="74" t="s">
        <v>133</v>
      </c>
      <c r="L39" s="82"/>
      <c r="M39" s="82"/>
      <c r="N39" s="82"/>
      <c r="O39" s="82"/>
      <c r="P39" s="69">
        <f>(1.416+1.43+1.775)/3</f>
        <v>1.5403333333333336</v>
      </c>
      <c r="Q39" s="82"/>
      <c r="R39" s="82"/>
      <c r="S39" s="82"/>
    </row>
    <row r="40" spans="1:19" ht="16">
      <c r="A40" s="208"/>
      <c r="B40" s="208"/>
      <c r="C40" s="62" t="s">
        <v>796</v>
      </c>
      <c r="D40" s="63"/>
      <c r="E40" s="69"/>
      <c r="F40" s="69"/>
      <c r="G40" s="73"/>
      <c r="H40" s="73"/>
      <c r="I40" s="81"/>
      <c r="J40" s="73"/>
      <c r="K40" s="74" t="s">
        <v>133</v>
      </c>
      <c r="L40" s="82"/>
      <c r="M40" s="82"/>
      <c r="N40" s="82"/>
      <c r="O40" s="82"/>
      <c r="P40" s="69">
        <f>(0.959+1.127+0.836)/3</f>
        <v>0.97399999999999987</v>
      </c>
      <c r="Q40" s="82"/>
      <c r="R40" s="82"/>
      <c r="S40" s="82"/>
    </row>
    <row r="41" spans="1:19" ht="16">
      <c r="A41" s="208"/>
      <c r="B41" s="208"/>
      <c r="C41" s="58" t="s">
        <v>797</v>
      </c>
      <c r="D41" s="59"/>
      <c r="E41" s="69" t="s">
        <v>790</v>
      </c>
      <c r="F41" s="69"/>
      <c r="G41" s="73"/>
      <c r="H41" s="73"/>
      <c r="I41" s="81"/>
      <c r="J41" s="73"/>
      <c r="K41" s="74" t="s">
        <v>133</v>
      </c>
      <c r="L41" s="82"/>
      <c r="M41" s="82"/>
      <c r="N41" s="82"/>
      <c r="O41" s="82"/>
      <c r="P41" s="69">
        <f>(627+686+473)/3</f>
        <v>595.33333333333337</v>
      </c>
      <c r="Q41" s="82"/>
      <c r="R41" s="82"/>
      <c r="S41" s="82"/>
    </row>
    <row r="42" spans="1:19" ht="16">
      <c r="A42" s="208"/>
      <c r="B42" s="208"/>
      <c r="C42" s="64" t="s">
        <v>798</v>
      </c>
      <c r="D42" s="64"/>
      <c r="E42" s="71" t="s">
        <v>790</v>
      </c>
      <c r="F42" s="71"/>
      <c r="G42" s="74"/>
      <c r="H42" s="74"/>
      <c r="I42" s="81"/>
      <c r="J42" s="74"/>
      <c r="K42" s="74" t="s">
        <v>133</v>
      </c>
      <c r="L42" s="82"/>
      <c r="M42" s="82"/>
      <c r="N42" s="82"/>
      <c r="O42" s="82"/>
      <c r="P42" s="71">
        <f>(934+781+774)/3</f>
        <v>829.66666666666663</v>
      </c>
      <c r="Q42" s="82"/>
      <c r="R42" s="82"/>
      <c r="S42" s="82"/>
    </row>
    <row r="43" spans="1:19" ht="16">
      <c r="A43" s="208"/>
      <c r="B43" s="208"/>
      <c r="C43" s="64" t="s">
        <v>799</v>
      </c>
      <c r="D43" s="64"/>
      <c r="E43" s="71" t="s">
        <v>790</v>
      </c>
      <c r="F43" s="71"/>
      <c r="G43" s="74"/>
      <c r="H43" s="74"/>
      <c r="I43" s="81"/>
      <c r="J43" s="74"/>
      <c r="K43" s="74" t="s">
        <v>133</v>
      </c>
      <c r="L43" s="82"/>
      <c r="M43" s="82"/>
      <c r="N43" s="82"/>
      <c r="O43" s="82"/>
      <c r="P43" s="69">
        <f>(627+686+473)/3</f>
        <v>595.33333333333337</v>
      </c>
      <c r="Q43" s="82"/>
      <c r="R43" s="82"/>
      <c r="S43" s="82"/>
    </row>
    <row r="44" spans="1:19" ht="16">
      <c r="A44" s="208"/>
      <c r="B44" s="208"/>
      <c r="C44" s="64" t="s">
        <v>800</v>
      </c>
      <c r="D44" s="64"/>
      <c r="E44" s="71" t="s">
        <v>790</v>
      </c>
      <c r="F44" s="71"/>
      <c r="G44" s="74"/>
      <c r="H44" s="74"/>
      <c r="I44" s="81"/>
      <c r="J44" s="74"/>
      <c r="K44" s="74" t="s">
        <v>133</v>
      </c>
      <c r="L44" s="82"/>
      <c r="M44" s="82"/>
      <c r="N44" s="82"/>
      <c r="O44" s="82"/>
      <c r="P44" s="71">
        <f>(837+709+994)/3</f>
        <v>846.66666666666663</v>
      </c>
      <c r="Q44" s="82"/>
      <c r="R44" s="82"/>
      <c r="S44" s="82"/>
    </row>
    <row r="45" spans="1:19" ht="16">
      <c r="A45" s="208"/>
      <c r="B45" s="208"/>
      <c r="C45" s="62" t="s">
        <v>801</v>
      </c>
      <c r="D45" s="62"/>
      <c r="E45" s="71"/>
      <c r="F45" s="71"/>
      <c r="G45" s="74"/>
      <c r="H45" s="74"/>
      <c r="I45" s="81"/>
      <c r="J45" s="74"/>
      <c r="K45" s="74" t="s">
        <v>133</v>
      </c>
      <c r="L45" s="82"/>
      <c r="M45" s="82"/>
      <c r="N45" s="82"/>
      <c r="O45" s="82"/>
      <c r="P45" s="71">
        <f>(1.716+1.223+1.519)/3</f>
        <v>1.486</v>
      </c>
      <c r="Q45" s="82"/>
      <c r="R45" s="82"/>
      <c r="S45" s="82"/>
    </row>
    <row r="46" spans="1:19" ht="16">
      <c r="A46" s="208"/>
      <c r="B46" s="208"/>
      <c r="C46" s="62" t="s">
        <v>802</v>
      </c>
      <c r="D46" s="62"/>
      <c r="E46" s="71"/>
      <c r="F46" s="71"/>
      <c r="G46" s="74"/>
      <c r="H46" s="74"/>
      <c r="I46" s="81"/>
      <c r="J46" s="74"/>
      <c r="K46" s="74" t="s">
        <v>133</v>
      </c>
      <c r="L46" s="82"/>
      <c r="M46" s="82"/>
      <c r="N46" s="82"/>
      <c r="O46" s="82"/>
      <c r="P46" s="71">
        <f>(1.43+1.4575+1.816)/3</f>
        <v>1.5678333333333334</v>
      </c>
      <c r="Q46" s="82"/>
      <c r="R46" s="82"/>
      <c r="S46" s="82"/>
    </row>
    <row r="47" spans="1:19" ht="16">
      <c r="A47" s="208"/>
      <c r="B47" s="208"/>
      <c r="C47" s="62" t="s">
        <v>803</v>
      </c>
      <c r="D47" s="62"/>
      <c r="E47" s="71"/>
      <c r="F47" s="71"/>
      <c r="G47" s="74"/>
      <c r="H47" s="74"/>
      <c r="I47" s="81"/>
      <c r="J47" s="74"/>
      <c r="K47" s="74" t="s">
        <v>133</v>
      </c>
      <c r="L47" s="82"/>
      <c r="M47" s="82"/>
      <c r="N47" s="82"/>
      <c r="O47" s="82"/>
      <c r="P47" s="71">
        <f>(1.034+1.12+1.375)/3</f>
        <v>1.1763333333333332</v>
      </c>
      <c r="Q47" s="82"/>
      <c r="R47" s="82"/>
      <c r="S47" s="82"/>
    </row>
    <row r="48" spans="1:19" ht="16">
      <c r="A48" s="208"/>
      <c r="B48" s="208"/>
      <c r="C48" s="65" t="s">
        <v>804</v>
      </c>
      <c r="D48" s="65"/>
      <c r="E48" s="71"/>
      <c r="F48" s="71"/>
      <c r="G48" s="74"/>
      <c r="H48" s="74"/>
      <c r="I48" s="81"/>
      <c r="J48" s="74"/>
      <c r="K48" s="74" t="s">
        <v>133</v>
      </c>
      <c r="L48" s="82"/>
      <c r="M48" s="82"/>
      <c r="N48" s="82"/>
      <c r="O48" s="82"/>
      <c r="P48" s="71">
        <f>(1.713+1.997+1.927)/3</f>
        <v>1.8790000000000002</v>
      </c>
      <c r="Q48" s="82"/>
      <c r="R48" s="82"/>
      <c r="S48" s="82"/>
    </row>
    <row r="49" spans="1:19" ht="16">
      <c r="A49" s="208"/>
      <c r="B49" s="208"/>
      <c r="C49" s="65" t="s">
        <v>805</v>
      </c>
      <c r="D49" s="65"/>
      <c r="E49" s="71"/>
      <c r="F49" s="71"/>
      <c r="G49" s="74"/>
      <c r="H49" s="74"/>
      <c r="I49" s="81"/>
      <c r="J49" s="74"/>
      <c r="K49" s="74" t="s">
        <v>133</v>
      </c>
      <c r="L49" s="82"/>
      <c r="M49" s="82"/>
      <c r="N49" s="82"/>
      <c r="O49" s="82"/>
      <c r="P49" s="71">
        <f>(1.53+1.67+1.779)/3</f>
        <v>1.6596666666666666</v>
      </c>
      <c r="Q49" s="82"/>
      <c r="R49" s="82"/>
      <c r="S49" s="82"/>
    </row>
    <row r="50" spans="1:19" ht="16">
      <c r="A50" s="208"/>
      <c r="B50" s="208"/>
      <c r="C50" s="58" t="s">
        <v>806</v>
      </c>
      <c r="D50" s="58"/>
      <c r="E50" s="71"/>
      <c r="F50" s="71"/>
      <c r="G50" s="74"/>
      <c r="H50" s="74"/>
      <c r="I50" s="81"/>
      <c r="J50" s="74"/>
      <c r="K50" s="74" t="s">
        <v>133</v>
      </c>
      <c r="L50" s="82"/>
      <c r="M50" s="82"/>
      <c r="N50" s="82"/>
      <c r="O50" s="82"/>
      <c r="P50" s="71">
        <f>(813+722+889)/3</f>
        <v>808</v>
      </c>
      <c r="Q50" s="82"/>
      <c r="R50" s="82"/>
      <c r="S50" s="82"/>
    </row>
    <row r="51" spans="1:19" ht="16" hidden="1">
      <c r="A51" s="208"/>
      <c r="B51" s="208"/>
      <c r="C51" s="62" t="s">
        <v>807</v>
      </c>
      <c r="D51" s="62"/>
      <c r="E51" s="71" t="s">
        <v>792</v>
      </c>
      <c r="F51" s="71"/>
      <c r="G51" s="74"/>
      <c r="H51" s="74"/>
      <c r="I51" s="81"/>
      <c r="J51" s="74"/>
      <c r="K51" s="74" t="s">
        <v>581</v>
      </c>
      <c r="L51" s="82"/>
      <c r="M51" s="82"/>
      <c r="N51" s="82"/>
      <c r="O51" s="82"/>
      <c r="P51" s="82"/>
      <c r="Q51" s="82"/>
      <c r="R51" s="82"/>
      <c r="S51" s="82"/>
    </row>
    <row r="52" spans="1:19" ht="16" hidden="1">
      <c r="A52" s="208"/>
      <c r="B52" s="208"/>
      <c r="C52" s="62" t="s">
        <v>808</v>
      </c>
      <c r="D52" s="66"/>
      <c r="E52" s="67"/>
      <c r="F52" s="67"/>
      <c r="G52" s="75"/>
      <c r="H52" s="75"/>
      <c r="I52" s="81"/>
      <c r="J52" s="75"/>
      <c r="K52" s="74" t="s">
        <v>581</v>
      </c>
      <c r="L52" s="82"/>
      <c r="M52" s="82"/>
      <c r="N52" s="82"/>
      <c r="O52" s="82"/>
      <c r="P52" s="82"/>
      <c r="Q52" s="82"/>
      <c r="R52" s="82"/>
      <c r="S52" s="82"/>
    </row>
    <row r="53" spans="1:19" ht="16" hidden="1">
      <c r="A53" s="208"/>
      <c r="B53" s="208"/>
      <c r="C53" s="62" t="s">
        <v>809</v>
      </c>
      <c r="D53" s="66"/>
      <c r="E53" s="67"/>
      <c r="F53" s="67"/>
      <c r="G53" s="75"/>
      <c r="H53" s="75"/>
      <c r="I53" s="81"/>
      <c r="J53" s="75"/>
      <c r="K53" s="74" t="s">
        <v>581</v>
      </c>
      <c r="L53" s="82"/>
      <c r="M53" s="82"/>
      <c r="N53" s="82"/>
      <c r="O53" s="82"/>
      <c r="P53" s="82"/>
      <c r="Q53" s="82"/>
      <c r="R53" s="82"/>
      <c r="S53" s="82"/>
    </row>
    <row r="54" spans="1:19" ht="16" hidden="1">
      <c r="A54" s="208"/>
      <c r="B54" s="208"/>
      <c r="C54" s="62" t="s">
        <v>810</v>
      </c>
      <c r="D54" s="66"/>
      <c r="E54" s="67"/>
      <c r="F54" s="67"/>
      <c r="G54" s="75"/>
      <c r="H54" s="75"/>
      <c r="I54" s="81"/>
      <c r="J54" s="75"/>
      <c r="K54" s="74" t="s">
        <v>581</v>
      </c>
      <c r="L54" s="82"/>
      <c r="M54" s="82"/>
      <c r="N54" s="82"/>
      <c r="O54" s="82"/>
      <c r="P54" s="82"/>
      <c r="Q54" s="82"/>
      <c r="R54" s="82"/>
      <c r="S54" s="82"/>
    </row>
    <row r="55" spans="1:19" ht="16" hidden="1">
      <c r="A55" s="209" t="s">
        <v>811</v>
      </c>
      <c r="B55" s="209" t="s">
        <v>812</v>
      </c>
      <c r="C55" s="58" t="s">
        <v>813</v>
      </c>
      <c r="D55" s="58"/>
      <c r="E55" s="76" t="s">
        <v>814</v>
      </c>
      <c r="F55" s="77">
        <f>(9.52+8.86+8.55)/3</f>
        <v>8.9766666666666666</v>
      </c>
      <c r="G55" s="78"/>
      <c r="H55" s="79" t="s">
        <v>815</v>
      </c>
      <c r="I55" s="81"/>
      <c r="J55" s="83" t="s">
        <v>816</v>
      </c>
      <c r="K55" s="74" t="s">
        <v>113</v>
      </c>
      <c r="L55" s="82"/>
      <c r="M55" s="82"/>
      <c r="N55" s="82"/>
      <c r="O55" s="82"/>
      <c r="P55" s="82"/>
      <c r="Q55" s="82"/>
      <c r="R55" s="82"/>
      <c r="S55" s="82"/>
    </row>
    <row r="56" spans="1:19" ht="16" hidden="1">
      <c r="A56" s="208"/>
      <c r="B56" s="208"/>
      <c r="C56" s="58" t="s">
        <v>817</v>
      </c>
      <c r="D56" s="58"/>
      <c r="E56" s="76" t="s">
        <v>759</v>
      </c>
      <c r="F56" s="77">
        <f>(168+132+101+233+234+134)/6</f>
        <v>167</v>
      </c>
      <c r="G56" s="78"/>
      <c r="H56" s="79" t="s">
        <v>815</v>
      </c>
      <c r="I56" s="81"/>
      <c r="J56" s="83" t="s">
        <v>816</v>
      </c>
      <c r="K56" s="74" t="s">
        <v>113</v>
      </c>
      <c r="L56" s="82"/>
      <c r="M56" s="82"/>
      <c r="N56" s="82"/>
      <c r="O56" s="82"/>
      <c r="P56" s="82"/>
      <c r="Q56" s="82"/>
      <c r="R56" s="82"/>
      <c r="S56" s="82"/>
    </row>
    <row r="57" spans="1:19" ht="16" hidden="1">
      <c r="A57" s="208"/>
      <c r="B57" s="208"/>
      <c r="C57" s="58" t="s">
        <v>818</v>
      </c>
      <c r="D57" s="58"/>
      <c r="E57" s="76" t="s">
        <v>819</v>
      </c>
      <c r="F57" s="77">
        <f>(1.99+1.83+1.6)/3</f>
        <v>1.8066666666666666</v>
      </c>
      <c r="G57" s="78"/>
      <c r="H57" s="79" t="s">
        <v>815</v>
      </c>
      <c r="I57" s="81"/>
      <c r="J57" s="83" t="s">
        <v>816</v>
      </c>
      <c r="K57" s="74" t="s">
        <v>820</v>
      </c>
      <c r="L57" s="82"/>
      <c r="M57" s="82"/>
      <c r="N57" s="82"/>
      <c r="O57" s="82"/>
      <c r="P57" s="82"/>
      <c r="Q57" s="82"/>
      <c r="R57" s="82"/>
      <c r="S57" s="82"/>
    </row>
    <row r="58" spans="1:19" ht="16" hidden="1">
      <c r="A58" s="211"/>
      <c r="B58" s="211"/>
      <c r="C58" s="58" t="s">
        <v>821</v>
      </c>
      <c r="D58" s="58"/>
      <c r="E58" s="76" t="s">
        <v>822</v>
      </c>
      <c r="F58" s="77">
        <f>(266+241+300)/3</f>
        <v>269</v>
      </c>
      <c r="G58" s="80"/>
      <c r="H58" s="79" t="s">
        <v>815</v>
      </c>
      <c r="I58" s="81"/>
      <c r="J58" s="83" t="s">
        <v>816</v>
      </c>
      <c r="K58" s="74" t="s">
        <v>113</v>
      </c>
      <c r="L58" s="82"/>
      <c r="M58" s="82"/>
      <c r="N58" s="82"/>
      <c r="O58" s="82"/>
      <c r="P58" s="82"/>
      <c r="Q58" s="82"/>
      <c r="R58" s="82"/>
      <c r="S58" s="82"/>
    </row>
    <row r="59" spans="1:19" ht="16">
      <c r="A59" s="209" t="s">
        <v>823</v>
      </c>
      <c r="B59" s="206" t="s">
        <v>824</v>
      </c>
      <c r="C59" s="64" t="s">
        <v>825</v>
      </c>
      <c r="D59" s="68"/>
      <c r="E59" s="69" t="s">
        <v>819</v>
      </c>
      <c r="F59" s="69"/>
      <c r="G59" s="73"/>
      <c r="H59" s="73"/>
      <c r="I59" s="81"/>
      <c r="J59" s="73"/>
      <c r="K59" s="73" t="s">
        <v>133</v>
      </c>
      <c r="L59" s="82"/>
      <c r="M59" s="82"/>
      <c r="N59" s="82"/>
      <c r="O59" s="82"/>
      <c r="P59" s="71">
        <f>(0.953+1.37+0.97)/3</f>
        <v>1.0976666666666668</v>
      </c>
      <c r="Q59" s="82"/>
      <c r="R59" s="82"/>
      <c r="S59" s="82"/>
    </row>
    <row r="60" spans="1:19" ht="16">
      <c r="A60" s="211"/>
      <c r="B60" s="207"/>
      <c r="C60" s="64" t="s">
        <v>826</v>
      </c>
      <c r="D60" s="64"/>
      <c r="E60" s="71" t="s">
        <v>827</v>
      </c>
      <c r="F60" s="71"/>
      <c r="G60" s="74"/>
      <c r="H60" s="74"/>
      <c r="I60" s="81"/>
      <c r="J60" s="74"/>
      <c r="K60" s="74" t="s">
        <v>133</v>
      </c>
      <c r="L60" s="82"/>
      <c r="M60" s="82"/>
      <c r="N60" s="82"/>
      <c r="O60" s="82"/>
      <c r="P60" s="71">
        <f>(1.972+1.809+1.88)/3</f>
        <v>1.8869999999999998</v>
      </c>
      <c r="Q60" s="82"/>
      <c r="R60" s="82"/>
      <c r="S60" s="82"/>
    </row>
    <row r="61" spans="1:19" ht="16">
      <c r="A61" s="206" t="s">
        <v>828</v>
      </c>
      <c r="B61" s="209" t="s">
        <v>824</v>
      </c>
      <c r="C61" s="70" t="s">
        <v>829</v>
      </c>
      <c r="D61" s="70"/>
      <c r="E61" s="71" t="s">
        <v>137</v>
      </c>
      <c r="F61" s="71"/>
      <c r="G61" s="74"/>
      <c r="H61" s="74"/>
      <c r="I61" s="81"/>
      <c r="J61" s="74"/>
      <c r="K61" s="74" t="s">
        <v>133</v>
      </c>
      <c r="L61" s="82"/>
      <c r="M61" s="82"/>
      <c r="N61" s="82"/>
      <c r="O61" s="82"/>
      <c r="P61" s="71">
        <f>(0.9+0.93+0.9)/3</f>
        <v>0.91</v>
      </c>
      <c r="Q61" s="82"/>
      <c r="R61" s="82"/>
      <c r="S61" s="82"/>
    </row>
    <row r="62" spans="1:19" ht="16">
      <c r="A62" s="212"/>
      <c r="B62" s="208"/>
      <c r="C62" s="70" t="s">
        <v>830</v>
      </c>
      <c r="D62" s="70"/>
      <c r="E62" s="71" t="s">
        <v>137</v>
      </c>
      <c r="F62" s="71"/>
      <c r="G62" s="74"/>
      <c r="H62" s="74"/>
      <c r="I62" s="81"/>
      <c r="J62" s="74"/>
      <c r="K62" s="74" t="s">
        <v>133</v>
      </c>
      <c r="L62" s="82"/>
      <c r="M62" s="82"/>
      <c r="N62" s="82"/>
      <c r="O62" s="82"/>
      <c r="P62" s="71">
        <f>(1.06+0.63+0.66)/3</f>
        <v>0.78333333333333333</v>
      </c>
      <c r="Q62" s="82"/>
      <c r="R62" s="82"/>
      <c r="S62" s="82"/>
    </row>
    <row r="63" spans="1:19" ht="16">
      <c r="A63" s="207"/>
      <c r="B63" s="211"/>
      <c r="C63" s="70" t="s">
        <v>831</v>
      </c>
      <c r="D63" s="70"/>
      <c r="E63" s="71" t="s">
        <v>137</v>
      </c>
      <c r="F63" s="71"/>
      <c r="G63" s="74"/>
      <c r="H63" s="74"/>
      <c r="I63" s="81"/>
      <c r="J63" s="74"/>
      <c r="K63" s="74" t="s">
        <v>133</v>
      </c>
      <c r="L63" s="82"/>
      <c r="M63" s="82"/>
      <c r="N63" s="82"/>
      <c r="O63" s="82"/>
      <c r="P63" s="71" t="s">
        <v>9</v>
      </c>
      <c r="Q63" s="82"/>
      <c r="R63" s="82"/>
      <c r="S63" s="82"/>
    </row>
    <row r="64" spans="1:19" ht="16">
      <c r="A64" s="71" t="s">
        <v>832</v>
      </c>
      <c r="B64" s="71" t="s">
        <v>824</v>
      </c>
      <c r="C64" s="70" t="s">
        <v>833</v>
      </c>
      <c r="D64" s="70"/>
      <c r="E64" s="71" t="s">
        <v>137</v>
      </c>
      <c r="F64" s="71"/>
      <c r="G64" s="74"/>
      <c r="H64" s="74"/>
      <c r="I64" s="81"/>
      <c r="J64" s="74"/>
      <c r="K64" s="74" t="s">
        <v>133</v>
      </c>
      <c r="L64" s="82"/>
      <c r="M64" s="82"/>
      <c r="N64" s="82"/>
      <c r="O64" s="82"/>
      <c r="P64" s="71">
        <f>(3.32+3.54+3.23)/3</f>
        <v>3.3633333333333333</v>
      </c>
      <c r="Q64" s="82"/>
      <c r="R64" s="82"/>
      <c r="S64" s="82"/>
    </row>
    <row r="65" spans="1:19" ht="16">
      <c r="A65" s="216" t="s">
        <v>834</v>
      </c>
      <c r="B65" s="206" t="s">
        <v>824</v>
      </c>
      <c r="C65" s="70" t="s">
        <v>835</v>
      </c>
      <c r="D65" s="70"/>
      <c r="E65" s="71" t="s">
        <v>137</v>
      </c>
      <c r="F65" s="71"/>
      <c r="G65" s="74"/>
      <c r="H65" s="74"/>
      <c r="I65" s="81"/>
      <c r="J65" s="74"/>
      <c r="K65" s="74" t="s">
        <v>133</v>
      </c>
      <c r="L65" s="82"/>
      <c r="M65" s="82"/>
      <c r="N65" s="82"/>
      <c r="O65" s="82"/>
      <c r="P65" s="71">
        <f>(1.33+1.1+1.1)/3</f>
        <v>1.1766666666666667</v>
      </c>
      <c r="Q65" s="82"/>
      <c r="R65" s="82"/>
      <c r="S65" s="82"/>
    </row>
    <row r="66" spans="1:19" ht="16">
      <c r="A66" s="217"/>
      <c r="B66" s="207"/>
      <c r="C66" s="70" t="s">
        <v>836</v>
      </c>
      <c r="D66" s="70"/>
      <c r="E66" s="71" t="s">
        <v>183</v>
      </c>
      <c r="F66" s="71"/>
      <c r="G66" s="74"/>
      <c r="H66" s="74"/>
      <c r="I66" s="81"/>
      <c r="J66" s="74"/>
      <c r="K66" s="74" t="s">
        <v>133</v>
      </c>
      <c r="L66" s="82"/>
      <c r="M66" s="82"/>
      <c r="N66" s="82"/>
      <c r="O66" s="82"/>
      <c r="P66" s="71" t="s">
        <v>9</v>
      </c>
      <c r="Q66" s="82"/>
      <c r="R66" s="82"/>
      <c r="S66" s="82"/>
    </row>
    <row r="67" spans="1:19" ht="16">
      <c r="A67" s="71" t="s">
        <v>837</v>
      </c>
      <c r="B67" s="71" t="s">
        <v>824</v>
      </c>
      <c r="C67" s="70" t="s">
        <v>838</v>
      </c>
      <c r="D67" s="70"/>
      <c r="E67" s="71" t="s">
        <v>137</v>
      </c>
      <c r="F67" s="71"/>
      <c r="G67" s="74"/>
      <c r="H67" s="74"/>
      <c r="I67" s="81"/>
      <c r="J67" s="74"/>
      <c r="K67" s="74" t="s">
        <v>133</v>
      </c>
      <c r="L67" s="82"/>
      <c r="M67" s="82"/>
      <c r="N67" s="82"/>
      <c r="O67" s="82"/>
      <c r="P67" s="71">
        <f>(1.3+1.26+1.26)/3</f>
        <v>1.2733333333333334</v>
      </c>
      <c r="Q67" s="82"/>
      <c r="R67" s="82"/>
      <c r="S67" s="82"/>
    </row>
    <row r="68" spans="1:19" ht="16">
      <c r="A68" s="209" t="s">
        <v>839</v>
      </c>
      <c r="B68" s="206" t="s">
        <v>824</v>
      </c>
      <c r="C68" s="70" t="s">
        <v>840</v>
      </c>
      <c r="D68" s="70"/>
      <c r="E68" s="71" t="s">
        <v>137</v>
      </c>
      <c r="F68" s="71"/>
      <c r="G68" s="74"/>
      <c r="H68" s="74"/>
      <c r="I68" s="81"/>
      <c r="J68" s="74"/>
      <c r="K68" s="74" t="s">
        <v>133</v>
      </c>
      <c r="L68" s="82"/>
      <c r="M68" s="82"/>
      <c r="N68" s="82"/>
      <c r="O68" s="82"/>
      <c r="P68" s="71">
        <f>(1.3+1.2+1.533)/3</f>
        <v>1.3443333333333332</v>
      </c>
      <c r="Q68" s="82"/>
      <c r="R68" s="82"/>
      <c r="S68" s="82"/>
    </row>
    <row r="69" spans="1:19" ht="16" hidden="1">
      <c r="A69" s="211"/>
      <c r="B69" s="207"/>
      <c r="C69" s="70" t="s">
        <v>841</v>
      </c>
      <c r="D69" s="70"/>
      <c r="E69" s="71" t="s">
        <v>819</v>
      </c>
      <c r="F69" s="71"/>
      <c r="G69" s="74"/>
      <c r="H69" s="74"/>
      <c r="I69" s="81"/>
      <c r="J69" s="74"/>
      <c r="K69" s="74" t="s">
        <v>133</v>
      </c>
      <c r="L69" s="82"/>
      <c r="M69" s="82"/>
      <c r="N69" s="82"/>
      <c r="O69" s="82"/>
      <c r="P69" s="82"/>
      <c r="Q69" s="82"/>
      <c r="R69" s="82"/>
      <c r="S69" s="82"/>
    </row>
    <row r="70" spans="1:19" ht="16">
      <c r="A70" s="209" t="s">
        <v>842</v>
      </c>
      <c r="B70" s="206" t="s">
        <v>824</v>
      </c>
      <c r="C70" s="70" t="s">
        <v>843</v>
      </c>
      <c r="D70" s="70"/>
      <c r="E70" s="71" t="s">
        <v>105</v>
      </c>
      <c r="F70" s="71"/>
      <c r="G70" s="74"/>
      <c r="H70" s="74"/>
      <c r="I70" s="81"/>
      <c r="J70" s="74"/>
      <c r="K70" s="74" t="s">
        <v>133</v>
      </c>
      <c r="L70" s="82"/>
      <c r="M70" s="82"/>
      <c r="N70" s="82"/>
      <c r="O70" s="82"/>
      <c r="P70" s="71">
        <f>(1.5+1.133+2.1)/3</f>
        <v>1.5776666666666668</v>
      </c>
      <c r="Q70" s="82"/>
      <c r="R70" s="82"/>
      <c r="S70" s="82"/>
    </row>
    <row r="71" spans="1:19" ht="16">
      <c r="A71" s="208"/>
      <c r="B71" s="212"/>
      <c r="C71" s="70" t="s">
        <v>844</v>
      </c>
      <c r="D71" s="70"/>
      <c r="E71" s="71" t="s">
        <v>105</v>
      </c>
      <c r="F71" s="71"/>
      <c r="G71" s="74"/>
      <c r="H71" s="74"/>
      <c r="I71" s="81"/>
      <c r="J71" s="74"/>
      <c r="K71" s="74" t="s">
        <v>133</v>
      </c>
      <c r="L71" s="82"/>
      <c r="M71" s="82"/>
      <c r="N71" s="82"/>
      <c r="O71" s="82"/>
      <c r="P71" s="71">
        <f>(7.167+5.6+4.733)/3</f>
        <v>5.833333333333333</v>
      </c>
      <c r="Q71" s="82"/>
      <c r="R71" s="82"/>
      <c r="S71" s="82"/>
    </row>
    <row r="72" spans="1:19" ht="16">
      <c r="A72" s="211"/>
      <c r="B72" s="207"/>
      <c r="C72" s="70" t="s">
        <v>845</v>
      </c>
      <c r="D72" s="86"/>
      <c r="E72" s="71" t="s">
        <v>105</v>
      </c>
      <c r="F72" s="67"/>
      <c r="G72" s="75"/>
      <c r="H72" s="75"/>
      <c r="I72" s="81"/>
      <c r="J72" s="75"/>
      <c r="K72" s="74" t="s">
        <v>133</v>
      </c>
      <c r="L72" s="82"/>
      <c r="M72" s="82"/>
      <c r="N72" s="82"/>
      <c r="O72" s="82"/>
      <c r="P72" s="71">
        <f>(3.8+4.233+4.134)/3</f>
        <v>4.0556666666666663</v>
      </c>
      <c r="Q72" s="82"/>
      <c r="R72" s="82"/>
      <c r="S72" s="82"/>
    </row>
    <row r="73" spans="1:19" ht="16" hidden="1">
      <c r="A73" s="209" t="s">
        <v>846</v>
      </c>
      <c r="B73" s="209" t="s">
        <v>847</v>
      </c>
      <c r="C73" s="70" t="s">
        <v>848</v>
      </c>
      <c r="D73" s="70"/>
      <c r="E73" s="76" t="s">
        <v>114</v>
      </c>
      <c r="F73" s="76"/>
      <c r="G73" s="78"/>
      <c r="H73" s="79" t="s">
        <v>849</v>
      </c>
      <c r="I73" s="89" t="s">
        <v>850</v>
      </c>
      <c r="J73" s="83"/>
      <c r="K73" s="74" t="s">
        <v>113</v>
      </c>
      <c r="L73" s="82"/>
      <c r="M73" s="82"/>
      <c r="N73" s="82"/>
      <c r="O73" s="82"/>
      <c r="P73" s="82"/>
      <c r="Q73" s="82"/>
      <c r="R73" s="82"/>
      <c r="S73" s="82"/>
    </row>
    <row r="74" spans="1:19" ht="16" hidden="1">
      <c r="A74" s="208"/>
      <c r="B74" s="208"/>
      <c r="C74" s="70" t="s">
        <v>851</v>
      </c>
      <c r="D74" s="70"/>
      <c r="E74" s="76" t="s">
        <v>137</v>
      </c>
      <c r="F74" s="76"/>
      <c r="G74" s="78"/>
      <c r="H74" s="79" t="s">
        <v>849</v>
      </c>
      <c r="I74" s="81"/>
      <c r="J74" s="83" t="s">
        <v>816</v>
      </c>
      <c r="K74" s="74" t="s">
        <v>113</v>
      </c>
      <c r="L74" s="82"/>
      <c r="M74" s="82"/>
      <c r="N74" s="82"/>
      <c r="O74" s="82"/>
      <c r="P74" s="82"/>
      <c r="Q74" s="82"/>
      <c r="R74" s="82"/>
      <c r="S74" s="82"/>
    </row>
    <row r="75" spans="1:19" ht="32" hidden="1">
      <c r="A75" s="208"/>
      <c r="B75" s="208"/>
      <c r="C75" s="70" t="s">
        <v>852</v>
      </c>
      <c r="D75" s="70" t="s">
        <v>108</v>
      </c>
      <c r="E75" s="76" t="s">
        <v>853</v>
      </c>
      <c r="F75" s="76"/>
      <c r="G75" s="78"/>
      <c r="H75" s="79" t="s">
        <v>849</v>
      </c>
      <c r="I75" s="81"/>
      <c r="J75" s="83" t="s">
        <v>816</v>
      </c>
      <c r="K75" s="74" t="s">
        <v>113</v>
      </c>
      <c r="L75" s="82"/>
      <c r="M75" s="82"/>
      <c r="N75" s="82"/>
      <c r="O75" s="82"/>
      <c r="P75" s="82"/>
      <c r="Q75" s="82"/>
      <c r="R75" s="82"/>
      <c r="S75" s="82"/>
    </row>
    <row r="76" spans="1:19" ht="32" hidden="1">
      <c r="A76" s="208"/>
      <c r="B76" s="208"/>
      <c r="C76" s="70" t="s">
        <v>854</v>
      </c>
      <c r="D76" s="70"/>
      <c r="E76" s="76" t="s">
        <v>855</v>
      </c>
      <c r="F76" s="76"/>
      <c r="G76" s="78"/>
      <c r="H76" s="79" t="s">
        <v>849</v>
      </c>
      <c r="I76" s="81"/>
      <c r="J76" s="83" t="s">
        <v>816</v>
      </c>
      <c r="K76" s="74" t="s">
        <v>113</v>
      </c>
      <c r="L76" s="82"/>
      <c r="M76" s="82"/>
      <c r="N76" s="82"/>
      <c r="O76" s="82"/>
      <c r="P76" s="82"/>
      <c r="Q76" s="82"/>
      <c r="R76" s="82"/>
      <c r="S76" s="82"/>
    </row>
    <row r="77" spans="1:19" ht="32" hidden="1">
      <c r="A77" s="208"/>
      <c r="B77" s="208"/>
      <c r="C77" s="70" t="s">
        <v>856</v>
      </c>
      <c r="D77" s="70"/>
      <c r="E77" s="76" t="s">
        <v>857</v>
      </c>
      <c r="F77" s="76"/>
      <c r="G77" s="78"/>
      <c r="H77" s="79" t="s">
        <v>849</v>
      </c>
      <c r="I77" s="81"/>
      <c r="J77" s="83" t="s">
        <v>816</v>
      </c>
      <c r="K77" s="74" t="s">
        <v>113</v>
      </c>
      <c r="L77" s="82"/>
      <c r="M77" s="82"/>
      <c r="N77" s="82"/>
      <c r="O77" s="82"/>
      <c r="P77" s="82"/>
      <c r="Q77" s="82"/>
      <c r="R77" s="82"/>
      <c r="S77" s="82"/>
    </row>
    <row r="78" spans="1:19" ht="32" hidden="1">
      <c r="A78" s="208"/>
      <c r="B78" s="208"/>
      <c r="C78" s="70" t="s">
        <v>858</v>
      </c>
      <c r="D78" s="70"/>
      <c r="E78" s="191" t="s">
        <v>859</v>
      </c>
      <c r="F78" s="76"/>
      <c r="G78" s="78"/>
      <c r="H78" s="79" t="s">
        <v>849</v>
      </c>
      <c r="I78" s="81"/>
      <c r="J78" s="83" t="s">
        <v>816</v>
      </c>
      <c r="K78" s="74" t="s">
        <v>113</v>
      </c>
      <c r="L78" s="82"/>
      <c r="M78" s="82"/>
      <c r="N78" s="82"/>
      <c r="O78" s="82"/>
      <c r="P78" s="82"/>
      <c r="Q78" s="82"/>
      <c r="R78" s="82"/>
      <c r="S78" s="82"/>
    </row>
    <row r="79" spans="1:19" ht="32" hidden="1">
      <c r="A79" s="211"/>
      <c r="B79" s="211"/>
      <c r="C79" s="70" t="s">
        <v>860</v>
      </c>
      <c r="D79" s="70" t="s">
        <v>108</v>
      </c>
      <c r="E79" s="76" t="s">
        <v>188</v>
      </c>
      <c r="F79" s="76"/>
      <c r="G79" s="78"/>
      <c r="H79" s="79" t="s">
        <v>815</v>
      </c>
      <c r="I79" s="81"/>
      <c r="J79" s="83" t="s">
        <v>816</v>
      </c>
      <c r="K79" s="74" t="s">
        <v>113</v>
      </c>
      <c r="L79" s="82"/>
      <c r="M79" s="82"/>
      <c r="N79" s="82"/>
      <c r="O79" s="82"/>
      <c r="P79" s="82"/>
      <c r="Q79" s="82"/>
      <c r="R79" s="82"/>
      <c r="S79" s="82"/>
    </row>
    <row r="80" spans="1:19" ht="16" hidden="1">
      <c r="A80" s="206" t="s">
        <v>861</v>
      </c>
      <c r="B80" s="216" t="s">
        <v>847</v>
      </c>
      <c r="C80" s="70" t="s">
        <v>862</v>
      </c>
      <c r="D80" s="70"/>
      <c r="E80" s="76" t="s">
        <v>827</v>
      </c>
      <c r="F80" s="76"/>
      <c r="G80" s="78"/>
      <c r="H80" s="79" t="s">
        <v>849</v>
      </c>
      <c r="I80" s="81"/>
      <c r="J80" s="83" t="s">
        <v>816</v>
      </c>
      <c r="K80" s="74" t="s">
        <v>113</v>
      </c>
      <c r="L80" s="82"/>
      <c r="M80" s="82"/>
      <c r="N80" s="82"/>
      <c r="O80" s="82"/>
      <c r="P80" s="82"/>
      <c r="Q80" s="82"/>
      <c r="R80" s="82"/>
      <c r="S80" s="82"/>
    </row>
    <row r="81" spans="1:19" ht="16" hidden="1">
      <c r="A81" s="207"/>
      <c r="B81" s="217"/>
      <c r="C81" s="70" t="s">
        <v>863</v>
      </c>
      <c r="D81" s="70"/>
      <c r="E81" s="76" t="s">
        <v>827</v>
      </c>
      <c r="F81" s="76"/>
      <c r="G81" s="78"/>
      <c r="H81" s="79" t="s">
        <v>849</v>
      </c>
      <c r="I81" s="81"/>
      <c r="J81" s="83" t="s">
        <v>816</v>
      </c>
      <c r="K81" s="74" t="s">
        <v>113</v>
      </c>
      <c r="L81" s="82"/>
      <c r="M81" s="82"/>
      <c r="N81" s="82"/>
      <c r="O81" s="82"/>
      <c r="P81" s="82"/>
      <c r="Q81" s="82"/>
      <c r="R81" s="82"/>
      <c r="S81" s="82"/>
    </row>
    <row r="82" spans="1:19" ht="16" hidden="1">
      <c r="A82" s="209" t="s">
        <v>864</v>
      </c>
      <c r="B82" s="209" t="s">
        <v>847</v>
      </c>
      <c r="C82" s="70" t="s">
        <v>865</v>
      </c>
      <c r="D82" s="70"/>
      <c r="E82" s="76" t="s">
        <v>105</v>
      </c>
      <c r="F82" s="76"/>
      <c r="G82" s="80"/>
      <c r="H82" s="79" t="s">
        <v>815</v>
      </c>
      <c r="I82" s="81"/>
      <c r="J82" s="83" t="s">
        <v>816</v>
      </c>
      <c r="K82" s="74" t="s">
        <v>113</v>
      </c>
      <c r="L82" s="82"/>
      <c r="M82" s="82"/>
      <c r="N82" s="82"/>
      <c r="O82" s="82"/>
      <c r="P82" s="82"/>
      <c r="Q82" s="82"/>
      <c r="R82" s="82"/>
      <c r="S82" s="82"/>
    </row>
    <row r="83" spans="1:19" ht="16" hidden="1">
      <c r="A83" s="208"/>
      <c r="B83" s="208"/>
      <c r="C83" s="70" t="s">
        <v>866</v>
      </c>
      <c r="D83" s="70"/>
      <c r="E83" s="76" t="s">
        <v>867</v>
      </c>
      <c r="F83" s="76"/>
      <c r="G83" s="80"/>
      <c r="H83" s="79" t="s">
        <v>815</v>
      </c>
      <c r="I83" s="81"/>
      <c r="J83" s="83" t="s">
        <v>816</v>
      </c>
      <c r="K83" s="74" t="s">
        <v>113</v>
      </c>
      <c r="L83" s="82"/>
      <c r="M83" s="82"/>
      <c r="N83" s="82"/>
      <c r="O83" s="82"/>
      <c r="P83" s="82"/>
      <c r="Q83" s="82"/>
      <c r="R83" s="82"/>
      <c r="S83" s="82"/>
    </row>
    <row r="84" spans="1:19" ht="16" hidden="1">
      <c r="A84" s="208"/>
      <c r="B84" s="208"/>
      <c r="C84" s="70" t="s">
        <v>868</v>
      </c>
      <c r="D84" s="70" t="s">
        <v>108</v>
      </c>
      <c r="E84" s="76" t="s">
        <v>137</v>
      </c>
      <c r="F84" s="76"/>
      <c r="G84" s="80"/>
      <c r="H84" s="79" t="s">
        <v>815</v>
      </c>
      <c r="I84" s="81"/>
      <c r="J84" s="83" t="s">
        <v>816</v>
      </c>
      <c r="K84" s="74" t="s">
        <v>113</v>
      </c>
      <c r="L84" s="82"/>
      <c r="M84" s="82"/>
      <c r="N84" s="82"/>
      <c r="O84" s="82"/>
      <c r="P84" s="82"/>
      <c r="Q84" s="82"/>
      <c r="R84" s="82"/>
      <c r="S84" s="82"/>
    </row>
    <row r="85" spans="1:19" ht="16" hidden="1">
      <c r="A85" s="211"/>
      <c r="B85" s="211"/>
      <c r="C85" s="70" t="s">
        <v>869</v>
      </c>
      <c r="D85" s="70"/>
      <c r="E85" s="76" t="s">
        <v>870</v>
      </c>
      <c r="F85" s="76"/>
      <c r="G85" s="80"/>
      <c r="H85" s="79" t="s">
        <v>815</v>
      </c>
      <c r="I85" s="81"/>
      <c r="J85" s="83" t="s">
        <v>816</v>
      </c>
      <c r="K85" s="74" t="s">
        <v>113</v>
      </c>
      <c r="L85" s="82"/>
      <c r="M85" s="82"/>
      <c r="N85" s="82"/>
      <c r="O85" s="82"/>
      <c r="P85" s="82"/>
      <c r="Q85" s="82"/>
      <c r="R85" s="82"/>
      <c r="S85" s="82"/>
    </row>
    <row r="86" spans="1:19" ht="16" hidden="1">
      <c r="A86" s="82" t="s">
        <v>871</v>
      </c>
      <c r="B86" s="82" t="s">
        <v>872</v>
      </c>
      <c r="C86" s="70" t="s">
        <v>873</v>
      </c>
      <c r="D86" s="70"/>
      <c r="E86" s="76" t="s">
        <v>874</v>
      </c>
      <c r="F86" s="76"/>
      <c r="G86" s="78"/>
      <c r="H86" s="79" t="s">
        <v>875</v>
      </c>
      <c r="I86" s="81"/>
      <c r="J86" s="17" t="s">
        <v>816</v>
      </c>
      <c r="K86" s="74" t="s">
        <v>45</v>
      </c>
      <c r="L86" s="82"/>
      <c r="M86" s="82"/>
      <c r="N86" s="82"/>
      <c r="O86" s="82"/>
      <c r="P86" s="82"/>
      <c r="Q86" s="82"/>
      <c r="R86" s="82"/>
      <c r="S86" s="82"/>
    </row>
    <row r="87" spans="1:19" ht="32" hidden="1">
      <c r="A87" s="85" t="s">
        <v>876</v>
      </c>
      <c r="B87" s="87"/>
      <c r="C87" s="70" t="s">
        <v>877</v>
      </c>
      <c r="D87" s="88"/>
      <c r="E87" s="69" t="s">
        <v>114</v>
      </c>
      <c r="F87" s="69"/>
      <c r="G87" s="73"/>
      <c r="H87" s="73"/>
      <c r="I87" s="81"/>
      <c r="J87" s="73"/>
      <c r="K87" s="73" t="s">
        <v>133</v>
      </c>
      <c r="L87" s="82"/>
      <c r="M87" s="82"/>
      <c r="N87" s="82"/>
      <c r="O87" s="82"/>
      <c r="P87" s="82"/>
      <c r="Q87" s="82"/>
      <c r="R87" s="82"/>
      <c r="S87" s="82"/>
    </row>
    <row r="88" spans="1:19" s="51" customFormat="1">
      <c r="A88" s="52"/>
      <c r="B88" s="52"/>
      <c r="C88" s="52"/>
      <c r="D88" s="52"/>
      <c r="E88" s="53"/>
      <c r="F88" s="53"/>
      <c r="P88" s="53"/>
    </row>
    <row r="89" spans="1:19" s="51" customFormat="1">
      <c r="A89" s="52"/>
      <c r="B89" s="52"/>
      <c r="C89" s="52"/>
      <c r="D89" s="52"/>
      <c r="E89" s="53"/>
      <c r="F89" s="53"/>
      <c r="P89" s="53"/>
    </row>
    <row r="90" spans="1:19" s="51" customFormat="1">
      <c r="A90" s="52"/>
      <c r="B90" s="52"/>
      <c r="C90" s="52"/>
      <c r="D90" s="52"/>
      <c r="E90" s="53"/>
      <c r="F90" s="53"/>
      <c r="P90" s="53"/>
    </row>
    <row r="95" spans="1:19" s="51" customFormat="1">
      <c r="A95" s="52"/>
      <c r="B95" s="52"/>
      <c r="C95" s="52"/>
      <c r="D95" s="52"/>
      <c r="E95" s="53"/>
      <c r="F95" s="53"/>
      <c r="P95" s="53"/>
    </row>
  </sheetData>
  <sheetProtection formatCells="0" insertHyperlinks="0" autoFilter="0"/>
  <autoFilter ref="A1:S87" xr:uid="{00000000-0009-0000-0000-000004000000}">
    <filterColumn colId="10">
      <filters>
        <filter val="Baidu"/>
      </filters>
    </filterColumn>
  </autoFilter>
  <mergeCells count="22">
    <mergeCell ref="A82:A85"/>
    <mergeCell ref="B3:B35"/>
    <mergeCell ref="B36:B54"/>
    <mergeCell ref="B55:B58"/>
    <mergeCell ref="B59:B60"/>
    <mergeCell ref="B61:B63"/>
    <mergeCell ref="B65:B66"/>
    <mergeCell ref="B68:B69"/>
    <mergeCell ref="B70:B72"/>
    <mergeCell ref="B73:B79"/>
    <mergeCell ref="B80:B81"/>
    <mergeCell ref="B82:B85"/>
    <mergeCell ref="A65:A66"/>
    <mergeCell ref="A68:A69"/>
    <mergeCell ref="A70:A72"/>
    <mergeCell ref="A73:A79"/>
    <mergeCell ref="A80:A81"/>
    <mergeCell ref="A3:A35"/>
    <mergeCell ref="A36:A54"/>
    <mergeCell ref="A55:A58"/>
    <mergeCell ref="A59:A60"/>
    <mergeCell ref="A61:A63"/>
  </mergeCells>
  <phoneticPr fontId="56" type="noConversion"/>
  <conditionalFormatting sqref="G55">
    <cfRule type="cellIs" dxfId="27" priority="17" operator="equal">
      <formula>"Fail"</formula>
    </cfRule>
    <cfRule type="cellIs" dxfId="26" priority="18" operator="equal">
      <formula>"Pass"</formula>
    </cfRule>
  </conditionalFormatting>
  <conditionalFormatting sqref="G56">
    <cfRule type="cellIs" dxfId="25" priority="19" operator="equal">
      <formula>"Fail"</formula>
    </cfRule>
    <cfRule type="cellIs" dxfId="24" priority="20" operator="equal">
      <formula>"Pass"</formula>
    </cfRule>
  </conditionalFormatting>
  <conditionalFormatting sqref="G57">
    <cfRule type="cellIs" dxfId="23" priority="15" operator="equal">
      <formula>"Fail"</formula>
    </cfRule>
    <cfRule type="cellIs" dxfId="22" priority="16" operator="equal">
      <formula>"Pass"</formula>
    </cfRule>
  </conditionalFormatting>
  <conditionalFormatting sqref="G58">
    <cfRule type="cellIs" dxfId="21" priority="21" operator="equal">
      <formula>"NA"</formula>
    </cfRule>
    <cfRule type="cellIs" dxfId="20" priority="22" operator="equal">
      <formula>"NT"</formula>
    </cfRule>
    <cfRule type="cellIs" dxfId="19" priority="23" operator="equal">
      <formula>"Fail"</formula>
    </cfRule>
    <cfRule type="cellIs" dxfId="18" priority="24" operator="equal">
      <formula>"Pass"</formula>
    </cfRule>
  </conditionalFormatting>
  <conditionalFormatting sqref="G79">
    <cfRule type="cellIs" dxfId="17" priority="13" operator="equal">
      <formula>"Fail"</formula>
    </cfRule>
    <cfRule type="cellIs" dxfId="16" priority="14" operator="equal">
      <formula>"Pass"</formula>
    </cfRule>
  </conditionalFormatting>
  <conditionalFormatting sqref="G82">
    <cfRule type="cellIs" dxfId="15" priority="5" operator="equal">
      <formula>"NA"</formula>
    </cfRule>
    <cfRule type="cellIs" dxfId="14" priority="6" operator="equal">
      <formula>"NT"</formula>
    </cfRule>
    <cfRule type="cellIs" dxfId="13" priority="7" operator="equal">
      <formula>"Fail"</formula>
    </cfRule>
    <cfRule type="cellIs" dxfId="12" priority="8" operator="equal">
      <formula>"Pass"</formula>
    </cfRule>
  </conditionalFormatting>
  <conditionalFormatting sqref="G83">
    <cfRule type="cellIs" dxfId="11" priority="1" operator="equal">
      <formula>"NA"</formula>
    </cfRule>
    <cfRule type="cellIs" dxfId="10" priority="2" operator="equal">
      <formula>"NT"</formula>
    </cfRule>
    <cfRule type="cellIs" dxfId="9" priority="3" operator="equal">
      <formula>"Fail"</formula>
    </cfRule>
    <cfRule type="cellIs" dxfId="8" priority="4" operator="equal">
      <formula>"Pass"</formula>
    </cfRule>
  </conditionalFormatting>
  <conditionalFormatting sqref="G86">
    <cfRule type="cellIs" dxfId="7" priority="60" operator="equal">
      <formula>"Fail"</formula>
    </cfRule>
    <cfRule type="cellIs" dxfId="6" priority="61" operator="equal">
      <formula>"Pass"</formula>
    </cfRule>
  </conditionalFormatting>
  <conditionalFormatting sqref="G84:G85">
    <cfRule type="cellIs" dxfId="5" priority="9" operator="equal">
      <formula>"NA"</formula>
    </cfRule>
    <cfRule type="cellIs" dxfId="4" priority="10" operator="equal">
      <formula>"NT"</formula>
    </cfRule>
    <cfRule type="cellIs" dxfId="3" priority="11" operator="equal">
      <formula>"Fail"</formula>
    </cfRule>
    <cfRule type="cellIs" dxfId="2" priority="12" operator="equal">
      <formula>"Pass"</formula>
    </cfRule>
  </conditionalFormatting>
  <conditionalFormatting sqref="G73:G78 G80:G81">
    <cfRule type="cellIs" dxfId="1" priority="32" operator="equal">
      <formula>"Fail"</formula>
    </cfRule>
    <cfRule type="cellIs" dxfId="0" priority="33" operator="equal">
      <formula>"Pass"</formula>
    </cfRule>
  </conditionalFormatting>
  <dataValidations count="2">
    <dataValidation type="list" allowBlank="1" showInputMessage="1" showErrorMessage="1" sqref="G86 G55:G57 G73:G81" xr:uid="{00000000-0002-0000-0400-000000000000}">
      <formula1>"Pass,Fail"</formula1>
    </dataValidation>
    <dataValidation type="list" allowBlank="1" showInputMessage="1" showErrorMessage="1" sqref="G58 G82:G85" xr:uid="{00000000-0002-0000-0400-000001000000}">
      <formula1>"Pass,Fail,NT,NA"</formula1>
    </dataValidation>
  </dataValidations>
  <pageMargins left="0.7" right="0.7" top="0.75" bottom="0.75" header="0.3" footer="0.3"/>
  <pageSetup orientation="portrait" horizontalDpi="90" verticalDpi="9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filterMode="1"/>
  <dimension ref="A1:CD143"/>
  <sheetViews>
    <sheetView zoomScale="120" zoomScaleNormal="120" workbookViewId="0">
      <pane xSplit="1" ySplit="1" topLeftCell="B2" activePane="bottomRight" state="frozen"/>
      <selection pane="topRight"/>
      <selection pane="bottomLeft"/>
      <selection pane="bottomRight" activeCell="H89" sqref="H89"/>
    </sheetView>
  </sheetViews>
  <sheetFormatPr baseColWidth="10" defaultColWidth="9" defaultRowHeight="15"/>
  <cols>
    <col min="1" max="1" width="16.6640625" style="26" customWidth="1"/>
    <col min="2" max="2" width="38.1640625" style="26" customWidth="1"/>
    <col min="3" max="3" width="11.5" style="26" customWidth="1"/>
    <col min="4" max="4" width="20" style="26" customWidth="1"/>
    <col min="5" max="5" width="9" style="26"/>
    <col min="6" max="6" width="14.5" style="26" customWidth="1"/>
    <col min="7" max="7" width="15" style="26" customWidth="1"/>
    <col min="8" max="8" width="12.5" style="26" customWidth="1"/>
    <col min="9" max="9" width="13.33203125" style="26" customWidth="1"/>
    <col min="10" max="10" width="8.6640625" style="26" customWidth="1"/>
    <col min="11" max="11" width="9.33203125" style="26" customWidth="1"/>
    <col min="12" max="12" width="14.5" style="26" customWidth="1"/>
    <col min="13" max="13" width="27.5" style="26" customWidth="1"/>
    <col min="14" max="14" width="24.83203125" style="26" customWidth="1"/>
    <col min="15" max="15" width="27.5" style="26" customWidth="1"/>
    <col min="16" max="16" width="14" style="26" customWidth="1"/>
    <col min="17" max="16384" width="9" style="26"/>
  </cols>
  <sheetData>
    <row r="1" spans="1:82">
      <c r="A1" s="27" t="s">
        <v>878</v>
      </c>
      <c r="B1" s="27" t="s">
        <v>35</v>
      </c>
      <c r="C1" s="27" t="s">
        <v>879</v>
      </c>
      <c r="D1" s="27" t="s">
        <v>880</v>
      </c>
      <c r="E1" s="27" t="s">
        <v>36</v>
      </c>
      <c r="F1" s="37" t="s">
        <v>881</v>
      </c>
      <c r="G1" s="37" t="s">
        <v>882</v>
      </c>
      <c r="H1" s="38" t="s">
        <v>883</v>
      </c>
      <c r="I1" s="38" t="s">
        <v>884</v>
      </c>
      <c r="J1" s="37" t="s">
        <v>885</v>
      </c>
      <c r="K1" s="37" t="s">
        <v>886</v>
      </c>
      <c r="L1" s="38" t="s">
        <v>887</v>
      </c>
      <c r="M1" s="38" t="s">
        <v>888</v>
      </c>
      <c r="N1" s="38" t="s">
        <v>889</v>
      </c>
      <c r="O1" s="38" t="s">
        <v>890</v>
      </c>
      <c r="P1" s="48" t="s">
        <v>891</v>
      </c>
      <c r="Q1" s="37" t="s">
        <v>881</v>
      </c>
      <c r="R1" s="37" t="s">
        <v>882</v>
      </c>
      <c r="S1" s="38" t="s">
        <v>883</v>
      </c>
      <c r="T1" s="38" t="s">
        <v>884</v>
      </c>
      <c r="U1" s="37" t="s">
        <v>885</v>
      </c>
      <c r="V1" s="37" t="s">
        <v>886</v>
      </c>
      <c r="W1" s="38" t="s">
        <v>887</v>
      </c>
      <c r="X1" s="38" t="s">
        <v>888</v>
      </c>
      <c r="Y1" s="38" t="s">
        <v>889</v>
      </c>
      <c r="Z1" s="38" t="s">
        <v>890</v>
      </c>
      <c r="AA1" s="38" t="s">
        <v>891</v>
      </c>
      <c r="AB1" s="37" t="s">
        <v>881</v>
      </c>
      <c r="AC1" s="37" t="s">
        <v>882</v>
      </c>
      <c r="AD1" s="38" t="s">
        <v>883</v>
      </c>
      <c r="AE1" s="38" t="s">
        <v>884</v>
      </c>
      <c r="AF1" s="37" t="s">
        <v>885</v>
      </c>
      <c r="AG1" s="37" t="s">
        <v>886</v>
      </c>
      <c r="AH1" s="38" t="s">
        <v>887</v>
      </c>
      <c r="AI1" s="38" t="s">
        <v>888</v>
      </c>
      <c r="AJ1" s="38" t="s">
        <v>889</v>
      </c>
      <c r="AK1" s="38" t="s">
        <v>890</v>
      </c>
      <c r="AL1" s="38" t="s">
        <v>891</v>
      </c>
      <c r="AM1" s="37" t="s">
        <v>881</v>
      </c>
      <c r="AN1" s="37" t="s">
        <v>882</v>
      </c>
      <c r="AO1" s="38" t="s">
        <v>883</v>
      </c>
      <c r="AP1" s="38" t="s">
        <v>884</v>
      </c>
      <c r="AQ1" s="37" t="s">
        <v>885</v>
      </c>
      <c r="AR1" s="37" t="s">
        <v>886</v>
      </c>
      <c r="AS1" s="38" t="s">
        <v>887</v>
      </c>
      <c r="AT1" s="38" t="s">
        <v>888</v>
      </c>
      <c r="AU1" s="38" t="s">
        <v>889</v>
      </c>
      <c r="AV1" s="38" t="s">
        <v>890</v>
      </c>
      <c r="AW1" s="38" t="s">
        <v>891</v>
      </c>
      <c r="AX1" s="37" t="s">
        <v>881</v>
      </c>
      <c r="AY1" s="37" t="s">
        <v>882</v>
      </c>
      <c r="AZ1" s="38" t="s">
        <v>883</v>
      </c>
      <c r="BA1" s="38" t="s">
        <v>884</v>
      </c>
      <c r="BB1" s="37" t="s">
        <v>885</v>
      </c>
      <c r="BC1" s="37" t="s">
        <v>886</v>
      </c>
      <c r="BD1" s="38" t="s">
        <v>887</v>
      </c>
      <c r="BE1" s="38" t="s">
        <v>888</v>
      </c>
      <c r="BF1" s="38" t="s">
        <v>889</v>
      </c>
      <c r="BG1" s="38" t="s">
        <v>890</v>
      </c>
      <c r="BH1" s="38" t="s">
        <v>891</v>
      </c>
      <c r="BI1" s="37" t="s">
        <v>881</v>
      </c>
      <c r="BJ1" s="37" t="s">
        <v>882</v>
      </c>
      <c r="BK1" s="38" t="s">
        <v>883</v>
      </c>
      <c r="BL1" s="38" t="s">
        <v>884</v>
      </c>
      <c r="BM1" s="37" t="s">
        <v>885</v>
      </c>
      <c r="BN1" s="37" t="s">
        <v>886</v>
      </c>
      <c r="BO1" s="38" t="s">
        <v>887</v>
      </c>
      <c r="BP1" s="38" t="s">
        <v>888</v>
      </c>
      <c r="BQ1" s="38" t="s">
        <v>889</v>
      </c>
      <c r="BR1" s="38" t="s">
        <v>890</v>
      </c>
      <c r="BS1" s="38" t="s">
        <v>891</v>
      </c>
      <c r="BT1" s="37" t="s">
        <v>881</v>
      </c>
      <c r="BU1" s="37" t="s">
        <v>882</v>
      </c>
      <c r="BV1" s="38" t="s">
        <v>883</v>
      </c>
      <c r="BW1" s="38" t="s">
        <v>884</v>
      </c>
      <c r="BX1" s="37" t="s">
        <v>885</v>
      </c>
      <c r="BY1" s="37" t="s">
        <v>886</v>
      </c>
      <c r="BZ1" s="38" t="s">
        <v>887</v>
      </c>
      <c r="CA1" s="38" t="s">
        <v>888</v>
      </c>
      <c r="CB1" s="38" t="s">
        <v>889</v>
      </c>
      <c r="CC1" s="38" t="s">
        <v>890</v>
      </c>
      <c r="CD1" s="38" t="s">
        <v>891</v>
      </c>
    </row>
    <row r="2" spans="1:82" hidden="1">
      <c r="A2" s="28" t="s">
        <v>892</v>
      </c>
      <c r="B2" s="28" t="s">
        <v>893</v>
      </c>
      <c r="C2" s="29" t="s">
        <v>894</v>
      </c>
      <c r="D2" s="28" t="s">
        <v>895</v>
      </c>
      <c r="E2" s="29" t="s">
        <v>113</v>
      </c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29"/>
      <c r="AK2" s="29"/>
      <c r="AL2" s="29"/>
      <c r="AM2" s="29"/>
      <c r="AN2" s="29"/>
      <c r="AO2" s="29"/>
      <c r="AP2" s="29"/>
      <c r="AQ2" s="29"/>
      <c r="AR2" s="29"/>
      <c r="AS2" s="29"/>
      <c r="AT2" s="29"/>
      <c r="AU2" s="29"/>
      <c r="AV2" s="29"/>
      <c r="AW2" s="29"/>
      <c r="AX2" s="29"/>
      <c r="AY2" s="29"/>
      <c r="AZ2" s="29"/>
      <c r="BA2" s="29"/>
      <c r="BB2" s="29"/>
      <c r="BC2" s="29"/>
      <c r="BD2" s="29"/>
      <c r="BE2" s="29"/>
      <c r="BF2" s="29"/>
      <c r="BG2" s="29"/>
      <c r="BH2" s="29"/>
      <c r="BI2" s="29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  <c r="BU2" s="29"/>
      <c r="BV2" s="29"/>
      <c r="BW2" s="29"/>
      <c r="BX2" s="29"/>
      <c r="BY2" s="29"/>
      <c r="BZ2" s="29"/>
      <c r="CA2" s="29"/>
      <c r="CB2" s="29"/>
      <c r="CC2" s="29"/>
      <c r="CD2" s="29"/>
    </row>
    <row r="3" spans="1:82" ht="28" hidden="1">
      <c r="A3" s="30" t="s">
        <v>896</v>
      </c>
      <c r="B3" s="30" t="s">
        <v>897</v>
      </c>
      <c r="C3" s="29" t="s">
        <v>894</v>
      </c>
      <c r="D3" s="30" t="s">
        <v>898</v>
      </c>
      <c r="E3" s="29" t="s">
        <v>113</v>
      </c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  <c r="AL3" s="29"/>
      <c r="AM3" s="29"/>
      <c r="AN3" s="29"/>
      <c r="AO3" s="29"/>
      <c r="AP3" s="29"/>
      <c r="AQ3" s="29"/>
      <c r="AR3" s="29"/>
      <c r="AS3" s="29"/>
      <c r="AT3" s="29"/>
      <c r="AU3" s="29"/>
      <c r="AV3" s="29"/>
      <c r="AW3" s="29"/>
      <c r="AX3" s="29"/>
      <c r="AY3" s="29"/>
      <c r="AZ3" s="29"/>
      <c r="BA3" s="29"/>
      <c r="BB3" s="29"/>
      <c r="BC3" s="29"/>
      <c r="BD3" s="29"/>
      <c r="BE3" s="29"/>
      <c r="BF3" s="29"/>
      <c r="BG3" s="29"/>
      <c r="BH3" s="29"/>
      <c r="BI3" s="29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  <c r="BU3" s="29"/>
      <c r="BV3" s="29"/>
      <c r="BW3" s="29"/>
      <c r="BX3" s="29"/>
      <c r="BY3" s="29"/>
      <c r="BZ3" s="29"/>
      <c r="CA3" s="29"/>
      <c r="CB3" s="29"/>
      <c r="CC3" s="29"/>
      <c r="CD3" s="29"/>
    </row>
    <row r="4" spans="1:82" ht="28" hidden="1">
      <c r="A4" s="30"/>
      <c r="B4" s="30" t="s">
        <v>899</v>
      </c>
      <c r="C4" s="29" t="s">
        <v>900</v>
      </c>
      <c r="D4" s="30" t="s">
        <v>898</v>
      </c>
      <c r="E4" s="29" t="s">
        <v>113</v>
      </c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  <c r="AY4" s="29"/>
      <c r="AZ4" s="29"/>
      <c r="BA4" s="29"/>
      <c r="BB4" s="29"/>
      <c r="BC4" s="29"/>
      <c r="BD4" s="29"/>
      <c r="BE4" s="29"/>
      <c r="BF4" s="29"/>
      <c r="BG4" s="29"/>
      <c r="BH4" s="29"/>
      <c r="BI4" s="29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  <c r="BU4" s="29"/>
      <c r="BV4" s="29"/>
      <c r="BW4" s="29"/>
      <c r="BX4" s="29"/>
      <c r="BY4" s="29"/>
      <c r="BZ4" s="29"/>
      <c r="CA4" s="29"/>
      <c r="CB4" s="29"/>
      <c r="CC4" s="29"/>
      <c r="CD4" s="29"/>
    </row>
    <row r="5" spans="1:82" hidden="1">
      <c r="A5" s="31" t="s">
        <v>901</v>
      </c>
      <c r="B5" s="31" t="s">
        <v>902</v>
      </c>
      <c r="C5" s="29" t="s">
        <v>894</v>
      </c>
      <c r="D5" s="31" t="s">
        <v>903</v>
      </c>
      <c r="E5" s="29" t="s">
        <v>113</v>
      </c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29"/>
      <c r="BA5" s="29"/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  <c r="BU5" s="29"/>
      <c r="BV5" s="29"/>
      <c r="BW5" s="29"/>
      <c r="BX5" s="29"/>
      <c r="BY5" s="29"/>
      <c r="BZ5" s="29"/>
      <c r="CA5" s="29"/>
      <c r="CB5" s="29"/>
      <c r="CC5" s="29"/>
      <c r="CD5" s="29"/>
    </row>
    <row r="6" spans="1:82" hidden="1">
      <c r="A6" s="31"/>
      <c r="B6" s="31" t="s">
        <v>904</v>
      </c>
      <c r="C6" s="29" t="s">
        <v>900</v>
      </c>
      <c r="D6" s="31" t="s">
        <v>903</v>
      </c>
      <c r="E6" s="29" t="s">
        <v>113</v>
      </c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29"/>
      <c r="AW6" s="29"/>
      <c r="AX6" s="29"/>
      <c r="AY6" s="29"/>
      <c r="AZ6" s="29"/>
      <c r="BA6" s="29"/>
      <c r="BB6" s="29"/>
      <c r="BC6" s="29"/>
      <c r="BD6" s="29"/>
      <c r="BE6" s="29"/>
      <c r="BF6" s="29"/>
      <c r="BG6" s="29"/>
      <c r="BH6" s="29"/>
      <c r="BI6" s="29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  <c r="BU6" s="29"/>
      <c r="BV6" s="29"/>
      <c r="BW6" s="29"/>
      <c r="BX6" s="29"/>
      <c r="BY6" s="29"/>
      <c r="BZ6" s="29"/>
      <c r="CA6" s="29"/>
      <c r="CB6" s="29"/>
      <c r="CC6" s="29"/>
      <c r="CD6" s="29"/>
    </row>
    <row r="7" spans="1:82" hidden="1">
      <c r="A7" s="31" t="s">
        <v>905</v>
      </c>
      <c r="B7" s="31" t="s">
        <v>902</v>
      </c>
      <c r="C7" s="29" t="s">
        <v>894</v>
      </c>
      <c r="D7" s="31" t="s">
        <v>906</v>
      </c>
      <c r="E7" s="29" t="s">
        <v>113</v>
      </c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29"/>
      <c r="BA7" s="29"/>
      <c r="BB7" s="29"/>
      <c r="BC7" s="29"/>
      <c r="BD7" s="29"/>
      <c r="BE7" s="29"/>
      <c r="BF7" s="29"/>
      <c r="BG7" s="29"/>
      <c r="BH7" s="29"/>
      <c r="BI7" s="29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  <c r="BU7" s="29"/>
      <c r="BV7" s="29"/>
      <c r="BW7" s="29"/>
      <c r="BX7" s="29"/>
      <c r="BY7" s="29"/>
      <c r="BZ7" s="29"/>
      <c r="CA7" s="29"/>
      <c r="CB7" s="29"/>
      <c r="CC7" s="29"/>
      <c r="CD7" s="29"/>
    </row>
    <row r="8" spans="1:82" hidden="1">
      <c r="A8" s="31"/>
      <c r="B8" s="31" t="s">
        <v>904</v>
      </c>
      <c r="C8" s="29" t="s">
        <v>900</v>
      </c>
      <c r="D8" s="31" t="s">
        <v>906</v>
      </c>
      <c r="E8" s="29" t="s">
        <v>113</v>
      </c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29"/>
      <c r="BA8" s="29"/>
      <c r="BB8" s="29"/>
      <c r="BC8" s="29"/>
      <c r="BD8" s="29"/>
      <c r="BE8" s="29"/>
      <c r="BF8" s="29"/>
      <c r="BG8" s="29"/>
      <c r="BH8" s="29"/>
      <c r="BI8" s="29"/>
      <c r="BJ8" s="29"/>
      <c r="BK8" s="29"/>
      <c r="BL8" s="29"/>
      <c r="BM8" s="29"/>
      <c r="BN8" s="29"/>
      <c r="BO8" s="29"/>
      <c r="BP8" s="29"/>
      <c r="BQ8" s="29"/>
      <c r="BR8" s="29"/>
      <c r="BS8" s="29"/>
      <c r="BT8" s="29"/>
      <c r="BU8" s="29"/>
      <c r="BV8" s="29"/>
      <c r="BW8" s="29"/>
      <c r="BX8" s="29"/>
      <c r="BY8" s="29"/>
      <c r="BZ8" s="29"/>
      <c r="CA8" s="29"/>
      <c r="CB8" s="29"/>
      <c r="CC8" s="29"/>
      <c r="CD8" s="29"/>
    </row>
    <row r="9" spans="1:82" s="23" customFormat="1" hidden="1">
      <c r="A9" s="32" t="s">
        <v>907</v>
      </c>
      <c r="B9" s="32" t="s">
        <v>908</v>
      </c>
      <c r="C9" s="33" t="s">
        <v>894</v>
      </c>
      <c r="D9" s="32" t="s">
        <v>909</v>
      </c>
      <c r="E9" s="33" t="s">
        <v>113</v>
      </c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33"/>
      <c r="AH9" s="33"/>
      <c r="AI9" s="33"/>
      <c r="AJ9" s="33"/>
      <c r="AK9" s="33"/>
      <c r="AL9" s="33"/>
      <c r="AM9" s="33"/>
      <c r="AN9" s="33"/>
      <c r="AO9" s="33"/>
      <c r="AP9" s="33"/>
      <c r="AQ9" s="33"/>
      <c r="AR9" s="33"/>
      <c r="AS9" s="33"/>
      <c r="AT9" s="33"/>
      <c r="AU9" s="33"/>
      <c r="AV9" s="33"/>
      <c r="AW9" s="33"/>
      <c r="AX9" s="33"/>
      <c r="AY9" s="33"/>
      <c r="AZ9" s="33"/>
      <c r="BA9" s="33"/>
      <c r="BB9" s="33"/>
      <c r="BC9" s="33"/>
      <c r="BD9" s="33"/>
      <c r="BE9" s="33"/>
      <c r="BF9" s="33"/>
      <c r="BG9" s="33"/>
      <c r="BH9" s="33"/>
      <c r="BI9" s="33"/>
      <c r="BJ9" s="33"/>
      <c r="BK9" s="33"/>
      <c r="BL9" s="33"/>
      <c r="BM9" s="33"/>
      <c r="BN9" s="33"/>
      <c r="BO9" s="33"/>
      <c r="BP9" s="33"/>
      <c r="BQ9" s="33"/>
      <c r="BR9" s="33"/>
      <c r="BS9" s="33"/>
      <c r="BT9" s="33"/>
      <c r="BU9" s="33"/>
      <c r="BV9" s="33"/>
      <c r="BW9" s="33"/>
      <c r="BX9" s="33"/>
      <c r="BY9" s="33"/>
      <c r="BZ9" s="33"/>
      <c r="CA9" s="33"/>
      <c r="CB9" s="33"/>
      <c r="CC9" s="33"/>
      <c r="CD9" s="33"/>
    </row>
    <row r="10" spans="1:82" s="23" customFormat="1" hidden="1">
      <c r="A10" s="32"/>
      <c r="B10" s="32" t="s">
        <v>908</v>
      </c>
      <c r="C10" s="33" t="s">
        <v>900</v>
      </c>
      <c r="D10" s="32" t="s">
        <v>909</v>
      </c>
      <c r="E10" s="33" t="s">
        <v>113</v>
      </c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33"/>
      <c r="AP10" s="33"/>
      <c r="AQ10" s="33"/>
      <c r="AR10" s="33"/>
      <c r="AS10" s="33"/>
      <c r="AT10" s="33"/>
      <c r="AU10" s="33"/>
      <c r="AV10" s="33"/>
      <c r="AW10" s="33"/>
      <c r="AX10" s="33"/>
      <c r="AY10" s="33"/>
      <c r="AZ10" s="33"/>
      <c r="BA10" s="33"/>
      <c r="BB10" s="33"/>
      <c r="BC10" s="33"/>
      <c r="BD10" s="33"/>
      <c r="BE10" s="33"/>
      <c r="BF10" s="33"/>
      <c r="BG10" s="33"/>
      <c r="BH10" s="33"/>
      <c r="BI10" s="33"/>
      <c r="BJ10" s="33"/>
      <c r="BK10" s="33"/>
      <c r="BL10" s="33"/>
      <c r="BM10" s="33"/>
      <c r="BN10" s="33"/>
      <c r="BO10" s="33"/>
      <c r="BP10" s="33"/>
      <c r="BQ10" s="33"/>
      <c r="BR10" s="33"/>
      <c r="BS10" s="33"/>
      <c r="BT10" s="33"/>
      <c r="BU10" s="33"/>
      <c r="BV10" s="33"/>
      <c r="BW10" s="33"/>
      <c r="BX10" s="33"/>
      <c r="BY10" s="33"/>
      <c r="BZ10" s="33"/>
      <c r="CA10" s="33"/>
      <c r="CB10" s="33"/>
      <c r="CC10" s="33"/>
      <c r="CD10" s="33"/>
    </row>
    <row r="11" spans="1:82" hidden="1">
      <c r="A11" s="31" t="s">
        <v>910</v>
      </c>
      <c r="B11" s="31" t="s">
        <v>904</v>
      </c>
      <c r="C11" s="29" t="s">
        <v>900</v>
      </c>
      <c r="D11" s="31" t="s">
        <v>911</v>
      </c>
      <c r="E11" s="29" t="s">
        <v>113</v>
      </c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29"/>
      <c r="BB11" s="29"/>
      <c r="BC11" s="29"/>
      <c r="BD11" s="29"/>
      <c r="BE11" s="29"/>
      <c r="BF11" s="29"/>
      <c r="BG11" s="29"/>
      <c r="BH11" s="29"/>
      <c r="BI11" s="29"/>
      <c r="BJ11" s="29"/>
      <c r="BK11" s="29"/>
      <c r="BL11" s="29"/>
      <c r="BM11" s="29"/>
      <c r="BN11" s="29"/>
      <c r="BO11" s="29"/>
      <c r="BP11" s="29"/>
      <c r="BQ11" s="29"/>
      <c r="BR11" s="29"/>
      <c r="BS11" s="29"/>
      <c r="BT11" s="29"/>
      <c r="BU11" s="29"/>
      <c r="BV11" s="29"/>
      <c r="BW11" s="29"/>
      <c r="BX11" s="29"/>
      <c r="BY11" s="29"/>
      <c r="BZ11" s="29"/>
      <c r="CA11" s="29"/>
      <c r="CB11" s="29"/>
      <c r="CC11" s="29"/>
      <c r="CD11" s="29"/>
    </row>
    <row r="12" spans="1:82" ht="28" hidden="1">
      <c r="A12" s="31" t="s">
        <v>912</v>
      </c>
      <c r="B12" s="31" t="s">
        <v>902</v>
      </c>
      <c r="C12" s="29" t="s">
        <v>894</v>
      </c>
      <c r="D12" s="31" t="s">
        <v>913</v>
      </c>
      <c r="E12" s="29" t="s">
        <v>113</v>
      </c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29"/>
      <c r="BE12" s="29"/>
      <c r="BF12" s="29"/>
      <c r="BG12" s="29"/>
      <c r="BH12" s="29"/>
      <c r="BI12" s="29"/>
      <c r="BJ12" s="29"/>
      <c r="BK12" s="29"/>
      <c r="BL12" s="29"/>
      <c r="BM12" s="29"/>
      <c r="BN12" s="29"/>
      <c r="BO12" s="29"/>
      <c r="BP12" s="29"/>
      <c r="BQ12" s="29"/>
      <c r="BR12" s="29"/>
      <c r="BS12" s="29"/>
      <c r="BT12" s="29"/>
      <c r="BU12" s="29"/>
      <c r="BV12" s="29"/>
      <c r="BW12" s="29"/>
      <c r="BX12" s="29"/>
      <c r="BY12" s="29"/>
      <c r="BZ12" s="29"/>
      <c r="CA12" s="29"/>
      <c r="CB12" s="29"/>
      <c r="CC12" s="29"/>
      <c r="CD12" s="29"/>
    </row>
    <row r="13" spans="1:82" ht="28" hidden="1">
      <c r="A13" s="31"/>
      <c r="B13" s="31" t="s">
        <v>904</v>
      </c>
      <c r="C13" s="29" t="s">
        <v>900</v>
      </c>
      <c r="D13" s="31" t="s">
        <v>913</v>
      </c>
      <c r="E13" s="29" t="s">
        <v>113</v>
      </c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29"/>
      <c r="AV13" s="29"/>
      <c r="AW13" s="29"/>
      <c r="AX13" s="29"/>
      <c r="AY13" s="29"/>
      <c r="AZ13" s="29"/>
      <c r="BA13" s="29"/>
      <c r="BB13" s="29"/>
      <c r="BC13" s="29"/>
      <c r="BD13" s="29"/>
      <c r="BE13" s="29"/>
      <c r="BF13" s="29"/>
      <c r="BG13" s="29"/>
      <c r="BH13" s="29"/>
      <c r="BI13" s="29"/>
      <c r="BJ13" s="29"/>
      <c r="BK13" s="29"/>
      <c r="BL13" s="29"/>
      <c r="BM13" s="29"/>
      <c r="BN13" s="29"/>
      <c r="BO13" s="29"/>
      <c r="BP13" s="29"/>
      <c r="BQ13" s="29"/>
      <c r="BR13" s="29"/>
      <c r="BS13" s="29"/>
      <c r="BT13" s="29"/>
      <c r="BU13" s="29"/>
      <c r="BV13" s="29"/>
      <c r="BW13" s="29"/>
      <c r="BX13" s="29"/>
      <c r="BY13" s="29"/>
      <c r="BZ13" s="29"/>
      <c r="CA13" s="29"/>
      <c r="CB13" s="29"/>
      <c r="CC13" s="29"/>
      <c r="CD13" s="29"/>
    </row>
    <row r="14" spans="1:82" ht="28" hidden="1">
      <c r="A14" s="31" t="s">
        <v>914</v>
      </c>
      <c r="B14" s="31" t="s">
        <v>902</v>
      </c>
      <c r="C14" s="29" t="s">
        <v>894</v>
      </c>
      <c r="D14" s="31" t="s">
        <v>915</v>
      </c>
      <c r="E14" s="29" t="s">
        <v>113</v>
      </c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  <c r="AO14" s="29"/>
      <c r="AP14" s="29"/>
      <c r="AQ14" s="29"/>
      <c r="AR14" s="29"/>
      <c r="AS14" s="29"/>
      <c r="AT14" s="29"/>
      <c r="AU14" s="29"/>
      <c r="AV14" s="29"/>
      <c r="AW14" s="29"/>
      <c r="AX14" s="29"/>
      <c r="AY14" s="29"/>
      <c r="AZ14" s="29"/>
      <c r="BA14" s="29"/>
      <c r="BB14" s="29"/>
      <c r="BC14" s="29"/>
      <c r="BD14" s="29"/>
      <c r="BE14" s="29"/>
      <c r="BF14" s="29"/>
      <c r="BG14" s="29"/>
      <c r="BH14" s="29"/>
      <c r="BI14" s="29"/>
      <c r="BJ14" s="29"/>
      <c r="BK14" s="29"/>
      <c r="BL14" s="29"/>
      <c r="BM14" s="29"/>
      <c r="BN14" s="29"/>
      <c r="BO14" s="29"/>
      <c r="BP14" s="29"/>
      <c r="BQ14" s="29"/>
      <c r="BR14" s="29"/>
      <c r="BS14" s="29"/>
      <c r="BT14" s="29"/>
      <c r="BU14" s="29"/>
      <c r="BV14" s="29"/>
      <c r="BW14" s="29"/>
      <c r="BX14" s="29"/>
      <c r="BY14" s="29"/>
      <c r="BZ14" s="29"/>
      <c r="CA14" s="29"/>
      <c r="CB14" s="29"/>
      <c r="CC14" s="29"/>
      <c r="CD14" s="29"/>
    </row>
    <row r="15" spans="1:82" hidden="1">
      <c r="A15" s="31" t="s">
        <v>916</v>
      </c>
      <c r="B15" s="30" t="s">
        <v>897</v>
      </c>
      <c r="C15" s="29" t="s">
        <v>894</v>
      </c>
      <c r="D15" s="31" t="s">
        <v>917</v>
      </c>
      <c r="E15" s="29" t="s">
        <v>113</v>
      </c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  <c r="AO15" s="29"/>
      <c r="AP15" s="29"/>
      <c r="AQ15" s="29"/>
      <c r="AR15" s="29"/>
      <c r="AS15" s="29"/>
      <c r="AT15" s="29"/>
      <c r="AU15" s="29"/>
      <c r="AV15" s="29"/>
      <c r="AW15" s="29"/>
      <c r="AX15" s="29"/>
      <c r="AY15" s="29"/>
      <c r="AZ15" s="29"/>
      <c r="BA15" s="29"/>
      <c r="BB15" s="29"/>
      <c r="BC15" s="29"/>
      <c r="BD15" s="29"/>
      <c r="BE15" s="29"/>
      <c r="BF15" s="29"/>
      <c r="BG15" s="29"/>
      <c r="BH15" s="29"/>
      <c r="BI15" s="29"/>
      <c r="BJ15" s="29"/>
      <c r="BK15" s="29"/>
      <c r="BL15" s="29"/>
      <c r="BM15" s="29"/>
      <c r="BN15" s="29"/>
      <c r="BO15" s="29"/>
      <c r="BP15" s="29"/>
      <c r="BQ15" s="29"/>
      <c r="BR15" s="29"/>
      <c r="BS15" s="29"/>
      <c r="BT15" s="29"/>
      <c r="BU15" s="29"/>
      <c r="BV15" s="29"/>
      <c r="BW15" s="29"/>
      <c r="BX15" s="29"/>
      <c r="BY15" s="29"/>
      <c r="BZ15" s="29"/>
      <c r="CA15" s="29"/>
      <c r="CB15" s="29"/>
      <c r="CC15" s="29"/>
      <c r="CD15" s="29"/>
    </row>
    <row r="16" spans="1:82" hidden="1">
      <c r="A16" s="31"/>
      <c r="B16" s="30" t="s">
        <v>899</v>
      </c>
      <c r="C16" s="29" t="s">
        <v>900</v>
      </c>
      <c r="D16" s="31" t="s">
        <v>917</v>
      </c>
      <c r="E16" s="29" t="s">
        <v>113</v>
      </c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J16" s="29"/>
      <c r="AK16" s="29"/>
      <c r="AL16" s="29"/>
      <c r="AM16" s="29"/>
      <c r="AN16" s="29"/>
      <c r="AO16" s="29"/>
      <c r="AP16" s="29"/>
      <c r="AQ16" s="29"/>
      <c r="AR16" s="29"/>
      <c r="AS16" s="29"/>
      <c r="AT16" s="29"/>
      <c r="AU16" s="29"/>
      <c r="AV16" s="29"/>
      <c r="AW16" s="29"/>
      <c r="AX16" s="29"/>
      <c r="AY16" s="29"/>
      <c r="AZ16" s="29"/>
      <c r="BA16" s="29"/>
      <c r="BB16" s="29"/>
      <c r="BC16" s="29"/>
      <c r="BD16" s="29"/>
      <c r="BE16" s="29"/>
      <c r="BF16" s="29"/>
      <c r="BG16" s="29"/>
      <c r="BH16" s="29"/>
      <c r="BI16" s="29"/>
      <c r="BJ16" s="29"/>
      <c r="BK16" s="29"/>
      <c r="BL16" s="29"/>
      <c r="BM16" s="29"/>
      <c r="BN16" s="29"/>
      <c r="BO16" s="29"/>
      <c r="BP16" s="29"/>
      <c r="BQ16" s="29"/>
      <c r="BR16" s="29"/>
      <c r="BS16" s="29"/>
      <c r="BT16" s="29"/>
      <c r="BU16" s="29"/>
      <c r="BV16" s="29"/>
      <c r="BW16" s="29"/>
      <c r="BX16" s="29"/>
      <c r="BY16" s="29"/>
      <c r="BZ16" s="29"/>
      <c r="CA16" s="29"/>
      <c r="CB16" s="29"/>
      <c r="CC16" s="29"/>
      <c r="CD16" s="29"/>
    </row>
    <row r="17" spans="1:82" hidden="1">
      <c r="A17" s="31"/>
      <c r="B17" s="31" t="s">
        <v>918</v>
      </c>
      <c r="C17" s="29" t="s">
        <v>900</v>
      </c>
      <c r="D17" s="31" t="s">
        <v>917</v>
      </c>
      <c r="E17" s="29" t="s">
        <v>113</v>
      </c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29"/>
      <c r="AX17" s="29"/>
      <c r="AY17" s="29"/>
      <c r="AZ17" s="29"/>
      <c r="BA17" s="29"/>
      <c r="BB17" s="29"/>
      <c r="BC17" s="29"/>
      <c r="BD17" s="29"/>
      <c r="BE17" s="29"/>
      <c r="BF17" s="29"/>
      <c r="BG17" s="29"/>
      <c r="BH17" s="29"/>
      <c r="BI17" s="29"/>
      <c r="BJ17" s="29"/>
      <c r="BK17" s="29"/>
      <c r="BL17" s="29"/>
      <c r="BM17" s="29"/>
      <c r="BN17" s="29"/>
      <c r="BO17" s="29"/>
      <c r="BP17" s="29"/>
      <c r="BQ17" s="29"/>
      <c r="BR17" s="29"/>
      <c r="BS17" s="29"/>
      <c r="BT17" s="29"/>
      <c r="BU17" s="29"/>
      <c r="BV17" s="29"/>
      <c r="BW17" s="29"/>
      <c r="BX17" s="29"/>
      <c r="BY17" s="29"/>
      <c r="BZ17" s="29"/>
      <c r="CA17" s="29"/>
      <c r="CB17" s="29"/>
      <c r="CC17" s="29"/>
      <c r="CD17" s="29"/>
    </row>
    <row r="18" spans="1:82" hidden="1">
      <c r="A18" s="31" t="s">
        <v>919</v>
      </c>
      <c r="B18" s="30" t="s">
        <v>897</v>
      </c>
      <c r="C18" s="29" t="s">
        <v>894</v>
      </c>
      <c r="D18" s="29" t="s">
        <v>920</v>
      </c>
      <c r="E18" s="29" t="s">
        <v>113</v>
      </c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29"/>
      <c r="AL18" s="29"/>
      <c r="AM18" s="29"/>
      <c r="AN18" s="29"/>
      <c r="AO18" s="29"/>
      <c r="AP18" s="29"/>
      <c r="AQ18" s="29"/>
      <c r="AR18" s="29"/>
      <c r="AS18" s="29"/>
      <c r="AT18" s="29"/>
      <c r="AU18" s="29"/>
      <c r="AV18" s="29"/>
      <c r="AW18" s="29"/>
      <c r="AX18" s="29"/>
      <c r="AY18" s="29"/>
      <c r="AZ18" s="29"/>
      <c r="BA18" s="29"/>
      <c r="BB18" s="29"/>
      <c r="BC18" s="29"/>
      <c r="BD18" s="29"/>
      <c r="BE18" s="29"/>
      <c r="BF18" s="29"/>
      <c r="BG18" s="29"/>
      <c r="BH18" s="29"/>
      <c r="BI18" s="29"/>
      <c r="BJ18" s="29"/>
      <c r="BK18" s="29"/>
      <c r="BL18" s="29"/>
      <c r="BM18" s="29"/>
      <c r="BN18" s="29"/>
      <c r="BO18" s="29"/>
      <c r="BP18" s="29"/>
      <c r="BQ18" s="29"/>
      <c r="BR18" s="29"/>
      <c r="BS18" s="29"/>
      <c r="BT18" s="29"/>
      <c r="BU18" s="29"/>
      <c r="BV18" s="29"/>
      <c r="BW18" s="29"/>
      <c r="BX18" s="29"/>
      <c r="BY18" s="29"/>
      <c r="BZ18" s="29"/>
      <c r="CA18" s="29"/>
      <c r="CB18" s="29"/>
      <c r="CC18" s="29"/>
      <c r="CD18" s="29"/>
    </row>
    <row r="19" spans="1:82" hidden="1">
      <c r="A19" s="31"/>
      <c r="B19" s="30" t="s">
        <v>899</v>
      </c>
      <c r="C19" s="29" t="s">
        <v>900</v>
      </c>
      <c r="D19" s="29" t="s">
        <v>920</v>
      </c>
      <c r="E19" s="29" t="s">
        <v>113</v>
      </c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29"/>
      <c r="AK19" s="29"/>
      <c r="AL19" s="29"/>
      <c r="AM19" s="29"/>
      <c r="AN19" s="29"/>
      <c r="AO19" s="29"/>
      <c r="AP19" s="29"/>
      <c r="AQ19" s="29"/>
      <c r="AR19" s="29"/>
      <c r="AS19" s="29"/>
      <c r="AT19" s="29"/>
      <c r="AU19" s="29"/>
      <c r="AV19" s="29"/>
      <c r="AW19" s="29"/>
      <c r="AX19" s="29"/>
      <c r="AY19" s="29"/>
      <c r="AZ19" s="29"/>
      <c r="BA19" s="29"/>
      <c r="BB19" s="29"/>
      <c r="BC19" s="29"/>
      <c r="BD19" s="29"/>
      <c r="BE19" s="29"/>
      <c r="BF19" s="29"/>
      <c r="BG19" s="29"/>
      <c r="BH19" s="29"/>
      <c r="BI19" s="29"/>
      <c r="BJ19" s="29"/>
      <c r="BK19" s="29"/>
      <c r="BL19" s="29"/>
      <c r="BM19" s="29"/>
      <c r="BN19" s="29"/>
      <c r="BO19" s="29"/>
      <c r="BP19" s="29"/>
      <c r="BQ19" s="29"/>
      <c r="BR19" s="29"/>
      <c r="BS19" s="29"/>
      <c r="BT19" s="29"/>
      <c r="BU19" s="29"/>
      <c r="BV19" s="29"/>
      <c r="BW19" s="29"/>
      <c r="BX19" s="29"/>
      <c r="BY19" s="29"/>
      <c r="BZ19" s="29"/>
      <c r="CA19" s="29"/>
      <c r="CB19" s="29"/>
      <c r="CC19" s="29"/>
      <c r="CD19" s="29"/>
    </row>
    <row r="20" spans="1:82" hidden="1">
      <c r="A20" s="31"/>
      <c r="B20" s="31" t="s">
        <v>918</v>
      </c>
      <c r="C20" s="29" t="s">
        <v>900</v>
      </c>
      <c r="D20" s="29" t="s">
        <v>920</v>
      </c>
      <c r="E20" s="29" t="s">
        <v>113</v>
      </c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29"/>
      <c r="AJ20" s="29"/>
      <c r="AK20" s="29"/>
      <c r="AL20" s="29"/>
      <c r="AM20" s="29"/>
      <c r="AN20" s="29"/>
      <c r="AO20" s="29"/>
      <c r="AP20" s="29"/>
      <c r="AQ20" s="29"/>
      <c r="AR20" s="29"/>
      <c r="AS20" s="29"/>
      <c r="AT20" s="29"/>
      <c r="AU20" s="29"/>
      <c r="AV20" s="29"/>
      <c r="AW20" s="29"/>
      <c r="AX20" s="29"/>
      <c r="AY20" s="29"/>
      <c r="AZ20" s="29"/>
      <c r="BA20" s="29"/>
      <c r="BB20" s="29"/>
      <c r="BC20" s="29"/>
      <c r="BD20" s="29"/>
      <c r="BE20" s="29"/>
      <c r="BF20" s="29"/>
      <c r="BG20" s="29"/>
      <c r="BH20" s="29"/>
      <c r="BI20" s="29"/>
      <c r="BJ20" s="29"/>
      <c r="BK20" s="29"/>
      <c r="BL20" s="29"/>
      <c r="BM20" s="29"/>
      <c r="BN20" s="29"/>
      <c r="BO20" s="29"/>
      <c r="BP20" s="29"/>
      <c r="BQ20" s="29"/>
      <c r="BR20" s="29"/>
      <c r="BS20" s="29"/>
      <c r="BT20" s="29"/>
      <c r="BU20" s="29"/>
      <c r="BV20" s="29"/>
      <c r="BW20" s="29"/>
      <c r="BX20" s="29"/>
      <c r="BY20" s="29"/>
      <c r="BZ20" s="29"/>
      <c r="CA20" s="29"/>
      <c r="CB20" s="29"/>
      <c r="CC20" s="29"/>
      <c r="CD20" s="29"/>
    </row>
    <row r="21" spans="1:82" ht="28" hidden="1">
      <c r="A21" s="31" t="s">
        <v>921</v>
      </c>
      <c r="B21" s="31" t="s">
        <v>902</v>
      </c>
      <c r="C21" s="29" t="s">
        <v>894</v>
      </c>
      <c r="D21" s="31" t="s">
        <v>922</v>
      </c>
      <c r="E21" s="29" t="s">
        <v>113</v>
      </c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29"/>
      <c r="AO21" s="29"/>
      <c r="AP21" s="29"/>
      <c r="AQ21" s="29"/>
      <c r="AR21" s="29"/>
      <c r="AS21" s="29"/>
      <c r="AT21" s="29"/>
      <c r="AU21" s="29"/>
      <c r="AV21" s="29"/>
      <c r="AW21" s="29"/>
      <c r="AX21" s="29"/>
      <c r="AY21" s="29"/>
      <c r="AZ21" s="29"/>
      <c r="BA21" s="29"/>
      <c r="BB21" s="29"/>
      <c r="BC21" s="29"/>
      <c r="BD21" s="29"/>
      <c r="BE21" s="29"/>
      <c r="BF21" s="29"/>
      <c r="BG21" s="29"/>
      <c r="BH21" s="29"/>
      <c r="BI21" s="29"/>
      <c r="BJ21" s="29"/>
      <c r="BK21" s="29"/>
      <c r="BL21" s="29"/>
      <c r="BM21" s="29"/>
      <c r="BN21" s="29"/>
      <c r="BO21" s="29"/>
      <c r="BP21" s="29"/>
      <c r="BQ21" s="29"/>
      <c r="BR21" s="29"/>
      <c r="BS21" s="29"/>
      <c r="BT21" s="29"/>
      <c r="BU21" s="29"/>
      <c r="BV21" s="29"/>
      <c r="BW21" s="29"/>
      <c r="BX21" s="29"/>
      <c r="BY21" s="29"/>
      <c r="BZ21" s="29"/>
      <c r="CA21" s="29"/>
      <c r="CB21" s="29"/>
      <c r="CC21" s="29"/>
      <c r="CD21" s="29"/>
    </row>
    <row r="22" spans="1:82" ht="28" hidden="1">
      <c r="A22" s="31"/>
      <c r="B22" s="31" t="s">
        <v>923</v>
      </c>
      <c r="C22" s="29" t="s">
        <v>894</v>
      </c>
      <c r="D22" s="31" t="s">
        <v>922</v>
      </c>
      <c r="E22" s="29" t="s">
        <v>113</v>
      </c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29"/>
      <c r="AQ22" s="29"/>
      <c r="AR22" s="29"/>
      <c r="AS22" s="29"/>
      <c r="AT22" s="29"/>
      <c r="AU22" s="29"/>
      <c r="AV22" s="29"/>
      <c r="AW22" s="29"/>
      <c r="AX22" s="29"/>
      <c r="AY22" s="29"/>
      <c r="AZ22" s="29"/>
      <c r="BA22" s="29"/>
      <c r="BB22" s="29"/>
      <c r="BC22" s="29"/>
      <c r="BD22" s="29"/>
      <c r="BE22" s="29"/>
      <c r="BF22" s="29"/>
      <c r="BG22" s="29"/>
      <c r="BH22" s="29"/>
      <c r="BI22" s="29"/>
      <c r="BJ22" s="29"/>
      <c r="BK22" s="29"/>
      <c r="BL22" s="29"/>
      <c r="BM22" s="29"/>
      <c r="BN22" s="29"/>
      <c r="BO22" s="29"/>
      <c r="BP22" s="29"/>
      <c r="BQ22" s="29"/>
      <c r="BR22" s="29"/>
      <c r="BS22" s="29"/>
      <c r="BT22" s="29"/>
      <c r="BU22" s="29"/>
      <c r="BV22" s="29"/>
      <c r="BW22" s="29"/>
      <c r="BX22" s="29"/>
      <c r="BY22" s="29"/>
      <c r="BZ22" s="29"/>
      <c r="CA22" s="29"/>
      <c r="CB22" s="29"/>
      <c r="CC22" s="29"/>
      <c r="CD22" s="29"/>
    </row>
    <row r="23" spans="1:82" ht="28" hidden="1">
      <c r="A23" s="31"/>
      <c r="B23" s="31" t="s">
        <v>924</v>
      </c>
      <c r="C23" s="29" t="s">
        <v>894</v>
      </c>
      <c r="D23" s="31" t="s">
        <v>922</v>
      </c>
      <c r="E23" s="29" t="s">
        <v>113</v>
      </c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29"/>
      <c r="AJ23" s="29"/>
      <c r="AK23" s="29"/>
      <c r="AL23" s="29"/>
      <c r="AM23" s="29"/>
      <c r="AN23" s="29"/>
      <c r="AO23" s="29"/>
      <c r="AP23" s="29"/>
      <c r="AQ23" s="29"/>
      <c r="AR23" s="29"/>
      <c r="AS23" s="29"/>
      <c r="AT23" s="29"/>
      <c r="AU23" s="29"/>
      <c r="AV23" s="29"/>
      <c r="AW23" s="29"/>
      <c r="AX23" s="29"/>
      <c r="AY23" s="29"/>
      <c r="AZ23" s="29"/>
      <c r="BA23" s="29"/>
      <c r="BB23" s="29"/>
      <c r="BC23" s="29"/>
      <c r="BD23" s="29"/>
      <c r="BE23" s="29"/>
      <c r="BF23" s="29"/>
      <c r="BG23" s="29"/>
      <c r="BH23" s="29"/>
      <c r="BI23" s="29"/>
      <c r="BJ23" s="29"/>
      <c r="BK23" s="29"/>
      <c r="BL23" s="29"/>
      <c r="BM23" s="29"/>
      <c r="BN23" s="29"/>
      <c r="BO23" s="29"/>
      <c r="BP23" s="29"/>
      <c r="BQ23" s="29"/>
      <c r="BR23" s="29"/>
      <c r="BS23" s="29"/>
      <c r="BT23" s="29"/>
      <c r="BU23" s="29"/>
      <c r="BV23" s="29"/>
      <c r="BW23" s="29"/>
      <c r="BX23" s="29"/>
      <c r="BY23" s="29"/>
      <c r="BZ23" s="29"/>
      <c r="CA23" s="29"/>
      <c r="CB23" s="29"/>
      <c r="CC23" s="29"/>
      <c r="CD23" s="29"/>
    </row>
    <row r="24" spans="1:82" ht="28" hidden="1">
      <c r="A24" s="31"/>
      <c r="B24" s="31" t="s">
        <v>904</v>
      </c>
      <c r="C24" s="29" t="s">
        <v>900</v>
      </c>
      <c r="D24" s="31" t="s">
        <v>922</v>
      </c>
      <c r="E24" s="29" t="s">
        <v>113</v>
      </c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29"/>
      <c r="AJ24" s="29"/>
      <c r="AK24" s="29"/>
      <c r="AL24" s="29"/>
      <c r="AM24" s="29"/>
      <c r="AN24" s="29"/>
      <c r="AO24" s="29"/>
      <c r="AP24" s="29"/>
      <c r="AQ24" s="29"/>
      <c r="AR24" s="29"/>
      <c r="AS24" s="29"/>
      <c r="AT24" s="29"/>
      <c r="AU24" s="29"/>
      <c r="AV24" s="29"/>
      <c r="AW24" s="29"/>
      <c r="AX24" s="29"/>
      <c r="AY24" s="29"/>
      <c r="AZ24" s="29"/>
      <c r="BA24" s="29"/>
      <c r="BB24" s="29"/>
      <c r="BC24" s="29"/>
      <c r="BD24" s="29"/>
      <c r="BE24" s="29"/>
      <c r="BF24" s="29"/>
      <c r="BG24" s="29"/>
      <c r="BH24" s="29"/>
      <c r="BI24" s="29"/>
      <c r="BJ24" s="29"/>
      <c r="BK24" s="29"/>
      <c r="BL24" s="29"/>
      <c r="BM24" s="29"/>
      <c r="BN24" s="29"/>
      <c r="BO24" s="29"/>
      <c r="BP24" s="29"/>
      <c r="BQ24" s="29"/>
      <c r="BR24" s="29"/>
      <c r="BS24" s="29"/>
      <c r="BT24" s="29"/>
      <c r="BU24" s="29"/>
      <c r="BV24" s="29"/>
      <c r="BW24" s="29"/>
      <c r="BX24" s="29"/>
      <c r="BY24" s="29"/>
      <c r="BZ24" s="29"/>
      <c r="CA24" s="29"/>
      <c r="CB24" s="29"/>
      <c r="CC24" s="29"/>
      <c r="CD24" s="29"/>
    </row>
    <row r="25" spans="1:82" ht="13.5" hidden="1" customHeight="1">
      <c r="A25" s="31" t="s">
        <v>925</v>
      </c>
      <c r="B25" s="31" t="s">
        <v>902</v>
      </c>
      <c r="C25" s="29" t="s">
        <v>894</v>
      </c>
      <c r="D25" s="31" t="s">
        <v>926</v>
      </c>
      <c r="E25" s="29" t="s">
        <v>113</v>
      </c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9"/>
      <c r="AL25" s="29"/>
      <c r="AM25" s="29"/>
      <c r="AN25" s="29"/>
      <c r="AO25" s="29"/>
      <c r="AP25" s="29"/>
      <c r="AQ25" s="29"/>
      <c r="AR25" s="29"/>
      <c r="AS25" s="29"/>
      <c r="AT25" s="29"/>
      <c r="AU25" s="29"/>
      <c r="AV25" s="29"/>
      <c r="AW25" s="29"/>
      <c r="AX25" s="29"/>
      <c r="AY25" s="29"/>
      <c r="AZ25" s="29"/>
      <c r="BA25" s="29"/>
      <c r="BB25" s="29"/>
      <c r="BC25" s="29"/>
      <c r="BD25" s="29"/>
      <c r="BE25" s="29"/>
      <c r="BF25" s="29"/>
      <c r="BG25" s="29"/>
      <c r="BH25" s="29"/>
      <c r="BI25" s="29"/>
      <c r="BJ25" s="29"/>
      <c r="BK25" s="29"/>
      <c r="BL25" s="29"/>
      <c r="BM25" s="29"/>
      <c r="BN25" s="29"/>
      <c r="BO25" s="29"/>
      <c r="BP25" s="29"/>
      <c r="BQ25" s="29"/>
      <c r="BR25" s="29"/>
      <c r="BS25" s="29"/>
      <c r="BT25" s="29"/>
      <c r="BU25" s="29"/>
      <c r="BV25" s="29"/>
      <c r="BW25" s="29"/>
      <c r="BX25" s="29"/>
      <c r="BY25" s="29"/>
      <c r="BZ25" s="29"/>
      <c r="CA25" s="29"/>
      <c r="CB25" s="29"/>
      <c r="CC25" s="29"/>
      <c r="CD25" s="29"/>
    </row>
    <row r="26" spans="1:82" hidden="1">
      <c r="A26" s="31"/>
      <c r="B26" s="31" t="s">
        <v>927</v>
      </c>
      <c r="C26" s="29" t="s">
        <v>900</v>
      </c>
      <c r="D26" s="31" t="s">
        <v>926</v>
      </c>
      <c r="E26" s="29" t="s">
        <v>113</v>
      </c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29"/>
      <c r="AK26" s="29"/>
      <c r="AL26" s="29"/>
      <c r="AM26" s="29"/>
      <c r="AN26" s="29"/>
      <c r="AO26" s="29"/>
      <c r="AP26" s="29"/>
      <c r="AQ26" s="29"/>
      <c r="AR26" s="29"/>
      <c r="AS26" s="29"/>
      <c r="AT26" s="29"/>
      <c r="AU26" s="29"/>
      <c r="AV26" s="29"/>
      <c r="AW26" s="29"/>
      <c r="AX26" s="29"/>
      <c r="AY26" s="29"/>
      <c r="AZ26" s="29"/>
      <c r="BA26" s="29"/>
      <c r="BB26" s="29"/>
      <c r="BC26" s="29"/>
      <c r="BD26" s="29"/>
      <c r="BE26" s="29"/>
      <c r="BF26" s="29"/>
      <c r="BG26" s="29"/>
      <c r="BH26" s="29"/>
      <c r="BI26" s="29"/>
      <c r="BJ26" s="29"/>
      <c r="BK26" s="29"/>
      <c r="BL26" s="29"/>
      <c r="BM26" s="29"/>
      <c r="BN26" s="29"/>
      <c r="BO26" s="29"/>
      <c r="BP26" s="29"/>
      <c r="BQ26" s="29"/>
      <c r="BR26" s="29"/>
      <c r="BS26" s="29"/>
      <c r="BT26" s="29"/>
      <c r="BU26" s="29"/>
      <c r="BV26" s="29"/>
      <c r="BW26" s="29"/>
      <c r="BX26" s="29"/>
      <c r="BY26" s="29"/>
      <c r="BZ26" s="29"/>
      <c r="CA26" s="29"/>
      <c r="CB26" s="29"/>
      <c r="CC26" s="29"/>
      <c r="CD26" s="29"/>
    </row>
    <row r="27" spans="1:82" hidden="1">
      <c r="A27" s="31"/>
      <c r="B27" s="31" t="s">
        <v>918</v>
      </c>
      <c r="C27" s="29" t="s">
        <v>900</v>
      </c>
      <c r="D27" s="31" t="s">
        <v>926</v>
      </c>
      <c r="E27" s="29" t="s">
        <v>113</v>
      </c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29"/>
      <c r="AX27" s="29"/>
      <c r="AY27" s="29"/>
      <c r="AZ27" s="29"/>
      <c r="BA27" s="29"/>
      <c r="BB27" s="29"/>
      <c r="BC27" s="29"/>
      <c r="BD27" s="29"/>
      <c r="BE27" s="29"/>
      <c r="BF27" s="29"/>
      <c r="BG27" s="29"/>
      <c r="BH27" s="29"/>
      <c r="BI27" s="29"/>
      <c r="BJ27" s="29"/>
      <c r="BK27" s="29"/>
      <c r="BL27" s="29"/>
      <c r="BM27" s="29"/>
      <c r="BN27" s="29"/>
      <c r="BO27" s="29"/>
      <c r="BP27" s="29"/>
      <c r="BQ27" s="29"/>
      <c r="BR27" s="29"/>
      <c r="BS27" s="29"/>
      <c r="BT27" s="29"/>
      <c r="BU27" s="29"/>
      <c r="BV27" s="29"/>
      <c r="BW27" s="29"/>
      <c r="BX27" s="29"/>
      <c r="BY27" s="29"/>
      <c r="BZ27" s="29"/>
      <c r="CA27" s="29"/>
      <c r="CB27" s="29"/>
      <c r="CC27" s="29"/>
      <c r="CD27" s="29"/>
    </row>
    <row r="28" spans="1:82" hidden="1">
      <c r="A28" s="31" t="s">
        <v>928</v>
      </c>
      <c r="B28" s="31" t="s">
        <v>904</v>
      </c>
      <c r="C28" s="29" t="s">
        <v>900</v>
      </c>
      <c r="D28" s="31" t="s">
        <v>929</v>
      </c>
      <c r="E28" s="29" t="s">
        <v>113</v>
      </c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29"/>
      <c r="AJ28" s="29"/>
      <c r="AK28" s="29"/>
      <c r="AL28" s="29"/>
      <c r="AM28" s="29"/>
      <c r="AN28" s="29"/>
      <c r="AO28" s="29"/>
      <c r="AP28" s="29"/>
      <c r="AQ28" s="29"/>
      <c r="AR28" s="29"/>
      <c r="AS28" s="29"/>
      <c r="AT28" s="29"/>
      <c r="AU28" s="29"/>
      <c r="AV28" s="29"/>
      <c r="AW28" s="29"/>
      <c r="AX28" s="29"/>
      <c r="AY28" s="29"/>
      <c r="AZ28" s="29"/>
      <c r="BA28" s="29"/>
      <c r="BB28" s="29"/>
      <c r="BC28" s="29"/>
      <c r="BD28" s="29"/>
      <c r="BE28" s="29"/>
      <c r="BF28" s="29"/>
      <c r="BG28" s="29"/>
      <c r="BH28" s="29"/>
      <c r="BI28" s="29"/>
      <c r="BJ28" s="29"/>
      <c r="BK28" s="29"/>
      <c r="BL28" s="29"/>
      <c r="BM28" s="29"/>
      <c r="BN28" s="29"/>
      <c r="BO28" s="29"/>
      <c r="BP28" s="29"/>
      <c r="BQ28" s="29"/>
      <c r="BR28" s="29"/>
      <c r="BS28" s="29"/>
      <c r="BT28" s="29"/>
      <c r="BU28" s="29"/>
      <c r="BV28" s="29"/>
      <c r="BW28" s="29"/>
      <c r="BX28" s="29"/>
      <c r="BY28" s="29"/>
      <c r="BZ28" s="29"/>
      <c r="CA28" s="29"/>
      <c r="CB28" s="29"/>
      <c r="CC28" s="29"/>
      <c r="CD28" s="29"/>
    </row>
    <row r="29" spans="1:82" hidden="1">
      <c r="A29" s="31" t="s">
        <v>930</v>
      </c>
      <c r="B29" s="31" t="s">
        <v>904</v>
      </c>
      <c r="C29" s="29" t="s">
        <v>900</v>
      </c>
      <c r="D29" s="31" t="s">
        <v>931</v>
      </c>
      <c r="E29" s="29" t="s">
        <v>113</v>
      </c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29"/>
      <c r="AE29" s="29"/>
      <c r="AF29" s="29"/>
      <c r="AG29" s="29"/>
      <c r="AH29" s="29"/>
      <c r="AI29" s="29"/>
      <c r="AJ29" s="29"/>
      <c r="AK29" s="29"/>
      <c r="AL29" s="29"/>
      <c r="AM29" s="29"/>
      <c r="AN29" s="29"/>
      <c r="AO29" s="29"/>
      <c r="AP29" s="29"/>
      <c r="AQ29" s="29"/>
      <c r="AR29" s="29"/>
      <c r="AS29" s="29"/>
      <c r="AT29" s="29"/>
      <c r="AU29" s="29"/>
      <c r="AV29" s="29"/>
      <c r="AW29" s="29"/>
      <c r="AX29" s="29"/>
      <c r="AY29" s="29"/>
      <c r="AZ29" s="29"/>
      <c r="BA29" s="29"/>
      <c r="BB29" s="29"/>
      <c r="BC29" s="29"/>
      <c r="BD29" s="29"/>
      <c r="BE29" s="29"/>
      <c r="BF29" s="29"/>
      <c r="BG29" s="29"/>
      <c r="BH29" s="29"/>
      <c r="BI29" s="29"/>
      <c r="BJ29" s="29"/>
      <c r="BK29" s="29"/>
      <c r="BL29" s="29"/>
      <c r="BM29" s="29"/>
      <c r="BN29" s="29"/>
      <c r="BO29" s="29"/>
      <c r="BP29" s="29"/>
      <c r="BQ29" s="29"/>
      <c r="BR29" s="29"/>
      <c r="BS29" s="29"/>
      <c r="BT29" s="29"/>
      <c r="BU29" s="29"/>
      <c r="BV29" s="29"/>
      <c r="BW29" s="29"/>
      <c r="BX29" s="29"/>
      <c r="BY29" s="29"/>
      <c r="BZ29" s="29"/>
      <c r="CA29" s="29"/>
      <c r="CB29" s="29"/>
      <c r="CC29" s="29"/>
      <c r="CD29" s="29"/>
    </row>
    <row r="30" spans="1:82" s="24" customFormat="1" hidden="1">
      <c r="A30" s="30" t="s">
        <v>932</v>
      </c>
      <c r="B30" s="30" t="s">
        <v>902</v>
      </c>
      <c r="C30" s="34" t="s">
        <v>894</v>
      </c>
      <c r="D30" s="30" t="s">
        <v>933</v>
      </c>
      <c r="E30" s="34" t="s">
        <v>113</v>
      </c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/>
      <c r="AD30" s="34"/>
      <c r="AE30" s="34"/>
      <c r="AF30" s="34"/>
      <c r="AG30" s="34"/>
      <c r="AH30" s="34"/>
      <c r="AI30" s="34"/>
      <c r="AJ30" s="34"/>
      <c r="AK30" s="34"/>
      <c r="AL30" s="34"/>
      <c r="AM30" s="34"/>
      <c r="AN30" s="34"/>
      <c r="AO30" s="34"/>
      <c r="AP30" s="34"/>
      <c r="AQ30" s="34"/>
      <c r="AR30" s="34"/>
      <c r="AS30" s="34"/>
      <c r="AT30" s="34"/>
      <c r="AU30" s="34"/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  <c r="BR30" s="34"/>
      <c r="BS30" s="34"/>
      <c r="BT30" s="34"/>
      <c r="BU30" s="34"/>
      <c r="BV30" s="34"/>
      <c r="BW30" s="34"/>
      <c r="BX30" s="34"/>
      <c r="BY30" s="34"/>
      <c r="BZ30" s="34"/>
      <c r="CA30" s="34"/>
      <c r="CB30" s="34"/>
      <c r="CC30" s="34"/>
      <c r="CD30" s="34"/>
    </row>
    <row r="31" spans="1:82" s="24" customFormat="1" hidden="1">
      <c r="A31" s="30"/>
      <c r="B31" s="30" t="s">
        <v>904</v>
      </c>
      <c r="C31" s="34" t="s">
        <v>900</v>
      </c>
      <c r="D31" s="30" t="s">
        <v>933</v>
      </c>
      <c r="E31" s="34" t="s">
        <v>113</v>
      </c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  <c r="AC31" s="34"/>
      <c r="AD31" s="34"/>
      <c r="AE31" s="34"/>
      <c r="AF31" s="34"/>
      <c r="AG31" s="34"/>
      <c r="AH31" s="34"/>
      <c r="AI31" s="34"/>
      <c r="AJ31" s="34"/>
      <c r="AK31" s="34"/>
      <c r="AL31" s="34"/>
      <c r="AM31" s="34"/>
      <c r="AN31" s="34"/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3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  <c r="BR31" s="34"/>
      <c r="BS31" s="34"/>
      <c r="BT31" s="34"/>
      <c r="BU31" s="34"/>
      <c r="BV31" s="34"/>
      <c r="BW31" s="34"/>
      <c r="BX31" s="34"/>
      <c r="BY31" s="34"/>
      <c r="BZ31" s="34"/>
      <c r="CA31" s="34"/>
      <c r="CB31" s="34"/>
      <c r="CC31" s="34"/>
      <c r="CD31" s="34"/>
    </row>
    <row r="32" spans="1:82" ht="28" hidden="1">
      <c r="A32" s="31" t="s">
        <v>934</v>
      </c>
      <c r="B32" s="31" t="s">
        <v>902</v>
      </c>
      <c r="C32" s="29" t="s">
        <v>894</v>
      </c>
      <c r="D32" s="31" t="s">
        <v>935</v>
      </c>
      <c r="E32" s="29" t="s">
        <v>113</v>
      </c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  <c r="AI32" s="29"/>
      <c r="AJ32" s="29"/>
      <c r="AK32" s="29"/>
      <c r="AL32" s="29"/>
      <c r="AM32" s="29"/>
      <c r="AN32" s="29"/>
      <c r="AO32" s="29"/>
      <c r="AP32" s="29"/>
      <c r="AQ32" s="29"/>
      <c r="AR32" s="29"/>
      <c r="AS32" s="29"/>
      <c r="AT32" s="29"/>
      <c r="AU32" s="29"/>
      <c r="AV32" s="29"/>
      <c r="AW32" s="29"/>
      <c r="AX32" s="29"/>
      <c r="AY32" s="29"/>
      <c r="AZ32" s="29"/>
      <c r="BA32" s="29"/>
      <c r="BB32" s="29"/>
      <c r="BC32" s="29"/>
      <c r="BD32" s="29"/>
      <c r="BE32" s="29"/>
      <c r="BF32" s="29"/>
      <c r="BG32" s="29"/>
      <c r="BH32" s="29"/>
      <c r="BI32" s="29"/>
      <c r="BJ32" s="29"/>
      <c r="BK32" s="29"/>
      <c r="BL32" s="29"/>
      <c r="BM32" s="29"/>
      <c r="BN32" s="29"/>
      <c r="BO32" s="29"/>
      <c r="BP32" s="29"/>
      <c r="BQ32" s="29"/>
      <c r="BR32" s="29"/>
      <c r="BS32" s="29"/>
      <c r="BT32" s="29"/>
      <c r="BU32" s="29"/>
      <c r="BV32" s="29"/>
      <c r="BW32" s="29"/>
      <c r="BX32" s="29"/>
      <c r="BY32" s="29"/>
      <c r="BZ32" s="29"/>
      <c r="CA32" s="29"/>
      <c r="CB32" s="29"/>
      <c r="CC32" s="29"/>
      <c r="CD32" s="29"/>
    </row>
    <row r="33" spans="1:82" ht="28" hidden="1">
      <c r="A33" s="31"/>
      <c r="B33" s="31" t="s">
        <v>904</v>
      </c>
      <c r="C33" s="29" t="s">
        <v>900</v>
      </c>
      <c r="D33" s="31" t="s">
        <v>935</v>
      </c>
      <c r="E33" s="29" t="s">
        <v>113</v>
      </c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  <c r="AI33" s="29"/>
      <c r="AJ33" s="29"/>
      <c r="AK33" s="29"/>
      <c r="AL33" s="29"/>
      <c r="AM33" s="29"/>
      <c r="AN33" s="29"/>
      <c r="AO33" s="29"/>
      <c r="AP33" s="29"/>
      <c r="AQ33" s="29"/>
      <c r="AR33" s="29"/>
      <c r="AS33" s="29"/>
      <c r="AT33" s="29"/>
      <c r="AU33" s="29"/>
      <c r="AV33" s="29"/>
      <c r="AW33" s="29"/>
      <c r="AX33" s="29"/>
      <c r="AY33" s="29"/>
      <c r="AZ33" s="29"/>
      <c r="BA33" s="29"/>
      <c r="BB33" s="29"/>
      <c r="BC33" s="29"/>
      <c r="BD33" s="29"/>
      <c r="BE33" s="29"/>
      <c r="BF33" s="29"/>
      <c r="BG33" s="29"/>
      <c r="BH33" s="29"/>
      <c r="BI33" s="29"/>
      <c r="BJ33" s="29"/>
      <c r="BK33" s="29"/>
      <c r="BL33" s="29"/>
      <c r="BM33" s="29"/>
      <c r="BN33" s="29"/>
      <c r="BO33" s="29"/>
      <c r="BP33" s="29"/>
      <c r="BQ33" s="29"/>
      <c r="BR33" s="29"/>
      <c r="BS33" s="29"/>
      <c r="BT33" s="29"/>
      <c r="BU33" s="29"/>
      <c r="BV33" s="29"/>
      <c r="BW33" s="29"/>
      <c r="BX33" s="29"/>
      <c r="BY33" s="29"/>
      <c r="BZ33" s="29"/>
      <c r="CA33" s="29"/>
      <c r="CB33" s="29"/>
      <c r="CC33" s="29"/>
      <c r="CD33" s="29"/>
    </row>
    <row r="34" spans="1:82" ht="28" hidden="1">
      <c r="A34" s="31" t="s">
        <v>936</v>
      </c>
      <c r="B34" s="31" t="s">
        <v>904</v>
      </c>
      <c r="C34" s="29" t="s">
        <v>900</v>
      </c>
      <c r="D34" s="31" t="s">
        <v>937</v>
      </c>
      <c r="E34" s="29" t="s">
        <v>113</v>
      </c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  <c r="AI34" s="29"/>
      <c r="AJ34" s="29"/>
      <c r="AK34" s="29"/>
      <c r="AL34" s="29"/>
      <c r="AM34" s="29"/>
      <c r="AN34" s="29"/>
      <c r="AO34" s="29"/>
      <c r="AP34" s="29"/>
      <c r="AQ34" s="29"/>
      <c r="AR34" s="29"/>
      <c r="AS34" s="29"/>
      <c r="AT34" s="29"/>
      <c r="AU34" s="29"/>
      <c r="AV34" s="29"/>
      <c r="AW34" s="29"/>
      <c r="AX34" s="29"/>
      <c r="AY34" s="29"/>
      <c r="AZ34" s="29"/>
      <c r="BA34" s="29"/>
      <c r="BB34" s="29"/>
      <c r="BC34" s="29"/>
      <c r="BD34" s="29"/>
      <c r="BE34" s="29"/>
      <c r="BF34" s="29"/>
      <c r="BG34" s="29"/>
      <c r="BH34" s="29"/>
      <c r="BI34" s="29"/>
      <c r="BJ34" s="29"/>
      <c r="BK34" s="29"/>
      <c r="BL34" s="29"/>
      <c r="BM34" s="29"/>
      <c r="BN34" s="29"/>
      <c r="BO34" s="29"/>
      <c r="BP34" s="29"/>
      <c r="BQ34" s="29"/>
      <c r="BR34" s="29"/>
      <c r="BS34" s="29"/>
      <c r="BT34" s="29"/>
      <c r="BU34" s="29"/>
      <c r="BV34" s="29"/>
      <c r="BW34" s="29"/>
      <c r="BX34" s="29"/>
      <c r="BY34" s="29"/>
      <c r="BZ34" s="29"/>
      <c r="CA34" s="29"/>
      <c r="CB34" s="29"/>
      <c r="CC34" s="29"/>
      <c r="CD34" s="29"/>
    </row>
    <row r="35" spans="1:82" hidden="1">
      <c r="A35" s="31" t="s">
        <v>938</v>
      </c>
      <c r="B35" s="31" t="s">
        <v>902</v>
      </c>
      <c r="C35" s="29" t="s">
        <v>894</v>
      </c>
      <c r="D35" s="31" t="s">
        <v>939</v>
      </c>
      <c r="E35" s="29" t="s">
        <v>113</v>
      </c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N35" s="29"/>
      <c r="AO35" s="29"/>
      <c r="AP35" s="29"/>
      <c r="AQ35" s="29"/>
      <c r="AR35" s="29"/>
      <c r="AS35" s="29"/>
      <c r="AT35" s="29"/>
      <c r="AU35" s="29"/>
      <c r="AV35" s="29"/>
      <c r="AW35" s="29"/>
      <c r="AX35" s="29"/>
      <c r="AY35" s="29"/>
      <c r="AZ35" s="29"/>
      <c r="BA35" s="29"/>
      <c r="BB35" s="29"/>
      <c r="BC35" s="29"/>
      <c r="BD35" s="29"/>
      <c r="BE35" s="29"/>
      <c r="BF35" s="29"/>
      <c r="BG35" s="29"/>
      <c r="BH35" s="29"/>
      <c r="BI35" s="29"/>
      <c r="BJ35" s="29"/>
      <c r="BK35" s="29"/>
      <c r="BL35" s="29"/>
      <c r="BM35" s="29"/>
      <c r="BN35" s="29"/>
      <c r="BO35" s="29"/>
      <c r="BP35" s="29"/>
      <c r="BQ35" s="29"/>
      <c r="BR35" s="29"/>
      <c r="BS35" s="29"/>
      <c r="BT35" s="29"/>
      <c r="BU35" s="29"/>
      <c r="BV35" s="29"/>
      <c r="BW35" s="29"/>
      <c r="BX35" s="29"/>
      <c r="BY35" s="29"/>
      <c r="BZ35" s="29"/>
      <c r="CA35" s="29"/>
      <c r="CB35" s="29"/>
      <c r="CC35" s="29"/>
      <c r="CD35" s="29"/>
    </row>
    <row r="36" spans="1:82" s="25" customFormat="1" hidden="1">
      <c r="A36" s="35" t="s">
        <v>938</v>
      </c>
      <c r="B36" s="35" t="s">
        <v>938</v>
      </c>
      <c r="C36" s="36" t="s">
        <v>900</v>
      </c>
      <c r="D36" s="35" t="s">
        <v>939</v>
      </c>
      <c r="E36" s="36" t="s">
        <v>113</v>
      </c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  <c r="AA36" s="36"/>
      <c r="AB36" s="36"/>
      <c r="AC36" s="36"/>
      <c r="AD36" s="36"/>
      <c r="AE36" s="36"/>
      <c r="AF36" s="36"/>
      <c r="AG36" s="36"/>
      <c r="AH36" s="36"/>
      <c r="AI36" s="36"/>
      <c r="AJ36" s="36"/>
      <c r="AK36" s="36"/>
      <c r="AL36" s="36"/>
      <c r="AM36" s="36"/>
      <c r="AN36" s="36"/>
      <c r="AO36" s="36"/>
      <c r="AP36" s="36"/>
      <c r="AQ36" s="36"/>
      <c r="AR36" s="36"/>
      <c r="AS36" s="36"/>
      <c r="AT36" s="36"/>
      <c r="AU36" s="36"/>
      <c r="AV36" s="36"/>
      <c r="AW36" s="36"/>
      <c r="AX36" s="36"/>
      <c r="AY36" s="36"/>
      <c r="AZ36" s="36"/>
      <c r="BA36" s="36"/>
      <c r="BB36" s="36"/>
      <c r="BC36" s="36"/>
      <c r="BD36" s="36"/>
      <c r="BE36" s="36"/>
      <c r="BF36" s="36"/>
      <c r="BG36" s="36"/>
      <c r="BH36" s="36"/>
      <c r="BI36" s="36"/>
      <c r="BJ36" s="36"/>
      <c r="BK36" s="36"/>
      <c r="BL36" s="36"/>
      <c r="BM36" s="36"/>
      <c r="BN36" s="36"/>
      <c r="BO36" s="36"/>
      <c r="BP36" s="36"/>
      <c r="BQ36" s="36"/>
      <c r="BR36" s="36"/>
      <c r="BS36" s="36"/>
      <c r="BT36" s="36"/>
      <c r="BU36" s="36"/>
      <c r="BV36" s="36"/>
      <c r="BW36" s="36"/>
      <c r="BX36" s="36"/>
      <c r="BY36" s="36"/>
      <c r="BZ36" s="36"/>
      <c r="CA36" s="36"/>
      <c r="CB36" s="36"/>
      <c r="CC36" s="36"/>
      <c r="CD36" s="36"/>
    </row>
    <row r="37" spans="1:82" ht="28" hidden="1">
      <c r="A37" s="31" t="s">
        <v>940</v>
      </c>
      <c r="B37" s="31" t="s">
        <v>904</v>
      </c>
      <c r="C37" s="29" t="s">
        <v>900</v>
      </c>
      <c r="D37" s="31" t="s">
        <v>941</v>
      </c>
      <c r="E37" s="29" t="s">
        <v>113</v>
      </c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  <c r="AO37" s="29"/>
      <c r="AP37" s="29"/>
      <c r="AQ37" s="29"/>
      <c r="AR37" s="29"/>
      <c r="AS37" s="29"/>
      <c r="AT37" s="29"/>
      <c r="AU37" s="29"/>
      <c r="AV37" s="29"/>
      <c r="AW37" s="29"/>
      <c r="AX37" s="29"/>
      <c r="AY37" s="29"/>
      <c r="AZ37" s="29"/>
      <c r="BA37" s="29"/>
      <c r="BB37" s="29"/>
      <c r="BC37" s="29"/>
      <c r="BD37" s="29"/>
      <c r="BE37" s="29"/>
      <c r="BF37" s="29"/>
      <c r="BG37" s="29"/>
      <c r="BH37" s="29"/>
      <c r="BI37" s="29"/>
      <c r="BJ37" s="29"/>
      <c r="BK37" s="29"/>
      <c r="BL37" s="29"/>
      <c r="BM37" s="29"/>
      <c r="BN37" s="29"/>
      <c r="BO37" s="29"/>
      <c r="BP37" s="29"/>
      <c r="BQ37" s="29"/>
      <c r="BR37" s="29"/>
      <c r="BS37" s="29"/>
      <c r="BT37" s="29"/>
      <c r="BU37" s="29"/>
      <c r="BV37" s="29"/>
      <c r="BW37" s="29"/>
      <c r="BX37" s="29"/>
      <c r="BY37" s="29"/>
      <c r="BZ37" s="29"/>
      <c r="CA37" s="29"/>
      <c r="CB37" s="29"/>
      <c r="CC37" s="29"/>
      <c r="CD37" s="29"/>
    </row>
    <row r="38" spans="1:82">
      <c r="A38" s="31" t="s">
        <v>787</v>
      </c>
      <c r="B38" s="31" t="s">
        <v>942</v>
      </c>
      <c r="C38" s="29" t="s">
        <v>894</v>
      </c>
      <c r="D38" s="31" t="s">
        <v>943</v>
      </c>
      <c r="E38" s="29" t="s">
        <v>133</v>
      </c>
      <c r="F38" s="39">
        <v>26.83</v>
      </c>
      <c r="G38" s="39">
        <v>66.3</v>
      </c>
      <c r="H38" s="39">
        <v>302.27</v>
      </c>
      <c r="I38" s="39">
        <v>331.53</v>
      </c>
      <c r="J38" s="47">
        <v>11</v>
      </c>
      <c r="K38" s="47">
        <v>39</v>
      </c>
      <c r="L38" s="47" t="s">
        <v>944</v>
      </c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  <c r="AI38" s="29"/>
      <c r="AJ38" s="29"/>
      <c r="AK38" s="29"/>
      <c r="AL38" s="29"/>
      <c r="AM38" s="29"/>
      <c r="AN38" s="29"/>
      <c r="AO38" s="29"/>
      <c r="AP38" s="29"/>
      <c r="AQ38" s="29"/>
      <c r="AR38" s="29"/>
      <c r="AS38" s="29"/>
      <c r="AT38" s="29"/>
      <c r="AU38" s="29"/>
      <c r="AV38" s="29"/>
      <c r="AW38" s="29"/>
      <c r="AX38" s="29"/>
      <c r="AY38" s="29"/>
      <c r="AZ38" s="29"/>
      <c r="BA38" s="29"/>
      <c r="BB38" s="29"/>
      <c r="BC38" s="29"/>
      <c r="BD38" s="29"/>
      <c r="BE38" s="29"/>
      <c r="BF38" s="29"/>
      <c r="BG38" s="29"/>
      <c r="BH38" s="29"/>
      <c r="BI38" s="29"/>
      <c r="BJ38" s="29"/>
      <c r="BK38" s="29"/>
      <c r="BL38" s="29"/>
      <c r="BM38" s="29"/>
      <c r="BN38" s="29"/>
      <c r="BO38" s="29"/>
      <c r="BP38" s="29"/>
      <c r="BQ38" s="29"/>
      <c r="BR38" s="29"/>
      <c r="BS38" s="29"/>
      <c r="BT38" s="29"/>
      <c r="BU38" s="29"/>
      <c r="BV38" s="29"/>
      <c r="BW38" s="29"/>
      <c r="BX38" s="29"/>
      <c r="BY38" s="29"/>
      <c r="BZ38" s="29"/>
      <c r="CA38" s="29"/>
      <c r="CB38" s="29"/>
      <c r="CC38" s="29"/>
      <c r="CD38" s="29"/>
    </row>
    <row r="39" spans="1:82">
      <c r="A39" s="29"/>
      <c r="B39" s="31" t="s">
        <v>945</v>
      </c>
      <c r="C39" s="29" t="s">
        <v>894</v>
      </c>
      <c r="D39" s="31" t="s">
        <v>943</v>
      </c>
      <c r="E39" s="29" t="s">
        <v>133</v>
      </c>
      <c r="F39" s="39">
        <v>31.58</v>
      </c>
      <c r="G39" s="39">
        <v>75.3</v>
      </c>
      <c r="H39" s="39">
        <v>317.13</v>
      </c>
      <c r="I39" s="39">
        <v>337.15</v>
      </c>
      <c r="J39" s="47">
        <v>7</v>
      </c>
      <c r="K39" s="47">
        <v>41</v>
      </c>
      <c r="L39" s="47" t="s">
        <v>944</v>
      </c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29"/>
      <c r="AJ39" s="29"/>
      <c r="AK39" s="29"/>
      <c r="AL39" s="29"/>
      <c r="AM39" s="29"/>
      <c r="AN39" s="29"/>
      <c r="AO39" s="29"/>
      <c r="AP39" s="29"/>
      <c r="AQ39" s="29"/>
      <c r="AR39" s="29"/>
      <c r="AS39" s="29"/>
      <c r="AT39" s="29"/>
      <c r="AU39" s="29"/>
      <c r="AV39" s="29"/>
      <c r="AW39" s="29"/>
      <c r="AX39" s="29"/>
      <c r="AY39" s="29"/>
      <c r="AZ39" s="29"/>
      <c r="BA39" s="29"/>
      <c r="BB39" s="29"/>
      <c r="BC39" s="29"/>
      <c r="BD39" s="29"/>
      <c r="BE39" s="29"/>
      <c r="BF39" s="29"/>
      <c r="BG39" s="29"/>
      <c r="BH39" s="29"/>
      <c r="BI39" s="29"/>
      <c r="BJ39" s="29"/>
      <c r="BK39" s="29"/>
      <c r="BL39" s="29"/>
      <c r="BM39" s="29"/>
      <c r="BN39" s="29"/>
      <c r="BO39" s="29"/>
      <c r="BP39" s="29"/>
      <c r="BQ39" s="29"/>
      <c r="BR39" s="29"/>
      <c r="BS39" s="29"/>
      <c r="BT39" s="29"/>
      <c r="BU39" s="29"/>
      <c r="BV39" s="29"/>
      <c r="BW39" s="29"/>
      <c r="BX39" s="29"/>
      <c r="BY39" s="29"/>
      <c r="BZ39" s="29"/>
      <c r="CA39" s="29"/>
      <c r="CB39" s="29"/>
      <c r="CC39" s="29"/>
      <c r="CD39" s="29"/>
    </row>
    <row r="40" spans="1:82">
      <c r="A40" s="29"/>
      <c r="B40" s="31" t="s">
        <v>946</v>
      </c>
      <c r="C40" s="29" t="s">
        <v>894</v>
      </c>
      <c r="D40" s="31" t="s">
        <v>943</v>
      </c>
      <c r="E40" s="29" t="s">
        <v>133</v>
      </c>
      <c r="F40" s="39">
        <v>26.52</v>
      </c>
      <c r="G40" s="39">
        <v>72.3</v>
      </c>
      <c r="H40" s="39">
        <v>298.48</v>
      </c>
      <c r="I40" s="39">
        <v>312.55</v>
      </c>
      <c r="J40" s="47">
        <v>13</v>
      </c>
      <c r="K40" s="47">
        <v>29</v>
      </c>
      <c r="L40" s="47" t="s">
        <v>944</v>
      </c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 s="29"/>
      <c r="AJ40" s="29"/>
      <c r="AK40" s="29"/>
      <c r="AL40" s="29"/>
      <c r="AM40" s="29"/>
      <c r="AN40" s="29"/>
      <c r="AO40" s="29"/>
      <c r="AP40" s="29"/>
      <c r="AQ40" s="29"/>
      <c r="AR40" s="29"/>
      <c r="AS40" s="29"/>
      <c r="AT40" s="29"/>
      <c r="AU40" s="29"/>
      <c r="AV40" s="29"/>
      <c r="AW40" s="29"/>
      <c r="AX40" s="29"/>
      <c r="AY40" s="29"/>
      <c r="AZ40" s="29"/>
      <c r="BA40" s="29"/>
      <c r="BB40" s="29"/>
      <c r="BC40" s="29"/>
      <c r="BD40" s="29"/>
      <c r="BE40" s="29"/>
      <c r="BF40" s="29"/>
      <c r="BG40" s="29"/>
      <c r="BH40" s="29"/>
      <c r="BI40" s="29"/>
      <c r="BJ40" s="29"/>
      <c r="BK40" s="29"/>
      <c r="BL40" s="29"/>
      <c r="BM40" s="29"/>
      <c r="BN40" s="29"/>
      <c r="BO40" s="29"/>
      <c r="BP40" s="29"/>
      <c r="BQ40" s="29"/>
      <c r="BR40" s="29"/>
      <c r="BS40" s="29"/>
      <c r="BT40" s="29"/>
      <c r="BU40" s="29"/>
      <c r="BV40" s="29"/>
      <c r="BW40" s="29"/>
      <c r="BX40" s="29"/>
      <c r="BY40" s="29"/>
      <c r="BZ40" s="29"/>
      <c r="CA40" s="29"/>
      <c r="CB40" s="29"/>
      <c r="CC40" s="29"/>
      <c r="CD40" s="29"/>
    </row>
    <row r="41" spans="1:82">
      <c r="A41" s="29"/>
      <c r="B41" s="31" t="s">
        <v>947</v>
      </c>
      <c r="C41" s="29" t="s">
        <v>894</v>
      </c>
      <c r="D41" s="31" t="s">
        <v>943</v>
      </c>
      <c r="E41" s="29" t="s">
        <v>133</v>
      </c>
      <c r="F41" s="39">
        <v>15.88</v>
      </c>
      <c r="G41" s="39">
        <v>21.6</v>
      </c>
      <c r="H41" s="39">
        <v>309.32</v>
      </c>
      <c r="I41" s="39">
        <v>331.53</v>
      </c>
      <c r="J41" s="47">
        <v>12</v>
      </c>
      <c r="K41" s="47">
        <v>26</v>
      </c>
      <c r="L41" s="47" t="s">
        <v>944</v>
      </c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  <c r="AI41" s="29"/>
      <c r="AJ41" s="29"/>
      <c r="AK41" s="29"/>
      <c r="AL41" s="29"/>
      <c r="AM41" s="29"/>
      <c r="AN41" s="29"/>
      <c r="AO41" s="29"/>
      <c r="AP41" s="29"/>
      <c r="AQ41" s="29"/>
      <c r="AR41" s="29"/>
      <c r="AS41" s="29"/>
      <c r="AT41" s="29"/>
      <c r="AU41" s="29"/>
      <c r="AV41" s="29"/>
      <c r="AW41" s="29"/>
      <c r="AX41" s="29"/>
      <c r="AY41" s="29"/>
      <c r="AZ41" s="29"/>
      <c r="BA41" s="29"/>
      <c r="BB41" s="29"/>
      <c r="BC41" s="29"/>
      <c r="BD41" s="29"/>
      <c r="BE41" s="29"/>
      <c r="BF41" s="29"/>
      <c r="BG41" s="29"/>
      <c r="BH41" s="29"/>
      <c r="BI41" s="29"/>
      <c r="BJ41" s="29"/>
      <c r="BK41" s="29"/>
      <c r="BL41" s="29"/>
      <c r="BM41" s="29"/>
      <c r="BN41" s="29"/>
      <c r="BO41" s="29"/>
      <c r="BP41" s="29"/>
      <c r="BQ41" s="29"/>
      <c r="BR41" s="29"/>
      <c r="BS41" s="29"/>
      <c r="BT41" s="29"/>
      <c r="BU41" s="29"/>
      <c r="BV41" s="29"/>
      <c r="BW41" s="29"/>
      <c r="BX41" s="29"/>
      <c r="BY41" s="29"/>
      <c r="BZ41" s="29"/>
      <c r="CA41" s="29"/>
      <c r="CB41" s="29"/>
      <c r="CC41" s="29"/>
      <c r="CD41" s="29"/>
    </row>
    <row r="42" spans="1:82">
      <c r="A42" s="29"/>
      <c r="B42" s="31" t="s">
        <v>948</v>
      </c>
      <c r="C42" s="29" t="s">
        <v>900</v>
      </c>
      <c r="D42" s="31" t="s">
        <v>943</v>
      </c>
      <c r="E42" s="29" t="s">
        <v>133</v>
      </c>
      <c r="F42" s="39">
        <v>12.49</v>
      </c>
      <c r="G42" s="39">
        <v>15</v>
      </c>
      <c r="H42" s="39">
        <v>309.11</v>
      </c>
      <c r="I42" s="39">
        <v>331.53</v>
      </c>
      <c r="J42" s="47">
        <v>9</v>
      </c>
      <c r="K42" s="47">
        <v>16</v>
      </c>
      <c r="L42" s="47" t="s">
        <v>944</v>
      </c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  <c r="AI42" s="29"/>
      <c r="AJ42" s="29"/>
      <c r="AK42" s="29"/>
      <c r="AL42" s="29"/>
      <c r="AM42" s="29"/>
      <c r="AN42" s="29"/>
      <c r="AO42" s="29"/>
      <c r="AP42" s="29"/>
      <c r="AQ42" s="29"/>
      <c r="AR42" s="29"/>
      <c r="AS42" s="29"/>
      <c r="AT42" s="29"/>
      <c r="AU42" s="29"/>
      <c r="AV42" s="29"/>
      <c r="AW42" s="29"/>
      <c r="AX42" s="29"/>
      <c r="AY42" s="29"/>
      <c r="AZ42" s="29"/>
      <c r="BA42" s="29"/>
      <c r="BB42" s="29"/>
      <c r="BC42" s="29"/>
      <c r="BD42" s="29"/>
      <c r="BE42" s="29"/>
      <c r="BF42" s="29"/>
      <c r="BG42" s="29"/>
      <c r="BH42" s="29"/>
      <c r="BI42" s="29"/>
      <c r="BJ42" s="29"/>
      <c r="BK42" s="29"/>
      <c r="BL42" s="29"/>
      <c r="BM42" s="29"/>
      <c r="BN42" s="29"/>
      <c r="BO42" s="29"/>
      <c r="BP42" s="29"/>
      <c r="BQ42" s="29"/>
      <c r="BR42" s="29"/>
      <c r="BS42" s="29"/>
      <c r="BT42" s="29"/>
      <c r="BU42" s="29"/>
      <c r="BV42" s="29"/>
      <c r="BW42" s="29"/>
      <c r="BX42" s="29"/>
      <c r="BY42" s="29"/>
      <c r="BZ42" s="29"/>
      <c r="CA42" s="29"/>
      <c r="CB42" s="29"/>
      <c r="CC42" s="29"/>
      <c r="CD42" s="29"/>
    </row>
    <row r="43" spans="1:82" ht="14" customHeight="1">
      <c r="A43" s="29" t="s">
        <v>949</v>
      </c>
      <c r="B43" s="29" t="s">
        <v>950</v>
      </c>
      <c r="C43" s="29" t="s">
        <v>894</v>
      </c>
      <c r="D43" s="29" t="s">
        <v>951</v>
      </c>
      <c r="E43" s="29" t="s">
        <v>133</v>
      </c>
      <c r="F43" s="40">
        <v>1.06E-2</v>
      </c>
      <c r="G43" s="41">
        <v>2.5999999999999999E-2</v>
      </c>
      <c r="H43" s="39" t="s">
        <v>952</v>
      </c>
      <c r="I43" s="39" t="s">
        <v>953</v>
      </c>
      <c r="J43" s="42">
        <v>7.0000000000000007E-2</v>
      </c>
      <c r="K43" s="42">
        <v>7.0000000000000007E-2</v>
      </c>
      <c r="L43" s="39" t="s">
        <v>954</v>
      </c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  <c r="AI43" s="29"/>
      <c r="AJ43" s="29"/>
      <c r="AK43" s="29"/>
      <c r="AL43" s="29"/>
      <c r="AM43" s="29"/>
      <c r="AN43" s="29"/>
      <c r="AO43" s="29"/>
      <c r="AP43" s="29"/>
      <c r="AQ43" s="29"/>
      <c r="AR43" s="29"/>
      <c r="AS43" s="29"/>
      <c r="AT43" s="29"/>
      <c r="AU43" s="29"/>
      <c r="AV43" s="29"/>
      <c r="AW43" s="29"/>
      <c r="AX43" s="29"/>
      <c r="AY43" s="29"/>
      <c r="AZ43" s="29"/>
      <c r="BA43" s="29"/>
      <c r="BB43" s="29"/>
      <c r="BC43" s="29"/>
      <c r="BD43" s="29"/>
      <c r="BE43" s="29"/>
      <c r="BF43" s="29"/>
      <c r="BG43" s="29"/>
      <c r="BH43" s="29"/>
      <c r="BI43" s="29"/>
      <c r="BJ43" s="29"/>
      <c r="BK43" s="29"/>
      <c r="BL43" s="29"/>
      <c r="BM43" s="29"/>
      <c r="BN43" s="29"/>
      <c r="BO43" s="29"/>
      <c r="BP43" s="29"/>
      <c r="BQ43" s="29"/>
      <c r="BR43" s="29"/>
      <c r="BS43" s="29"/>
      <c r="BT43" s="29"/>
      <c r="BU43" s="29"/>
      <c r="BV43" s="29"/>
      <c r="BW43" s="29"/>
      <c r="BX43" s="29"/>
      <c r="BY43" s="29"/>
      <c r="BZ43" s="29"/>
      <c r="CA43" s="29"/>
      <c r="CB43" s="29"/>
      <c r="CC43" s="29"/>
      <c r="CD43" s="29"/>
    </row>
    <row r="44" spans="1:82">
      <c r="A44" s="29"/>
      <c r="B44" s="29" t="s">
        <v>955</v>
      </c>
      <c r="C44" s="29" t="s">
        <v>894</v>
      </c>
      <c r="D44" s="29" t="s">
        <v>951</v>
      </c>
      <c r="E44" s="29" t="s">
        <v>133</v>
      </c>
      <c r="F44" s="42">
        <v>0</v>
      </c>
      <c r="G44" s="42">
        <v>0</v>
      </c>
      <c r="H44" s="39" t="s">
        <v>956</v>
      </c>
      <c r="I44" s="39" t="s">
        <v>956</v>
      </c>
      <c r="J44" s="42">
        <v>7.0000000000000007E-2</v>
      </c>
      <c r="K44" s="42">
        <v>0.4</v>
      </c>
      <c r="L44" s="39" t="s">
        <v>954</v>
      </c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29"/>
      <c r="AJ44" s="29"/>
      <c r="AK44" s="29"/>
      <c r="AL44" s="29"/>
      <c r="AM44" s="29"/>
      <c r="AN44" s="29"/>
      <c r="AO44" s="29"/>
      <c r="AP44" s="29"/>
      <c r="AQ44" s="29"/>
      <c r="AR44" s="29"/>
      <c r="AS44" s="29"/>
      <c r="AT44" s="29"/>
      <c r="AU44" s="29"/>
      <c r="AV44" s="29"/>
      <c r="AW44" s="29"/>
      <c r="AX44" s="29"/>
      <c r="AY44" s="29"/>
      <c r="AZ44" s="29"/>
      <c r="BA44" s="29"/>
      <c r="BB44" s="29"/>
      <c r="BC44" s="29"/>
      <c r="BD44" s="29"/>
      <c r="BE44" s="29"/>
      <c r="BF44" s="29"/>
      <c r="BG44" s="29"/>
      <c r="BH44" s="29"/>
      <c r="BI44" s="29"/>
      <c r="BJ44" s="29"/>
      <c r="BK44" s="29"/>
      <c r="BL44" s="29"/>
      <c r="BM44" s="29"/>
      <c r="BN44" s="29"/>
      <c r="BO44" s="29"/>
      <c r="BP44" s="29"/>
      <c r="BQ44" s="29"/>
      <c r="BR44" s="29"/>
      <c r="BS44" s="29"/>
      <c r="BT44" s="29"/>
      <c r="BU44" s="29"/>
      <c r="BV44" s="29"/>
      <c r="BW44" s="29"/>
      <c r="BX44" s="29"/>
      <c r="BY44" s="29"/>
      <c r="BZ44" s="29"/>
      <c r="CA44" s="29"/>
      <c r="CB44" s="29"/>
      <c r="CC44" s="29"/>
      <c r="CD44" s="29"/>
    </row>
    <row r="45" spans="1:82">
      <c r="A45" s="29"/>
      <c r="B45" s="29" t="s">
        <v>957</v>
      </c>
      <c r="C45" s="29" t="s">
        <v>894</v>
      </c>
      <c r="D45" s="29" t="s">
        <v>951</v>
      </c>
      <c r="E45" s="29" t="s">
        <v>133</v>
      </c>
      <c r="F45" s="40">
        <v>0.23039999999999999</v>
      </c>
      <c r="G45" s="42">
        <v>0.55000000000000004</v>
      </c>
      <c r="H45" s="39" t="s">
        <v>958</v>
      </c>
      <c r="I45" s="39" t="s">
        <v>959</v>
      </c>
      <c r="J45" s="42">
        <v>7.0000000000000007E-2</v>
      </c>
      <c r="K45" s="42">
        <v>0.09</v>
      </c>
      <c r="L45" s="39" t="s">
        <v>954</v>
      </c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  <c r="AI45" s="29"/>
      <c r="AJ45" s="29"/>
      <c r="AK45" s="29"/>
      <c r="AL45" s="29"/>
      <c r="AM45" s="29"/>
      <c r="AN45" s="29"/>
      <c r="AO45" s="29"/>
      <c r="AP45" s="29"/>
      <c r="AQ45" s="29"/>
      <c r="AR45" s="29"/>
      <c r="AS45" s="29"/>
      <c r="AT45" s="29"/>
      <c r="AU45" s="29"/>
      <c r="AV45" s="29"/>
      <c r="AW45" s="29"/>
      <c r="AX45" s="29"/>
      <c r="AY45" s="29"/>
      <c r="AZ45" s="29"/>
      <c r="BA45" s="29"/>
      <c r="BB45" s="29"/>
      <c r="BC45" s="29"/>
      <c r="BD45" s="29"/>
      <c r="BE45" s="29"/>
      <c r="BF45" s="29"/>
      <c r="BG45" s="29"/>
      <c r="BH45" s="29"/>
      <c r="BI45" s="29"/>
      <c r="BJ45" s="29"/>
      <c r="BK45" s="29"/>
      <c r="BL45" s="29"/>
      <c r="BM45" s="29"/>
      <c r="BN45" s="29"/>
      <c r="BO45" s="29"/>
      <c r="BP45" s="29"/>
      <c r="BQ45" s="29"/>
      <c r="BR45" s="29"/>
      <c r="BS45" s="29"/>
      <c r="BT45" s="29"/>
      <c r="BU45" s="29"/>
      <c r="BV45" s="29"/>
      <c r="BW45" s="29"/>
      <c r="BX45" s="29"/>
      <c r="BY45" s="29"/>
      <c r="BZ45" s="29"/>
      <c r="CA45" s="29"/>
      <c r="CB45" s="29"/>
      <c r="CC45" s="29"/>
      <c r="CD45" s="29"/>
    </row>
    <row r="46" spans="1:82">
      <c r="A46" s="29"/>
      <c r="B46" s="29" t="s">
        <v>948</v>
      </c>
      <c r="C46" s="29" t="s">
        <v>900</v>
      </c>
      <c r="D46" s="29" t="s">
        <v>951</v>
      </c>
      <c r="E46" s="29" t="s">
        <v>133</v>
      </c>
      <c r="F46" s="40">
        <v>2.0000000000000001E-4</v>
      </c>
      <c r="G46" s="42">
        <v>0.02</v>
      </c>
      <c r="H46" s="39" t="s">
        <v>956</v>
      </c>
      <c r="I46" s="39" t="s">
        <v>956</v>
      </c>
      <c r="J46" s="42">
        <v>0.25</v>
      </c>
      <c r="K46" s="42">
        <v>0.26</v>
      </c>
      <c r="L46" s="39" t="s">
        <v>954</v>
      </c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  <c r="AB46" s="29"/>
      <c r="AC46" s="29"/>
      <c r="AD46" s="29"/>
      <c r="AE46" s="29"/>
      <c r="AF46" s="29"/>
      <c r="AG46" s="29"/>
      <c r="AH46" s="29"/>
      <c r="AI46" s="29"/>
      <c r="AJ46" s="29"/>
      <c r="AK46" s="29"/>
      <c r="AL46" s="29"/>
      <c r="AM46" s="29"/>
      <c r="AN46" s="29"/>
      <c r="AO46" s="29"/>
      <c r="AP46" s="29"/>
      <c r="AQ46" s="29"/>
      <c r="AR46" s="29"/>
      <c r="AS46" s="29"/>
      <c r="AT46" s="29"/>
      <c r="AU46" s="29"/>
      <c r="AV46" s="29"/>
      <c r="AW46" s="29"/>
      <c r="AX46" s="29"/>
      <c r="AY46" s="29"/>
      <c r="AZ46" s="29"/>
      <c r="BA46" s="29"/>
      <c r="BB46" s="29"/>
      <c r="BC46" s="29"/>
      <c r="BD46" s="29"/>
      <c r="BE46" s="29"/>
      <c r="BF46" s="29"/>
      <c r="BG46" s="29"/>
      <c r="BH46" s="29"/>
      <c r="BI46" s="29"/>
      <c r="BJ46" s="29"/>
      <c r="BK46" s="29"/>
      <c r="BL46" s="29"/>
      <c r="BM46" s="29"/>
      <c r="BN46" s="29"/>
      <c r="BO46" s="29"/>
      <c r="BP46" s="29"/>
      <c r="BQ46" s="29"/>
      <c r="BR46" s="29"/>
      <c r="BS46" s="29"/>
      <c r="BT46" s="29"/>
      <c r="BU46" s="29"/>
      <c r="BV46" s="29"/>
      <c r="BW46" s="29"/>
      <c r="BX46" s="29"/>
      <c r="BY46" s="29"/>
      <c r="BZ46" s="29"/>
      <c r="CA46" s="29"/>
      <c r="CB46" s="29"/>
      <c r="CC46" s="29"/>
      <c r="CD46" s="29"/>
    </row>
    <row r="47" spans="1:82">
      <c r="A47" s="29" t="s">
        <v>960</v>
      </c>
      <c r="B47" s="29" t="s">
        <v>957</v>
      </c>
      <c r="C47" s="29" t="s">
        <v>894</v>
      </c>
      <c r="D47" s="29"/>
      <c r="E47" s="29" t="s">
        <v>133</v>
      </c>
      <c r="F47" s="39" t="s">
        <v>961</v>
      </c>
      <c r="G47" s="39" t="s">
        <v>961</v>
      </c>
      <c r="H47" s="39" t="s">
        <v>961</v>
      </c>
      <c r="I47" s="39" t="s">
        <v>961</v>
      </c>
      <c r="J47" s="39" t="s">
        <v>961</v>
      </c>
      <c r="K47" s="39" t="s">
        <v>961</v>
      </c>
      <c r="L47" s="39" t="s">
        <v>961</v>
      </c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9"/>
      <c r="AB47" s="29"/>
      <c r="AC47" s="29"/>
      <c r="AD47" s="29"/>
      <c r="AE47" s="29"/>
      <c r="AF47" s="29"/>
      <c r="AG47" s="29"/>
      <c r="AH47" s="29"/>
      <c r="AI47" s="29"/>
      <c r="AJ47" s="29"/>
      <c r="AK47" s="29"/>
      <c r="AL47" s="29"/>
      <c r="AM47" s="29"/>
      <c r="AN47" s="29"/>
      <c r="AO47" s="29"/>
      <c r="AP47" s="29"/>
      <c r="AQ47" s="29"/>
      <c r="AR47" s="29"/>
      <c r="AS47" s="29"/>
      <c r="AT47" s="29"/>
      <c r="AU47" s="29"/>
      <c r="AV47" s="29"/>
      <c r="AW47" s="29"/>
      <c r="AX47" s="29"/>
      <c r="AY47" s="29"/>
      <c r="AZ47" s="29"/>
      <c r="BA47" s="29"/>
      <c r="BB47" s="29"/>
      <c r="BC47" s="29"/>
      <c r="BD47" s="29"/>
      <c r="BE47" s="29"/>
      <c r="BF47" s="29"/>
      <c r="BG47" s="29"/>
      <c r="BH47" s="29"/>
      <c r="BI47" s="29"/>
      <c r="BJ47" s="29"/>
      <c r="BK47" s="29"/>
      <c r="BL47" s="29"/>
      <c r="BM47" s="29"/>
      <c r="BN47" s="29"/>
      <c r="BO47" s="29"/>
      <c r="BP47" s="29"/>
      <c r="BQ47" s="29"/>
      <c r="BR47" s="29"/>
      <c r="BS47" s="29"/>
      <c r="BT47" s="29"/>
      <c r="BU47" s="29"/>
      <c r="BV47" s="29"/>
      <c r="BW47" s="29"/>
      <c r="BX47" s="29"/>
      <c r="BY47" s="29"/>
      <c r="BZ47" s="29"/>
      <c r="CA47" s="29"/>
      <c r="CB47" s="29"/>
      <c r="CC47" s="29"/>
      <c r="CD47" s="29"/>
    </row>
    <row r="48" spans="1:82">
      <c r="A48" s="29"/>
      <c r="B48" s="29" t="s">
        <v>948</v>
      </c>
      <c r="C48" s="29" t="s">
        <v>900</v>
      </c>
      <c r="D48" s="29"/>
      <c r="E48" s="29" t="s">
        <v>133</v>
      </c>
      <c r="F48" s="39" t="s">
        <v>961</v>
      </c>
      <c r="G48" s="39" t="s">
        <v>961</v>
      </c>
      <c r="H48" s="39" t="s">
        <v>961</v>
      </c>
      <c r="I48" s="39" t="s">
        <v>961</v>
      </c>
      <c r="J48" s="39" t="s">
        <v>961</v>
      </c>
      <c r="K48" s="39" t="s">
        <v>961</v>
      </c>
      <c r="L48" s="39" t="s">
        <v>961</v>
      </c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  <c r="AO48" s="29"/>
      <c r="AP48" s="29"/>
      <c r="AQ48" s="29"/>
      <c r="AR48" s="29"/>
      <c r="AS48" s="29"/>
      <c r="AT48" s="29"/>
      <c r="AU48" s="29"/>
      <c r="AV48" s="29"/>
      <c r="AW48" s="29"/>
      <c r="AX48" s="29"/>
      <c r="AY48" s="29"/>
      <c r="AZ48" s="29"/>
      <c r="BA48" s="29"/>
      <c r="BB48" s="29"/>
      <c r="BC48" s="29"/>
      <c r="BD48" s="29"/>
      <c r="BE48" s="29"/>
      <c r="BF48" s="29"/>
      <c r="BG48" s="29"/>
      <c r="BH48" s="29"/>
      <c r="BI48" s="29"/>
      <c r="BJ48" s="29"/>
      <c r="BK48" s="29"/>
      <c r="BL48" s="29"/>
      <c r="BM48" s="29"/>
      <c r="BN48" s="29"/>
      <c r="BO48" s="29"/>
      <c r="BP48" s="29"/>
      <c r="BQ48" s="29"/>
      <c r="BR48" s="29"/>
      <c r="BS48" s="29"/>
      <c r="BT48" s="29"/>
      <c r="BU48" s="29"/>
      <c r="BV48" s="29"/>
      <c r="BW48" s="29"/>
      <c r="BX48" s="29"/>
      <c r="BY48" s="29"/>
      <c r="BZ48" s="29"/>
      <c r="CA48" s="29"/>
      <c r="CB48" s="29"/>
      <c r="CC48" s="29"/>
      <c r="CD48" s="29"/>
    </row>
    <row r="49" spans="1:82">
      <c r="A49" s="29" t="s">
        <v>962</v>
      </c>
      <c r="B49" s="29" t="s">
        <v>957</v>
      </c>
      <c r="C49" s="29" t="s">
        <v>894</v>
      </c>
      <c r="D49" s="29" t="s">
        <v>963</v>
      </c>
      <c r="E49" s="29" t="s">
        <v>133</v>
      </c>
      <c r="F49" s="39">
        <v>16.25</v>
      </c>
      <c r="G49" s="39">
        <v>53.3</v>
      </c>
      <c r="H49" s="39">
        <v>157.09</v>
      </c>
      <c r="I49" s="39">
        <v>175.33</v>
      </c>
      <c r="J49" s="47">
        <v>14</v>
      </c>
      <c r="K49" s="47">
        <v>29</v>
      </c>
      <c r="L49" s="47" t="s">
        <v>944</v>
      </c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29"/>
      <c r="AP49" s="29"/>
      <c r="AQ49" s="29"/>
      <c r="AR49" s="29"/>
      <c r="AS49" s="29"/>
      <c r="AT49" s="29"/>
      <c r="AU49" s="29"/>
      <c r="AV49" s="29"/>
      <c r="AW49" s="29"/>
      <c r="AX49" s="29"/>
      <c r="AY49" s="29"/>
      <c r="AZ49" s="29"/>
      <c r="BA49" s="29"/>
      <c r="BB49" s="29"/>
      <c r="BC49" s="29"/>
      <c r="BD49" s="29"/>
      <c r="BE49" s="29"/>
      <c r="BF49" s="29"/>
      <c r="BG49" s="29"/>
      <c r="BH49" s="29"/>
      <c r="BI49" s="29"/>
      <c r="BJ49" s="29"/>
      <c r="BK49" s="29"/>
      <c r="BL49" s="29"/>
      <c r="BM49" s="29"/>
      <c r="BN49" s="29"/>
      <c r="BO49" s="29"/>
      <c r="BP49" s="29"/>
      <c r="BQ49" s="29"/>
      <c r="BR49" s="29"/>
      <c r="BS49" s="29"/>
      <c r="BT49" s="29"/>
      <c r="BU49" s="29"/>
      <c r="BV49" s="29"/>
      <c r="BW49" s="29"/>
      <c r="BX49" s="29"/>
      <c r="BY49" s="29"/>
      <c r="BZ49" s="29"/>
      <c r="CA49" s="29"/>
      <c r="CB49" s="29"/>
      <c r="CC49" s="29"/>
      <c r="CD49" s="29"/>
    </row>
    <row r="50" spans="1:82">
      <c r="A50" s="29"/>
      <c r="B50" s="29" t="s">
        <v>948</v>
      </c>
      <c r="C50" s="29" t="s">
        <v>900</v>
      </c>
      <c r="D50" s="29" t="s">
        <v>963</v>
      </c>
      <c r="E50" s="29" t="s">
        <v>133</v>
      </c>
      <c r="F50" s="39">
        <v>0</v>
      </c>
      <c r="G50" s="39">
        <v>0</v>
      </c>
      <c r="H50" s="39">
        <v>0</v>
      </c>
      <c r="I50" s="39">
        <v>0</v>
      </c>
      <c r="J50" s="47">
        <v>8</v>
      </c>
      <c r="K50" s="47">
        <v>11</v>
      </c>
      <c r="L50" s="47" t="s">
        <v>944</v>
      </c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29"/>
      <c r="AL50" s="29"/>
      <c r="AM50" s="29"/>
      <c r="AN50" s="29"/>
      <c r="AO50" s="29"/>
      <c r="AP50" s="29"/>
      <c r="AQ50" s="29"/>
      <c r="AR50" s="29"/>
      <c r="AS50" s="29"/>
      <c r="AT50" s="29"/>
      <c r="AU50" s="29"/>
      <c r="AV50" s="29"/>
      <c r="AW50" s="29"/>
      <c r="AX50" s="29"/>
      <c r="AY50" s="29"/>
      <c r="AZ50" s="29"/>
      <c r="BA50" s="29"/>
      <c r="BB50" s="29"/>
      <c r="BC50" s="29"/>
      <c r="BD50" s="29"/>
      <c r="BE50" s="29"/>
      <c r="BF50" s="29"/>
      <c r="BG50" s="29"/>
      <c r="BH50" s="29"/>
      <c r="BI50" s="29"/>
      <c r="BJ50" s="29"/>
      <c r="BK50" s="29"/>
      <c r="BL50" s="29"/>
      <c r="BM50" s="29"/>
      <c r="BN50" s="29"/>
      <c r="BO50" s="29"/>
      <c r="BP50" s="29"/>
      <c r="BQ50" s="29"/>
      <c r="BR50" s="29"/>
      <c r="BS50" s="29"/>
      <c r="BT50" s="29"/>
      <c r="BU50" s="29"/>
      <c r="BV50" s="29"/>
      <c r="BW50" s="29"/>
      <c r="BX50" s="29"/>
      <c r="BY50" s="29"/>
      <c r="BZ50" s="29"/>
      <c r="CA50" s="29"/>
      <c r="CB50" s="29"/>
      <c r="CC50" s="29"/>
      <c r="CD50" s="29"/>
    </row>
    <row r="51" spans="1:82" ht="16">
      <c r="A51" s="29" t="s">
        <v>964</v>
      </c>
      <c r="B51" s="29" t="s">
        <v>965</v>
      </c>
      <c r="C51" s="29" t="s">
        <v>894</v>
      </c>
      <c r="D51" s="29" t="s">
        <v>966</v>
      </c>
      <c r="E51" s="29" t="s">
        <v>133</v>
      </c>
      <c r="F51" s="43">
        <v>12.7</v>
      </c>
      <c r="G51" s="43">
        <v>33.1</v>
      </c>
      <c r="H51" s="43">
        <v>197</v>
      </c>
      <c r="I51" s="43">
        <v>217</v>
      </c>
      <c r="J51" s="43">
        <v>6</v>
      </c>
      <c r="K51" s="43">
        <v>9</v>
      </c>
      <c r="L51" s="39" t="s">
        <v>944</v>
      </c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29"/>
      <c r="AL51" s="29"/>
      <c r="AM51" s="29"/>
      <c r="AN51" s="29"/>
      <c r="AO51" s="29"/>
      <c r="AP51" s="29"/>
      <c r="AQ51" s="29"/>
      <c r="AR51" s="29"/>
      <c r="AS51" s="29"/>
      <c r="AT51" s="29"/>
      <c r="AU51" s="29"/>
      <c r="AV51" s="29"/>
      <c r="AW51" s="29"/>
      <c r="AX51" s="29"/>
      <c r="AY51" s="29"/>
      <c r="AZ51" s="29"/>
      <c r="BA51" s="29"/>
      <c r="BB51" s="29"/>
      <c r="BC51" s="29"/>
      <c r="BD51" s="29"/>
      <c r="BE51" s="29"/>
      <c r="BF51" s="29"/>
      <c r="BG51" s="29"/>
      <c r="BH51" s="29"/>
      <c r="BI51" s="29"/>
      <c r="BJ51" s="29"/>
      <c r="BK51" s="29"/>
      <c r="BL51" s="29"/>
      <c r="BM51" s="29"/>
      <c r="BN51" s="29"/>
      <c r="BO51" s="29"/>
      <c r="BP51" s="29"/>
      <c r="BQ51" s="29"/>
      <c r="BR51" s="29"/>
      <c r="BS51" s="29"/>
      <c r="BT51" s="29"/>
      <c r="BU51" s="29"/>
      <c r="BV51" s="29"/>
      <c r="BW51" s="29"/>
      <c r="BX51" s="29"/>
      <c r="BY51" s="29"/>
      <c r="BZ51" s="29"/>
      <c r="CA51" s="29"/>
      <c r="CB51" s="29"/>
      <c r="CC51" s="29"/>
      <c r="CD51" s="29"/>
    </row>
    <row r="52" spans="1:82" ht="16">
      <c r="A52" s="29"/>
      <c r="B52" s="29" t="s">
        <v>967</v>
      </c>
      <c r="C52" s="29"/>
      <c r="D52" s="29" t="s">
        <v>966</v>
      </c>
      <c r="E52" s="29" t="s">
        <v>133</v>
      </c>
      <c r="F52" s="43">
        <v>20.399999999999999</v>
      </c>
      <c r="G52" s="43">
        <v>55.8</v>
      </c>
      <c r="H52" s="43">
        <v>214.4</v>
      </c>
      <c r="I52" s="43">
        <v>224</v>
      </c>
      <c r="J52" s="43">
        <v>5.28</v>
      </c>
      <c r="K52" s="43">
        <v>7</v>
      </c>
      <c r="L52" s="39" t="s">
        <v>944</v>
      </c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29"/>
      <c r="AL52" s="29"/>
      <c r="AM52" s="29"/>
      <c r="AN52" s="29"/>
      <c r="AO52" s="29"/>
      <c r="AP52" s="29"/>
      <c r="AQ52" s="29"/>
      <c r="AR52" s="29"/>
      <c r="AS52" s="29"/>
      <c r="AT52" s="29"/>
      <c r="AU52" s="29"/>
      <c r="AV52" s="29"/>
      <c r="AW52" s="29"/>
      <c r="AX52" s="29"/>
      <c r="AY52" s="29"/>
      <c r="AZ52" s="29"/>
      <c r="BA52" s="29"/>
      <c r="BB52" s="29"/>
      <c r="BC52" s="29"/>
      <c r="BD52" s="29"/>
      <c r="BE52" s="29"/>
      <c r="BF52" s="29"/>
      <c r="BG52" s="29"/>
      <c r="BH52" s="29"/>
      <c r="BI52" s="29"/>
      <c r="BJ52" s="29"/>
      <c r="BK52" s="29"/>
      <c r="BL52" s="29"/>
      <c r="BM52" s="29"/>
      <c r="BN52" s="29"/>
      <c r="BO52" s="29"/>
      <c r="BP52" s="29"/>
      <c r="BQ52" s="29"/>
      <c r="BR52" s="29"/>
      <c r="BS52" s="29"/>
      <c r="BT52" s="29"/>
      <c r="BU52" s="29"/>
      <c r="BV52" s="29"/>
      <c r="BW52" s="29"/>
      <c r="BX52" s="29"/>
      <c r="BY52" s="29"/>
      <c r="BZ52" s="29"/>
      <c r="CA52" s="29"/>
      <c r="CB52" s="29"/>
      <c r="CC52" s="29"/>
      <c r="CD52" s="29"/>
    </row>
    <row r="53" spans="1:82" ht="16">
      <c r="A53" s="29"/>
      <c r="B53" s="29" t="s">
        <v>968</v>
      </c>
      <c r="C53" s="29" t="s">
        <v>894</v>
      </c>
      <c r="D53" s="29" t="s">
        <v>966</v>
      </c>
      <c r="E53" s="29" t="s">
        <v>133</v>
      </c>
      <c r="F53" s="43">
        <v>50.2</v>
      </c>
      <c r="G53" s="43">
        <v>93.9</v>
      </c>
      <c r="H53" s="43">
        <v>218.1</v>
      </c>
      <c r="I53" s="43">
        <v>226</v>
      </c>
      <c r="J53" s="43">
        <v>36.200000000000003</v>
      </c>
      <c r="K53" s="43">
        <v>59</v>
      </c>
      <c r="L53" s="39" t="s">
        <v>944</v>
      </c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29"/>
      <c r="AB53" s="29"/>
      <c r="AC53" s="29"/>
      <c r="AD53" s="29"/>
      <c r="AE53" s="29"/>
      <c r="AF53" s="29"/>
      <c r="AG53" s="29"/>
      <c r="AH53" s="29"/>
      <c r="AI53" s="29"/>
      <c r="AJ53" s="29"/>
      <c r="AK53" s="29"/>
      <c r="AL53" s="29"/>
      <c r="AM53" s="29"/>
      <c r="AN53" s="29"/>
      <c r="AO53" s="29"/>
      <c r="AP53" s="29"/>
      <c r="AQ53" s="29"/>
      <c r="AR53" s="29"/>
      <c r="AS53" s="29"/>
      <c r="AT53" s="29"/>
      <c r="AU53" s="29"/>
      <c r="AV53" s="29"/>
      <c r="AW53" s="29"/>
      <c r="AX53" s="29"/>
      <c r="AY53" s="29"/>
      <c r="AZ53" s="29"/>
      <c r="BA53" s="29"/>
      <c r="BB53" s="29"/>
      <c r="BC53" s="29"/>
      <c r="BD53" s="29"/>
      <c r="BE53" s="29"/>
      <c r="BF53" s="29"/>
      <c r="BG53" s="29"/>
      <c r="BH53" s="29"/>
      <c r="BI53" s="29"/>
      <c r="BJ53" s="29"/>
      <c r="BK53" s="29"/>
      <c r="BL53" s="29"/>
      <c r="BM53" s="29"/>
      <c r="BN53" s="29"/>
      <c r="BO53" s="29"/>
      <c r="BP53" s="29"/>
      <c r="BQ53" s="29"/>
      <c r="BR53" s="29"/>
      <c r="BS53" s="29"/>
      <c r="BT53" s="29"/>
      <c r="BU53" s="29"/>
      <c r="BV53" s="29"/>
      <c r="BW53" s="29"/>
      <c r="BX53" s="29"/>
      <c r="BY53" s="29"/>
      <c r="BZ53" s="29"/>
      <c r="CA53" s="29"/>
      <c r="CB53" s="29"/>
      <c r="CC53" s="29"/>
      <c r="CD53" s="29"/>
    </row>
    <row r="54" spans="1:82" ht="16">
      <c r="A54" s="29"/>
      <c r="B54" s="29" t="s">
        <v>969</v>
      </c>
      <c r="C54" s="29" t="s">
        <v>894</v>
      </c>
      <c r="D54" s="29" t="s">
        <v>966</v>
      </c>
      <c r="E54" s="29" t="s">
        <v>133</v>
      </c>
      <c r="F54" s="43">
        <v>47.5</v>
      </c>
      <c r="G54" s="43">
        <v>132</v>
      </c>
      <c r="H54" s="43">
        <v>267.10000000000002</v>
      </c>
      <c r="I54" s="43">
        <v>307</v>
      </c>
      <c r="J54" s="39">
        <v>13</v>
      </c>
      <c r="K54" s="39">
        <v>19</v>
      </c>
      <c r="L54" s="39" t="s">
        <v>944</v>
      </c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  <c r="AB54" s="29"/>
      <c r="AC54" s="29"/>
      <c r="AD54" s="29"/>
      <c r="AE54" s="29"/>
      <c r="AF54" s="29"/>
      <c r="AG54" s="29"/>
      <c r="AH54" s="29"/>
      <c r="AI54" s="29"/>
      <c r="AJ54" s="29"/>
      <c r="AK54" s="29"/>
      <c r="AL54" s="29"/>
      <c r="AM54" s="29"/>
      <c r="AN54" s="29"/>
      <c r="AO54" s="29"/>
      <c r="AP54" s="29"/>
      <c r="AQ54" s="29"/>
      <c r="AR54" s="29"/>
      <c r="AS54" s="29"/>
      <c r="AT54" s="29"/>
      <c r="AU54" s="29"/>
      <c r="AV54" s="29"/>
      <c r="AW54" s="29"/>
      <c r="AX54" s="29"/>
      <c r="AY54" s="29"/>
      <c r="AZ54" s="29"/>
      <c r="BA54" s="29"/>
      <c r="BB54" s="29"/>
      <c r="BC54" s="29"/>
      <c r="BD54" s="29"/>
      <c r="BE54" s="29"/>
      <c r="BF54" s="29"/>
      <c r="BG54" s="29"/>
      <c r="BH54" s="29"/>
      <c r="BI54" s="29"/>
      <c r="BJ54" s="29"/>
      <c r="BK54" s="29"/>
      <c r="BL54" s="29"/>
      <c r="BM54" s="29"/>
      <c r="BN54" s="29"/>
      <c r="BO54" s="29"/>
      <c r="BP54" s="29"/>
      <c r="BQ54" s="29"/>
      <c r="BR54" s="29"/>
      <c r="BS54" s="29"/>
      <c r="BT54" s="29"/>
      <c r="BU54" s="29"/>
      <c r="BV54" s="29"/>
      <c r="BW54" s="29"/>
      <c r="BX54" s="29"/>
      <c r="BY54" s="29"/>
      <c r="BZ54" s="29"/>
      <c r="CA54" s="29"/>
      <c r="CB54" s="29"/>
      <c r="CC54" s="29"/>
      <c r="CD54" s="29"/>
    </row>
    <row r="55" spans="1:82" ht="16">
      <c r="A55" s="29"/>
      <c r="B55" s="29" t="s">
        <v>970</v>
      </c>
      <c r="C55" s="29" t="s">
        <v>894</v>
      </c>
      <c r="D55" s="29" t="s">
        <v>966</v>
      </c>
      <c r="E55" s="29" t="s">
        <v>133</v>
      </c>
      <c r="F55" s="43">
        <v>27.2</v>
      </c>
      <c r="G55" s="43">
        <v>76.400000000000006</v>
      </c>
      <c r="H55" s="43">
        <v>207</v>
      </c>
      <c r="I55" s="43">
        <v>214</v>
      </c>
      <c r="J55" s="43">
        <v>28</v>
      </c>
      <c r="K55" s="43">
        <v>43</v>
      </c>
      <c r="L55" s="39" t="s">
        <v>944</v>
      </c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29"/>
      <c r="AB55" s="29"/>
      <c r="AC55" s="29"/>
      <c r="AD55" s="29"/>
      <c r="AE55" s="29"/>
      <c r="AF55" s="29"/>
      <c r="AG55" s="29"/>
      <c r="AH55" s="29"/>
      <c r="AI55" s="29"/>
      <c r="AJ55" s="29"/>
      <c r="AK55" s="29"/>
      <c r="AL55" s="29"/>
      <c r="AM55" s="29"/>
      <c r="AN55" s="29"/>
      <c r="AO55" s="29"/>
      <c r="AP55" s="29"/>
      <c r="AQ55" s="29"/>
      <c r="AR55" s="29"/>
      <c r="AS55" s="29"/>
      <c r="AT55" s="29"/>
      <c r="AU55" s="29"/>
      <c r="AV55" s="29"/>
      <c r="AW55" s="29"/>
      <c r="AX55" s="29"/>
      <c r="AY55" s="29"/>
      <c r="AZ55" s="29"/>
      <c r="BA55" s="29"/>
      <c r="BB55" s="29"/>
      <c r="BC55" s="29"/>
      <c r="BD55" s="29"/>
      <c r="BE55" s="29"/>
      <c r="BF55" s="29"/>
      <c r="BG55" s="29"/>
      <c r="BH55" s="29"/>
      <c r="BI55" s="29"/>
      <c r="BJ55" s="29"/>
      <c r="BK55" s="29"/>
      <c r="BL55" s="29"/>
      <c r="BM55" s="29"/>
      <c r="BN55" s="29"/>
      <c r="BO55" s="29"/>
      <c r="BP55" s="29"/>
      <c r="BQ55" s="29"/>
      <c r="BR55" s="29"/>
      <c r="BS55" s="29"/>
      <c r="BT55" s="29"/>
      <c r="BU55" s="29"/>
      <c r="BV55" s="29"/>
      <c r="BW55" s="29"/>
      <c r="BX55" s="29"/>
      <c r="BY55" s="29"/>
      <c r="BZ55" s="29"/>
      <c r="CA55" s="29"/>
      <c r="CB55" s="29"/>
      <c r="CC55" s="29"/>
      <c r="CD55" s="29"/>
    </row>
    <row r="56" spans="1:82" ht="16">
      <c r="A56" s="29"/>
      <c r="B56" s="29" t="s">
        <v>948</v>
      </c>
      <c r="C56" s="29" t="s">
        <v>900</v>
      </c>
      <c r="D56" s="29" t="s">
        <v>966</v>
      </c>
      <c r="E56" s="29" t="s">
        <v>133</v>
      </c>
      <c r="F56" s="43">
        <v>2.2999999999999998</v>
      </c>
      <c r="G56" s="43">
        <v>28.1</v>
      </c>
      <c r="H56" s="43">
        <v>119.7</v>
      </c>
      <c r="I56" s="43">
        <v>121</v>
      </c>
      <c r="J56" s="43">
        <v>0.2</v>
      </c>
      <c r="K56" s="43">
        <v>1</v>
      </c>
      <c r="L56" s="39" t="s">
        <v>944</v>
      </c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  <c r="AB56" s="29"/>
      <c r="AC56" s="29"/>
      <c r="AD56" s="29"/>
      <c r="AE56" s="29"/>
      <c r="AF56" s="29"/>
      <c r="AG56" s="29"/>
      <c r="AH56" s="29"/>
      <c r="AI56" s="29"/>
      <c r="AJ56" s="29"/>
      <c r="AK56" s="29"/>
      <c r="AL56" s="29"/>
      <c r="AM56" s="29"/>
      <c r="AN56" s="29"/>
      <c r="AO56" s="29"/>
      <c r="AP56" s="29"/>
      <c r="AQ56" s="29"/>
      <c r="AR56" s="29"/>
      <c r="AS56" s="29"/>
      <c r="AT56" s="29"/>
      <c r="AU56" s="29"/>
      <c r="AV56" s="29"/>
      <c r="AW56" s="29"/>
      <c r="AX56" s="29"/>
      <c r="AY56" s="29"/>
      <c r="AZ56" s="29"/>
      <c r="BA56" s="29"/>
      <c r="BB56" s="29"/>
      <c r="BC56" s="29"/>
      <c r="BD56" s="29"/>
      <c r="BE56" s="29"/>
      <c r="BF56" s="29"/>
      <c r="BG56" s="29"/>
      <c r="BH56" s="29"/>
      <c r="BI56" s="29"/>
      <c r="BJ56" s="29"/>
      <c r="BK56" s="29"/>
      <c r="BL56" s="29"/>
      <c r="BM56" s="29"/>
      <c r="BN56" s="29"/>
      <c r="BO56" s="29"/>
      <c r="BP56" s="29"/>
      <c r="BQ56" s="29"/>
      <c r="BR56" s="29"/>
      <c r="BS56" s="29"/>
      <c r="BT56" s="29"/>
      <c r="BU56" s="29"/>
      <c r="BV56" s="29"/>
      <c r="BW56" s="29"/>
      <c r="BX56" s="29"/>
      <c r="BY56" s="29"/>
      <c r="BZ56" s="29"/>
      <c r="CA56" s="29"/>
      <c r="CB56" s="29"/>
      <c r="CC56" s="29"/>
      <c r="CD56" s="29"/>
    </row>
    <row r="57" spans="1:82">
      <c r="A57" s="29" t="s">
        <v>971</v>
      </c>
      <c r="B57" s="29" t="s">
        <v>955</v>
      </c>
      <c r="C57" s="29" t="s">
        <v>894</v>
      </c>
      <c r="D57" s="29" t="s">
        <v>972</v>
      </c>
      <c r="E57" s="29" t="s">
        <v>133</v>
      </c>
      <c r="F57" s="39">
        <v>15.56</v>
      </c>
      <c r="G57" s="39">
        <v>69.3</v>
      </c>
      <c r="H57" s="39">
        <v>350.44</v>
      </c>
      <c r="I57" s="39">
        <v>356</v>
      </c>
      <c r="J57" s="39">
        <v>20</v>
      </c>
      <c r="K57" s="39">
        <v>21</v>
      </c>
      <c r="L57" s="39" t="s">
        <v>954</v>
      </c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  <c r="AA57" s="29"/>
      <c r="AB57" s="29"/>
      <c r="AC57" s="29"/>
      <c r="AD57" s="29"/>
      <c r="AE57" s="29"/>
      <c r="AF57" s="29"/>
      <c r="AG57" s="29"/>
      <c r="AH57" s="29"/>
      <c r="AI57" s="29"/>
      <c r="AJ57" s="29"/>
      <c r="AK57" s="29"/>
      <c r="AL57" s="29"/>
      <c r="AM57" s="29"/>
      <c r="AN57" s="29"/>
      <c r="AO57" s="29"/>
      <c r="AP57" s="29"/>
      <c r="AQ57" s="29"/>
      <c r="AR57" s="29"/>
      <c r="AS57" s="29"/>
      <c r="AT57" s="29"/>
      <c r="AU57" s="29"/>
      <c r="AV57" s="29"/>
      <c r="AW57" s="29"/>
      <c r="AX57" s="29"/>
      <c r="AY57" s="29"/>
      <c r="AZ57" s="29"/>
      <c r="BA57" s="29"/>
      <c r="BB57" s="29"/>
      <c r="BC57" s="29"/>
      <c r="BD57" s="29"/>
      <c r="BE57" s="29"/>
      <c r="BF57" s="29"/>
      <c r="BG57" s="29"/>
      <c r="BH57" s="29"/>
      <c r="BI57" s="29"/>
      <c r="BJ57" s="29"/>
      <c r="BK57" s="29"/>
      <c r="BL57" s="29"/>
      <c r="BM57" s="29"/>
      <c r="BN57" s="29"/>
      <c r="BO57" s="29"/>
      <c r="BP57" s="29"/>
      <c r="BQ57" s="29"/>
      <c r="BR57" s="29"/>
      <c r="BS57" s="29"/>
      <c r="BT57" s="29"/>
      <c r="BU57" s="29"/>
      <c r="BV57" s="29"/>
      <c r="BW57" s="29"/>
      <c r="BX57" s="29"/>
      <c r="BY57" s="29"/>
      <c r="BZ57" s="29"/>
      <c r="CA57" s="29"/>
      <c r="CB57" s="29"/>
      <c r="CC57" s="29"/>
      <c r="CD57" s="29"/>
    </row>
    <row r="58" spans="1:82">
      <c r="A58" s="29"/>
      <c r="B58" s="29" t="s">
        <v>973</v>
      </c>
      <c r="C58" s="29" t="s">
        <v>894</v>
      </c>
      <c r="D58" s="29" t="s">
        <v>972</v>
      </c>
      <c r="E58" s="29" t="s">
        <v>133</v>
      </c>
      <c r="F58" s="44">
        <v>59.31</v>
      </c>
      <c r="G58" s="39">
        <v>76.3</v>
      </c>
      <c r="H58" s="39">
        <v>347.4</v>
      </c>
      <c r="I58" s="39">
        <v>356</v>
      </c>
      <c r="J58" s="39">
        <v>36</v>
      </c>
      <c r="K58" s="39">
        <v>52</v>
      </c>
      <c r="L58" s="39" t="s">
        <v>954</v>
      </c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  <c r="AA58" s="29"/>
      <c r="AB58" s="29"/>
      <c r="AC58" s="29"/>
      <c r="AD58" s="29"/>
      <c r="AE58" s="29"/>
      <c r="AF58" s="29"/>
      <c r="AG58" s="29"/>
      <c r="AH58" s="29"/>
      <c r="AI58" s="29"/>
      <c r="AJ58" s="29"/>
      <c r="AK58" s="29"/>
      <c r="AL58" s="29"/>
      <c r="AM58" s="29"/>
      <c r="AN58" s="29"/>
      <c r="AO58" s="29"/>
      <c r="AP58" s="29"/>
      <c r="AQ58" s="29"/>
      <c r="AR58" s="29"/>
      <c r="AS58" s="29"/>
      <c r="AT58" s="29"/>
      <c r="AU58" s="29"/>
      <c r="AV58" s="29"/>
      <c r="AW58" s="29"/>
      <c r="AX58" s="29"/>
      <c r="AY58" s="29"/>
      <c r="AZ58" s="29"/>
      <c r="BA58" s="29"/>
      <c r="BB58" s="29"/>
      <c r="BC58" s="29"/>
      <c r="BD58" s="29"/>
      <c r="BE58" s="29"/>
      <c r="BF58" s="29"/>
      <c r="BG58" s="29"/>
      <c r="BH58" s="29"/>
      <c r="BI58" s="29"/>
      <c r="BJ58" s="29"/>
      <c r="BK58" s="29"/>
      <c r="BL58" s="29"/>
      <c r="BM58" s="29"/>
      <c r="BN58" s="29"/>
      <c r="BO58" s="29"/>
      <c r="BP58" s="29"/>
      <c r="BQ58" s="29"/>
      <c r="BR58" s="29"/>
      <c r="BS58" s="29"/>
      <c r="BT58" s="29"/>
      <c r="BU58" s="29"/>
      <c r="BV58" s="29"/>
      <c r="BW58" s="29"/>
      <c r="BX58" s="29"/>
      <c r="BY58" s="29"/>
      <c r="BZ58" s="29"/>
      <c r="CA58" s="29"/>
      <c r="CB58" s="29"/>
      <c r="CC58" s="29"/>
      <c r="CD58" s="29"/>
    </row>
    <row r="59" spans="1:82">
      <c r="A59" s="29"/>
      <c r="B59" s="29" t="s">
        <v>948</v>
      </c>
      <c r="C59" s="29" t="s">
        <v>900</v>
      </c>
      <c r="D59" s="29" t="s">
        <v>972</v>
      </c>
      <c r="E59" s="29" t="s">
        <v>133</v>
      </c>
      <c r="F59" s="39">
        <v>0.03</v>
      </c>
      <c r="G59" s="39">
        <v>2.6</v>
      </c>
      <c r="H59" s="39">
        <v>356</v>
      </c>
      <c r="I59" s="39">
        <v>357</v>
      </c>
      <c r="J59" s="44">
        <v>11</v>
      </c>
      <c r="K59" s="39">
        <v>12</v>
      </c>
      <c r="L59" s="39" t="s">
        <v>954</v>
      </c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A59" s="29"/>
      <c r="AB59" s="29"/>
      <c r="AC59" s="29"/>
      <c r="AD59" s="29"/>
      <c r="AE59" s="29"/>
      <c r="AF59" s="29"/>
      <c r="AG59" s="29"/>
      <c r="AH59" s="29"/>
      <c r="AI59" s="29"/>
      <c r="AJ59" s="29"/>
      <c r="AK59" s="29"/>
      <c r="AL59" s="29"/>
      <c r="AM59" s="29"/>
      <c r="AN59" s="29"/>
      <c r="AO59" s="29"/>
      <c r="AP59" s="29"/>
      <c r="AQ59" s="29"/>
      <c r="AR59" s="29"/>
      <c r="AS59" s="29"/>
      <c r="AT59" s="29"/>
      <c r="AU59" s="29"/>
      <c r="AV59" s="29"/>
      <c r="AW59" s="29"/>
      <c r="AX59" s="29"/>
      <c r="AY59" s="29"/>
      <c r="AZ59" s="29"/>
      <c r="BA59" s="29"/>
      <c r="BB59" s="29"/>
      <c r="BC59" s="29"/>
      <c r="BD59" s="29"/>
      <c r="BE59" s="29"/>
      <c r="BF59" s="29"/>
      <c r="BG59" s="29"/>
      <c r="BH59" s="29"/>
      <c r="BI59" s="29"/>
      <c r="BJ59" s="29"/>
      <c r="BK59" s="29"/>
      <c r="BL59" s="29"/>
      <c r="BM59" s="29"/>
      <c r="BN59" s="29"/>
      <c r="BO59" s="29"/>
      <c r="BP59" s="29"/>
      <c r="BQ59" s="29"/>
      <c r="BR59" s="29"/>
      <c r="BS59" s="29"/>
      <c r="BT59" s="29"/>
      <c r="BU59" s="29"/>
      <c r="BV59" s="29"/>
      <c r="BW59" s="29"/>
      <c r="BX59" s="29"/>
      <c r="BY59" s="29"/>
      <c r="BZ59" s="29"/>
      <c r="CA59" s="29"/>
      <c r="CB59" s="29"/>
      <c r="CC59" s="29"/>
      <c r="CD59" s="29"/>
    </row>
    <row r="60" spans="1:82">
      <c r="A60" s="29" t="s">
        <v>974</v>
      </c>
      <c r="B60" s="29" t="s">
        <v>969</v>
      </c>
      <c r="C60" s="29" t="s">
        <v>894</v>
      </c>
      <c r="D60" s="29" t="s">
        <v>975</v>
      </c>
      <c r="E60" s="29" t="s">
        <v>133</v>
      </c>
      <c r="F60" s="39">
        <v>23.81</v>
      </c>
      <c r="G60" s="39">
        <v>57.3</v>
      </c>
      <c r="H60" s="39">
        <v>108.2</v>
      </c>
      <c r="I60" s="39">
        <v>119</v>
      </c>
      <c r="J60" s="39">
        <v>24</v>
      </c>
      <c r="K60" s="39">
        <v>41</v>
      </c>
      <c r="L60" s="39" t="s">
        <v>954</v>
      </c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  <c r="AI60" s="29"/>
      <c r="AJ60" s="29"/>
      <c r="AK60" s="29"/>
      <c r="AL60" s="29"/>
      <c r="AM60" s="29"/>
      <c r="AN60" s="29"/>
      <c r="AO60" s="29"/>
      <c r="AP60" s="29"/>
      <c r="AQ60" s="29"/>
      <c r="AR60" s="29"/>
      <c r="AS60" s="29"/>
      <c r="AT60" s="29"/>
      <c r="AU60" s="29"/>
      <c r="AV60" s="29"/>
      <c r="AW60" s="29"/>
      <c r="AX60" s="29"/>
      <c r="AY60" s="29"/>
      <c r="AZ60" s="29"/>
      <c r="BA60" s="29"/>
      <c r="BB60" s="29"/>
      <c r="BC60" s="29"/>
      <c r="BD60" s="29"/>
      <c r="BE60" s="29"/>
      <c r="BF60" s="29"/>
      <c r="BG60" s="29"/>
      <c r="BH60" s="29"/>
      <c r="BI60" s="29"/>
      <c r="BJ60" s="29"/>
      <c r="BK60" s="29"/>
      <c r="BL60" s="29"/>
      <c r="BM60" s="29"/>
      <c r="BN60" s="29"/>
      <c r="BO60" s="29"/>
      <c r="BP60" s="29"/>
      <c r="BQ60" s="29"/>
      <c r="BR60" s="29"/>
      <c r="BS60" s="29"/>
      <c r="BT60" s="29"/>
      <c r="BU60" s="29"/>
      <c r="BV60" s="29"/>
      <c r="BW60" s="29"/>
      <c r="BX60" s="29"/>
      <c r="BY60" s="29"/>
      <c r="BZ60" s="29"/>
      <c r="CA60" s="29"/>
      <c r="CB60" s="29"/>
      <c r="CC60" s="29"/>
      <c r="CD60" s="29"/>
    </row>
    <row r="61" spans="1:82">
      <c r="A61" s="29"/>
      <c r="B61" s="29" t="s">
        <v>976</v>
      </c>
      <c r="C61" s="29" t="s">
        <v>894</v>
      </c>
      <c r="D61" s="29" t="s">
        <v>975</v>
      </c>
      <c r="E61" s="29" t="s">
        <v>133</v>
      </c>
      <c r="F61" s="39">
        <v>4.78</v>
      </c>
      <c r="G61" s="39">
        <v>5.6</v>
      </c>
      <c r="H61" s="39">
        <v>103.6</v>
      </c>
      <c r="I61" s="39">
        <v>106</v>
      </c>
      <c r="J61" s="39">
        <v>13</v>
      </c>
      <c r="K61" s="39">
        <v>14</v>
      </c>
      <c r="L61" s="39" t="s">
        <v>954</v>
      </c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  <c r="AA61" s="29"/>
      <c r="AB61" s="29"/>
      <c r="AC61" s="29"/>
      <c r="AD61" s="29"/>
      <c r="AE61" s="29"/>
      <c r="AF61" s="29"/>
      <c r="AG61" s="29"/>
      <c r="AH61" s="29"/>
      <c r="AI61" s="29"/>
      <c r="AJ61" s="29"/>
      <c r="AK61" s="29"/>
      <c r="AL61" s="29"/>
      <c r="AM61" s="29"/>
      <c r="AN61" s="29"/>
      <c r="AO61" s="29"/>
      <c r="AP61" s="29"/>
      <c r="AQ61" s="29"/>
      <c r="AR61" s="29"/>
      <c r="AS61" s="29"/>
      <c r="AT61" s="29"/>
      <c r="AU61" s="29"/>
      <c r="AV61" s="29"/>
      <c r="AW61" s="29"/>
      <c r="AX61" s="29"/>
      <c r="AY61" s="29"/>
      <c r="AZ61" s="29"/>
      <c r="BA61" s="29"/>
      <c r="BB61" s="29"/>
      <c r="BC61" s="29"/>
      <c r="BD61" s="29"/>
      <c r="BE61" s="29"/>
      <c r="BF61" s="29"/>
      <c r="BG61" s="29"/>
      <c r="BH61" s="29"/>
      <c r="BI61" s="29"/>
      <c r="BJ61" s="29"/>
      <c r="BK61" s="29"/>
      <c r="BL61" s="29"/>
      <c r="BM61" s="29"/>
      <c r="BN61" s="29"/>
      <c r="BO61" s="29"/>
      <c r="BP61" s="29"/>
      <c r="BQ61" s="29"/>
      <c r="BR61" s="29"/>
      <c r="BS61" s="29"/>
      <c r="BT61" s="29"/>
      <c r="BU61" s="29"/>
      <c r="BV61" s="29"/>
      <c r="BW61" s="29"/>
      <c r="BX61" s="29"/>
      <c r="BY61" s="29"/>
      <c r="BZ61" s="29"/>
      <c r="CA61" s="29"/>
      <c r="CB61" s="29"/>
      <c r="CC61" s="29"/>
      <c r="CD61" s="29"/>
    </row>
    <row r="62" spans="1:82">
      <c r="A62" s="29"/>
      <c r="B62" s="29" t="s">
        <v>948</v>
      </c>
      <c r="C62" s="29" t="s">
        <v>900</v>
      </c>
      <c r="D62" s="29" t="s">
        <v>975</v>
      </c>
      <c r="E62" s="29" t="s">
        <v>133</v>
      </c>
      <c r="F62" s="39">
        <v>4.2699999999999996</v>
      </c>
      <c r="G62" s="39">
        <v>6.6</v>
      </c>
      <c r="H62" s="39">
        <v>101.73</v>
      </c>
      <c r="I62" s="39">
        <v>105</v>
      </c>
      <c r="J62" s="39">
        <v>27</v>
      </c>
      <c r="K62" s="39">
        <v>27</v>
      </c>
      <c r="L62" s="39" t="s">
        <v>954</v>
      </c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A62" s="29"/>
      <c r="AB62" s="29"/>
      <c r="AC62" s="29"/>
      <c r="AD62" s="29"/>
      <c r="AE62" s="29"/>
      <c r="AF62" s="29"/>
      <c r="AG62" s="29"/>
      <c r="AH62" s="29"/>
      <c r="AI62" s="29"/>
      <c r="AJ62" s="29"/>
      <c r="AK62" s="29"/>
      <c r="AL62" s="29"/>
      <c r="AM62" s="29"/>
      <c r="AN62" s="29"/>
      <c r="AO62" s="29"/>
      <c r="AP62" s="29"/>
      <c r="AQ62" s="29"/>
      <c r="AR62" s="29"/>
      <c r="AS62" s="29"/>
      <c r="AT62" s="29"/>
      <c r="AU62" s="29"/>
      <c r="AV62" s="29"/>
      <c r="AW62" s="29"/>
      <c r="AX62" s="29"/>
      <c r="AY62" s="29"/>
      <c r="AZ62" s="29"/>
      <c r="BA62" s="29"/>
      <c r="BB62" s="29"/>
      <c r="BC62" s="29"/>
      <c r="BD62" s="29"/>
      <c r="BE62" s="29"/>
      <c r="BF62" s="29"/>
      <c r="BG62" s="29"/>
      <c r="BH62" s="29"/>
      <c r="BI62" s="29"/>
      <c r="BJ62" s="29"/>
      <c r="BK62" s="29"/>
      <c r="BL62" s="29"/>
      <c r="BM62" s="29"/>
      <c r="BN62" s="29"/>
      <c r="BO62" s="29"/>
      <c r="BP62" s="29"/>
      <c r="BQ62" s="29"/>
      <c r="BR62" s="29"/>
      <c r="BS62" s="29"/>
      <c r="BT62" s="29"/>
      <c r="BU62" s="29"/>
      <c r="BV62" s="29"/>
      <c r="BW62" s="29"/>
      <c r="BX62" s="29"/>
      <c r="BY62" s="29"/>
      <c r="BZ62" s="29"/>
      <c r="CA62" s="29"/>
      <c r="CB62" s="29"/>
      <c r="CC62" s="29"/>
      <c r="CD62" s="29"/>
    </row>
    <row r="63" spans="1:82" ht="16">
      <c r="A63" s="29" t="s">
        <v>839</v>
      </c>
      <c r="B63" s="29" t="s">
        <v>957</v>
      </c>
      <c r="C63" s="29" t="s">
        <v>894</v>
      </c>
      <c r="D63" s="29"/>
      <c r="E63" s="29" t="s">
        <v>133</v>
      </c>
      <c r="F63" s="39">
        <v>12.13</v>
      </c>
      <c r="G63" s="39">
        <v>23.78</v>
      </c>
      <c r="H63" s="39">
        <v>113.97</v>
      </c>
      <c r="I63" s="39">
        <v>142.47</v>
      </c>
      <c r="J63" s="45">
        <v>1.38333333333333</v>
      </c>
      <c r="K63" s="45">
        <v>23</v>
      </c>
      <c r="L63" s="39" t="s">
        <v>954</v>
      </c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A63" s="29"/>
      <c r="AB63" s="29"/>
      <c r="AC63" s="29"/>
      <c r="AD63" s="29"/>
      <c r="AE63" s="29"/>
      <c r="AF63" s="29"/>
      <c r="AG63" s="29"/>
      <c r="AH63" s="29"/>
      <c r="AI63" s="29"/>
      <c r="AJ63" s="29"/>
      <c r="AK63" s="29"/>
      <c r="AL63" s="29"/>
      <c r="AM63" s="29"/>
      <c r="AN63" s="29"/>
      <c r="AO63" s="29"/>
      <c r="AP63" s="29"/>
      <c r="AQ63" s="29"/>
      <c r="AR63" s="29"/>
      <c r="AS63" s="29"/>
      <c r="AT63" s="29"/>
      <c r="AU63" s="29"/>
      <c r="AV63" s="29"/>
      <c r="AW63" s="29"/>
      <c r="AX63" s="29"/>
      <c r="AY63" s="29"/>
      <c r="AZ63" s="29"/>
      <c r="BA63" s="29"/>
      <c r="BB63" s="29"/>
      <c r="BC63" s="29"/>
      <c r="BD63" s="29"/>
      <c r="BE63" s="29"/>
      <c r="BF63" s="29"/>
      <c r="BG63" s="29"/>
      <c r="BH63" s="29"/>
      <c r="BI63" s="29"/>
      <c r="BJ63" s="29"/>
      <c r="BK63" s="29"/>
      <c r="BL63" s="29"/>
      <c r="BM63" s="29"/>
      <c r="BN63" s="29"/>
      <c r="BO63" s="29"/>
      <c r="BP63" s="29"/>
      <c r="BQ63" s="29"/>
      <c r="BR63" s="29"/>
      <c r="BS63" s="29"/>
      <c r="BT63" s="29"/>
      <c r="BU63" s="29"/>
      <c r="BV63" s="29"/>
      <c r="BW63" s="29"/>
      <c r="BX63" s="29"/>
      <c r="BY63" s="29"/>
      <c r="BZ63" s="29"/>
      <c r="CA63" s="29"/>
      <c r="CB63" s="29"/>
      <c r="CC63" s="29"/>
      <c r="CD63" s="29"/>
    </row>
    <row r="64" spans="1:82" ht="16">
      <c r="A64" s="29"/>
      <c r="B64" s="29" t="s">
        <v>948</v>
      </c>
      <c r="C64" s="29" t="s">
        <v>900</v>
      </c>
      <c r="D64" s="29"/>
      <c r="E64" s="29" t="s">
        <v>133</v>
      </c>
      <c r="F64" s="45">
        <v>3.79</v>
      </c>
      <c r="G64" s="46">
        <v>9.5</v>
      </c>
      <c r="H64" s="45">
        <v>98.13</v>
      </c>
      <c r="I64" s="44">
        <v>116.23</v>
      </c>
      <c r="J64" s="39">
        <v>2.2999999999999998</v>
      </c>
      <c r="K64" s="39">
        <v>18</v>
      </c>
      <c r="L64" s="39" t="s">
        <v>954</v>
      </c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A64" s="29"/>
      <c r="AB64" s="29"/>
      <c r="AC64" s="29"/>
      <c r="AD64" s="29"/>
      <c r="AE64" s="29"/>
      <c r="AF64" s="29"/>
      <c r="AG64" s="29"/>
      <c r="AH64" s="29"/>
      <c r="AI64" s="29"/>
      <c r="AJ64" s="29"/>
      <c r="AK64" s="29"/>
      <c r="AL64" s="29"/>
      <c r="AM64" s="29"/>
      <c r="AN64" s="29"/>
      <c r="AO64" s="29"/>
      <c r="AP64" s="29"/>
      <c r="AQ64" s="29"/>
      <c r="AR64" s="29"/>
      <c r="AS64" s="29"/>
      <c r="AT64" s="29"/>
      <c r="AU64" s="29"/>
      <c r="AV64" s="29"/>
      <c r="AW64" s="29"/>
      <c r="AX64" s="29"/>
      <c r="AY64" s="29"/>
      <c r="AZ64" s="29"/>
      <c r="BA64" s="29"/>
      <c r="BB64" s="29"/>
      <c r="BC64" s="29"/>
      <c r="BD64" s="29"/>
      <c r="BE64" s="29"/>
      <c r="BF64" s="29"/>
      <c r="BG64" s="29"/>
      <c r="BH64" s="29"/>
      <c r="BI64" s="29"/>
      <c r="BJ64" s="29"/>
      <c r="BK64" s="29"/>
      <c r="BL64" s="29"/>
      <c r="BM64" s="29"/>
      <c r="BN64" s="29"/>
      <c r="BO64" s="29"/>
      <c r="BP64" s="29"/>
      <c r="BQ64" s="29"/>
      <c r="BR64" s="29"/>
      <c r="BS64" s="29"/>
      <c r="BT64" s="29"/>
      <c r="BU64" s="29"/>
      <c r="BV64" s="29"/>
      <c r="BW64" s="29"/>
      <c r="BX64" s="29"/>
      <c r="BY64" s="29"/>
      <c r="BZ64" s="29"/>
      <c r="CA64" s="29"/>
      <c r="CB64" s="29"/>
      <c r="CC64" s="29"/>
      <c r="CD64" s="29"/>
    </row>
    <row r="65" spans="1:82">
      <c r="A65" s="29" t="s">
        <v>977</v>
      </c>
      <c r="B65" s="29" t="s">
        <v>965</v>
      </c>
      <c r="C65" s="29" t="s">
        <v>894</v>
      </c>
      <c r="D65" s="29" t="s">
        <v>978</v>
      </c>
      <c r="E65" s="29" t="s">
        <v>133</v>
      </c>
      <c r="F65" s="39">
        <v>67.099999999999994</v>
      </c>
      <c r="G65" s="39">
        <v>137</v>
      </c>
      <c r="H65" s="39">
        <v>97.9</v>
      </c>
      <c r="I65" s="39">
        <v>148</v>
      </c>
      <c r="J65" s="39">
        <v>32.133333329999999</v>
      </c>
      <c r="K65" s="39">
        <v>50</v>
      </c>
      <c r="L65" s="39" t="s">
        <v>944</v>
      </c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A65" s="29"/>
      <c r="AB65" s="29"/>
      <c r="AC65" s="29"/>
      <c r="AD65" s="29"/>
      <c r="AE65" s="29"/>
      <c r="AF65" s="29"/>
      <c r="AG65" s="29"/>
      <c r="AH65" s="29"/>
      <c r="AI65" s="29"/>
      <c r="AJ65" s="29"/>
      <c r="AK65" s="29"/>
      <c r="AL65" s="29"/>
      <c r="AM65" s="29"/>
      <c r="AN65" s="29"/>
      <c r="AO65" s="29"/>
      <c r="AP65" s="29"/>
      <c r="AQ65" s="29"/>
      <c r="AR65" s="29"/>
      <c r="AS65" s="29"/>
      <c r="AT65" s="29"/>
      <c r="AU65" s="29"/>
      <c r="AV65" s="29"/>
      <c r="AW65" s="29"/>
      <c r="AX65" s="29"/>
      <c r="AY65" s="29"/>
      <c r="AZ65" s="29"/>
      <c r="BA65" s="29"/>
      <c r="BB65" s="29"/>
      <c r="BC65" s="29"/>
      <c r="BD65" s="29"/>
      <c r="BE65" s="29"/>
      <c r="BF65" s="29"/>
      <c r="BG65" s="29"/>
      <c r="BH65" s="29"/>
      <c r="BI65" s="29"/>
      <c r="BJ65" s="29"/>
      <c r="BK65" s="29"/>
      <c r="BL65" s="29"/>
      <c r="BM65" s="29"/>
      <c r="BN65" s="29"/>
      <c r="BO65" s="29"/>
      <c r="BP65" s="29"/>
      <c r="BQ65" s="29"/>
      <c r="BR65" s="29"/>
      <c r="BS65" s="29"/>
      <c r="BT65" s="29"/>
      <c r="BU65" s="29"/>
      <c r="BV65" s="29"/>
      <c r="BW65" s="29"/>
      <c r="BX65" s="29"/>
      <c r="BY65" s="29"/>
      <c r="BZ65" s="29"/>
      <c r="CA65" s="29"/>
      <c r="CB65" s="29"/>
      <c r="CC65" s="29"/>
      <c r="CD65" s="29"/>
    </row>
    <row r="66" spans="1:82">
      <c r="A66" s="29"/>
      <c r="B66" s="29" t="s">
        <v>979</v>
      </c>
      <c r="C66" s="29" t="s">
        <v>894</v>
      </c>
      <c r="D66" s="29" t="s">
        <v>978</v>
      </c>
      <c r="E66" s="29" t="s">
        <v>133</v>
      </c>
      <c r="F66" s="39">
        <v>51.7</v>
      </c>
      <c r="G66" s="39">
        <v>96.9</v>
      </c>
      <c r="H66" s="39">
        <v>174.1</v>
      </c>
      <c r="I66" s="39">
        <v>181</v>
      </c>
      <c r="J66" s="39">
        <v>21.383333329999999</v>
      </c>
      <c r="K66" s="39">
        <v>28</v>
      </c>
      <c r="L66" s="39" t="s">
        <v>944</v>
      </c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A66" s="29"/>
      <c r="AB66" s="29"/>
      <c r="AC66" s="29"/>
      <c r="AD66" s="29"/>
      <c r="AE66" s="29"/>
      <c r="AF66" s="29"/>
      <c r="AG66" s="29"/>
      <c r="AH66" s="29"/>
      <c r="AI66" s="29"/>
      <c r="AJ66" s="29"/>
      <c r="AK66" s="29"/>
      <c r="AL66" s="29"/>
      <c r="AM66" s="29"/>
      <c r="AN66" s="29"/>
      <c r="AO66" s="29"/>
      <c r="AP66" s="29"/>
      <c r="AQ66" s="29"/>
      <c r="AR66" s="29"/>
      <c r="AS66" s="29"/>
      <c r="AT66" s="29"/>
      <c r="AU66" s="29"/>
      <c r="AV66" s="29"/>
      <c r="AW66" s="29"/>
      <c r="AX66" s="29"/>
      <c r="AY66" s="29"/>
      <c r="AZ66" s="29"/>
      <c r="BA66" s="29"/>
      <c r="BB66" s="29"/>
      <c r="BC66" s="29"/>
      <c r="BD66" s="29"/>
      <c r="BE66" s="29"/>
      <c r="BF66" s="29"/>
      <c r="BG66" s="29"/>
      <c r="BH66" s="29"/>
      <c r="BI66" s="29"/>
      <c r="BJ66" s="29"/>
      <c r="BK66" s="29"/>
      <c r="BL66" s="29"/>
      <c r="BM66" s="29"/>
      <c r="BN66" s="29"/>
      <c r="BO66" s="29"/>
      <c r="BP66" s="29"/>
      <c r="BQ66" s="29"/>
      <c r="BR66" s="29"/>
      <c r="BS66" s="29"/>
      <c r="BT66" s="29"/>
      <c r="BU66" s="29"/>
      <c r="BV66" s="29"/>
      <c r="BW66" s="29"/>
      <c r="BX66" s="29"/>
      <c r="BY66" s="29"/>
      <c r="BZ66" s="29"/>
      <c r="CA66" s="29"/>
      <c r="CB66" s="29"/>
      <c r="CC66" s="29"/>
      <c r="CD66" s="29"/>
    </row>
    <row r="67" spans="1:82">
      <c r="A67" s="29"/>
      <c r="B67" s="29" t="s">
        <v>980</v>
      </c>
      <c r="C67" s="29" t="s">
        <v>900</v>
      </c>
      <c r="D67" s="29" t="s">
        <v>978</v>
      </c>
      <c r="E67" s="29" t="s">
        <v>133</v>
      </c>
      <c r="F67" s="39">
        <v>33</v>
      </c>
      <c r="G67" s="39">
        <v>68.7</v>
      </c>
      <c r="H67" s="39">
        <v>173.2</v>
      </c>
      <c r="I67" s="39">
        <v>179</v>
      </c>
      <c r="J67" s="39">
        <v>15</v>
      </c>
      <c r="K67" s="39">
        <v>16</v>
      </c>
      <c r="L67" s="39" t="s">
        <v>944</v>
      </c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29"/>
      <c r="AJ67" s="29"/>
      <c r="AK67" s="29"/>
      <c r="AL67" s="29"/>
      <c r="AM67" s="29"/>
      <c r="AN67" s="29"/>
      <c r="AO67" s="29"/>
      <c r="AP67" s="29"/>
      <c r="AQ67" s="29"/>
      <c r="AR67" s="29"/>
      <c r="AS67" s="29"/>
      <c r="AT67" s="29"/>
      <c r="AU67" s="29"/>
      <c r="AV67" s="29"/>
      <c r="AW67" s="29"/>
      <c r="AX67" s="29"/>
      <c r="AY67" s="29"/>
      <c r="AZ67" s="29"/>
      <c r="BA67" s="29"/>
      <c r="BB67" s="29"/>
      <c r="BC67" s="29"/>
      <c r="BD67" s="29"/>
      <c r="BE67" s="29"/>
      <c r="BF67" s="29"/>
      <c r="BG67" s="29"/>
      <c r="BH67" s="29"/>
      <c r="BI67" s="29"/>
      <c r="BJ67" s="29"/>
      <c r="BK67" s="29"/>
      <c r="BL67" s="29"/>
      <c r="BM67" s="29"/>
      <c r="BN67" s="29"/>
      <c r="BO67" s="29"/>
      <c r="BP67" s="29"/>
      <c r="BQ67" s="29"/>
      <c r="BR67" s="29"/>
      <c r="BS67" s="29"/>
      <c r="BT67" s="29"/>
      <c r="BU67" s="29"/>
      <c r="BV67" s="29"/>
      <c r="BW67" s="29"/>
      <c r="BX67" s="29"/>
      <c r="BY67" s="29"/>
      <c r="BZ67" s="29"/>
      <c r="CA67" s="29"/>
      <c r="CB67" s="29"/>
      <c r="CC67" s="29"/>
      <c r="CD67" s="29"/>
    </row>
    <row r="68" spans="1:82">
      <c r="A68" s="29"/>
      <c r="B68" s="29" t="s">
        <v>981</v>
      </c>
      <c r="C68" s="29" t="s">
        <v>894</v>
      </c>
      <c r="D68" s="29" t="s">
        <v>978</v>
      </c>
      <c r="E68" s="29" t="s">
        <v>133</v>
      </c>
      <c r="F68" s="39">
        <v>72.3</v>
      </c>
      <c r="G68" s="39">
        <v>158</v>
      </c>
      <c r="H68" s="39">
        <v>183.2</v>
      </c>
      <c r="I68" s="39">
        <v>194</v>
      </c>
      <c r="J68" s="39">
        <v>17</v>
      </c>
      <c r="K68" s="39">
        <v>37</v>
      </c>
      <c r="L68" s="39" t="s">
        <v>944</v>
      </c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29"/>
      <c r="AJ68" s="29"/>
      <c r="AK68" s="29"/>
      <c r="AL68" s="29"/>
      <c r="AM68" s="29"/>
      <c r="AN68" s="29"/>
      <c r="AO68" s="29"/>
      <c r="AP68" s="29"/>
      <c r="AQ68" s="29"/>
      <c r="AR68" s="29"/>
      <c r="AS68" s="29"/>
      <c r="AT68" s="29"/>
      <c r="AU68" s="29"/>
      <c r="AV68" s="29"/>
      <c r="AW68" s="29"/>
      <c r="AX68" s="29"/>
      <c r="AY68" s="29"/>
      <c r="AZ68" s="29"/>
      <c r="BA68" s="29"/>
      <c r="BB68" s="29"/>
      <c r="BC68" s="29"/>
      <c r="BD68" s="29"/>
      <c r="BE68" s="29"/>
      <c r="BF68" s="29"/>
      <c r="BG68" s="29"/>
      <c r="BH68" s="29"/>
      <c r="BI68" s="29"/>
      <c r="BJ68" s="29"/>
      <c r="BK68" s="29"/>
      <c r="BL68" s="29"/>
      <c r="BM68" s="29"/>
      <c r="BN68" s="29"/>
      <c r="BO68" s="29"/>
      <c r="BP68" s="29"/>
      <c r="BQ68" s="29"/>
      <c r="BR68" s="29"/>
      <c r="BS68" s="29"/>
      <c r="BT68" s="29"/>
      <c r="BU68" s="29"/>
      <c r="BV68" s="29"/>
      <c r="BW68" s="29"/>
      <c r="BX68" s="29"/>
      <c r="BY68" s="29"/>
      <c r="BZ68" s="29"/>
      <c r="CA68" s="29"/>
      <c r="CB68" s="29"/>
      <c r="CC68" s="29"/>
      <c r="CD68" s="29"/>
    </row>
    <row r="69" spans="1:82">
      <c r="A69" s="29"/>
      <c r="B69" s="29" t="s">
        <v>982</v>
      </c>
      <c r="C69" s="29" t="s">
        <v>894</v>
      </c>
      <c r="D69" s="29" t="s">
        <v>978</v>
      </c>
      <c r="E69" s="29" t="s">
        <v>133</v>
      </c>
      <c r="F69" s="39">
        <v>1.2</v>
      </c>
      <c r="G69" s="39">
        <v>37.1</v>
      </c>
      <c r="H69" s="39">
        <v>141</v>
      </c>
      <c r="I69" s="39">
        <v>144</v>
      </c>
      <c r="J69" s="39">
        <v>13.08333333</v>
      </c>
      <c r="K69" s="39">
        <v>35</v>
      </c>
      <c r="L69" s="39" t="s">
        <v>944</v>
      </c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29"/>
      <c r="AD69" s="29"/>
      <c r="AE69" s="29"/>
      <c r="AF69" s="29"/>
      <c r="AG69" s="29"/>
      <c r="AH69" s="29"/>
      <c r="AI69" s="29"/>
      <c r="AJ69" s="29"/>
      <c r="AK69" s="29"/>
      <c r="AL69" s="29"/>
      <c r="AM69" s="29"/>
      <c r="AN69" s="29"/>
      <c r="AO69" s="29"/>
      <c r="AP69" s="29"/>
      <c r="AQ69" s="29"/>
      <c r="AR69" s="29"/>
      <c r="AS69" s="29"/>
      <c r="AT69" s="29"/>
      <c r="AU69" s="29"/>
      <c r="AV69" s="29"/>
      <c r="AW69" s="29"/>
      <c r="AX69" s="29"/>
      <c r="AY69" s="29"/>
      <c r="AZ69" s="29"/>
      <c r="BA69" s="29"/>
      <c r="BB69" s="29"/>
      <c r="BC69" s="29"/>
      <c r="BD69" s="29"/>
      <c r="BE69" s="29"/>
      <c r="BF69" s="29"/>
      <c r="BG69" s="29"/>
      <c r="BH69" s="29"/>
      <c r="BI69" s="29"/>
      <c r="BJ69" s="29"/>
      <c r="BK69" s="29"/>
      <c r="BL69" s="29"/>
      <c r="BM69" s="29"/>
      <c r="BN69" s="29"/>
      <c r="BO69" s="29"/>
      <c r="BP69" s="29"/>
      <c r="BQ69" s="29"/>
      <c r="BR69" s="29"/>
      <c r="BS69" s="29"/>
      <c r="BT69" s="29"/>
      <c r="BU69" s="29"/>
      <c r="BV69" s="29"/>
      <c r="BW69" s="29"/>
      <c r="BX69" s="29"/>
      <c r="BY69" s="29"/>
      <c r="BZ69" s="29"/>
      <c r="CA69" s="29"/>
      <c r="CB69" s="29"/>
      <c r="CC69" s="29"/>
      <c r="CD69" s="29"/>
    </row>
    <row r="70" spans="1:82">
      <c r="A70" s="29"/>
      <c r="B70" s="29" t="s">
        <v>983</v>
      </c>
      <c r="C70" s="29" t="s">
        <v>894</v>
      </c>
      <c r="D70" s="29" t="s">
        <v>978</v>
      </c>
      <c r="E70" s="29" t="s">
        <v>133</v>
      </c>
      <c r="F70" s="39">
        <v>0</v>
      </c>
      <c r="G70" s="39">
        <v>0</v>
      </c>
      <c r="H70" s="39">
        <v>171</v>
      </c>
      <c r="I70" s="39">
        <v>171</v>
      </c>
      <c r="J70" s="39">
        <v>11.18333333</v>
      </c>
      <c r="K70" s="39">
        <v>16</v>
      </c>
      <c r="L70" s="39" t="s">
        <v>944</v>
      </c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29"/>
      <c r="AD70" s="29"/>
      <c r="AE70" s="29"/>
      <c r="AF70" s="29"/>
      <c r="AG70" s="29"/>
      <c r="AH70" s="29"/>
      <c r="AI70" s="29"/>
      <c r="AJ70" s="29"/>
      <c r="AK70" s="29"/>
      <c r="AL70" s="29"/>
      <c r="AM70" s="29"/>
      <c r="AN70" s="29"/>
      <c r="AO70" s="29"/>
      <c r="AP70" s="29"/>
      <c r="AQ70" s="29"/>
      <c r="AR70" s="29"/>
      <c r="AS70" s="29"/>
      <c r="AT70" s="29"/>
      <c r="AU70" s="29"/>
      <c r="AV70" s="29"/>
      <c r="AW70" s="29"/>
      <c r="AX70" s="29"/>
      <c r="AY70" s="29"/>
      <c r="AZ70" s="29"/>
      <c r="BA70" s="29"/>
      <c r="BB70" s="29"/>
      <c r="BC70" s="29"/>
      <c r="BD70" s="29"/>
      <c r="BE70" s="29"/>
      <c r="BF70" s="29"/>
      <c r="BG70" s="29"/>
      <c r="BH70" s="29"/>
      <c r="BI70" s="29"/>
      <c r="BJ70" s="29"/>
      <c r="BK70" s="29"/>
      <c r="BL70" s="29"/>
      <c r="BM70" s="29"/>
      <c r="BN70" s="29"/>
      <c r="BO70" s="29"/>
      <c r="BP70" s="29"/>
      <c r="BQ70" s="29"/>
      <c r="BR70" s="29"/>
      <c r="BS70" s="29"/>
      <c r="BT70" s="29"/>
      <c r="BU70" s="29"/>
      <c r="BV70" s="29"/>
      <c r="BW70" s="29"/>
      <c r="BX70" s="29"/>
      <c r="BY70" s="29"/>
      <c r="BZ70" s="29"/>
      <c r="CA70" s="29"/>
      <c r="CB70" s="29"/>
      <c r="CC70" s="29"/>
      <c r="CD70" s="29"/>
    </row>
    <row r="71" spans="1:82">
      <c r="A71" s="29"/>
      <c r="B71" s="29" t="s">
        <v>948</v>
      </c>
      <c r="C71" s="29" t="s">
        <v>900</v>
      </c>
      <c r="D71" s="29" t="s">
        <v>978</v>
      </c>
      <c r="E71" s="29" t="s">
        <v>133</v>
      </c>
      <c r="F71" s="39">
        <v>0</v>
      </c>
      <c r="G71" s="39">
        <v>0</v>
      </c>
      <c r="H71" s="39">
        <v>137</v>
      </c>
      <c r="I71" s="39">
        <v>137</v>
      </c>
      <c r="J71" s="39">
        <v>24.416666670000001</v>
      </c>
      <c r="K71" s="39">
        <v>27</v>
      </c>
      <c r="L71" s="39" t="s">
        <v>944</v>
      </c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  <c r="AC71" s="29"/>
      <c r="AD71" s="29"/>
      <c r="AE71" s="29"/>
      <c r="AF71" s="29"/>
      <c r="AG71" s="29"/>
      <c r="AH71" s="29"/>
      <c r="AI71" s="29"/>
      <c r="AJ71" s="29"/>
      <c r="AK71" s="29"/>
      <c r="AL71" s="29"/>
      <c r="AM71" s="29"/>
      <c r="AN71" s="29"/>
      <c r="AO71" s="29"/>
      <c r="AP71" s="29"/>
      <c r="AQ71" s="29"/>
      <c r="AR71" s="29"/>
      <c r="AS71" s="29"/>
      <c r="AT71" s="29"/>
      <c r="AU71" s="29"/>
      <c r="AV71" s="29"/>
      <c r="AW71" s="29"/>
      <c r="AX71" s="29"/>
      <c r="AY71" s="29"/>
      <c r="AZ71" s="29"/>
      <c r="BA71" s="29"/>
      <c r="BB71" s="29"/>
      <c r="BC71" s="29"/>
      <c r="BD71" s="29"/>
      <c r="BE71" s="29"/>
      <c r="BF71" s="29"/>
      <c r="BG71" s="29"/>
      <c r="BH71" s="29"/>
      <c r="BI71" s="29"/>
      <c r="BJ71" s="29"/>
      <c r="BK71" s="29"/>
      <c r="BL71" s="29"/>
      <c r="BM71" s="29"/>
      <c r="BN71" s="29"/>
      <c r="BO71" s="29"/>
      <c r="BP71" s="29"/>
      <c r="BQ71" s="29"/>
      <c r="BR71" s="29"/>
      <c r="BS71" s="29"/>
      <c r="BT71" s="29"/>
      <c r="BU71" s="29"/>
      <c r="BV71" s="29"/>
      <c r="BW71" s="29"/>
      <c r="BX71" s="29"/>
      <c r="BY71" s="29"/>
      <c r="BZ71" s="29"/>
      <c r="CA71" s="29"/>
      <c r="CB71" s="29"/>
      <c r="CC71" s="29"/>
      <c r="CD71" s="29"/>
    </row>
    <row r="72" spans="1:82" ht="14" customHeight="1">
      <c r="A72" s="29" t="s">
        <v>984</v>
      </c>
      <c r="B72" s="29" t="s">
        <v>985</v>
      </c>
      <c r="C72" s="29" t="s">
        <v>894</v>
      </c>
      <c r="D72" s="29" t="s">
        <v>986</v>
      </c>
      <c r="E72" s="29" t="s">
        <v>133</v>
      </c>
      <c r="F72" s="39">
        <v>5.97</v>
      </c>
      <c r="G72" s="39">
        <v>18.3</v>
      </c>
      <c r="H72" s="39">
        <v>296.60000000000002</v>
      </c>
      <c r="I72" s="39">
        <v>309</v>
      </c>
      <c r="J72" s="39">
        <v>9</v>
      </c>
      <c r="K72" s="39">
        <v>11</v>
      </c>
      <c r="L72" s="39" t="s">
        <v>954</v>
      </c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  <c r="AC72" s="29"/>
      <c r="AD72" s="29"/>
      <c r="AE72" s="29"/>
      <c r="AF72" s="29"/>
      <c r="AG72" s="29"/>
      <c r="AH72" s="29"/>
      <c r="AI72" s="29"/>
      <c r="AJ72" s="29"/>
      <c r="AK72" s="29"/>
      <c r="AL72" s="29"/>
      <c r="AM72" s="29"/>
      <c r="AN72" s="29"/>
      <c r="AO72" s="29"/>
      <c r="AP72" s="29"/>
      <c r="AQ72" s="29"/>
      <c r="AR72" s="29"/>
      <c r="AS72" s="29"/>
      <c r="AT72" s="29"/>
      <c r="AU72" s="29"/>
      <c r="AV72" s="29"/>
      <c r="AW72" s="29"/>
      <c r="AX72" s="29"/>
      <c r="AY72" s="29"/>
      <c r="AZ72" s="29"/>
      <c r="BA72" s="29"/>
      <c r="BB72" s="29"/>
      <c r="BC72" s="29"/>
      <c r="BD72" s="29"/>
      <c r="BE72" s="29"/>
      <c r="BF72" s="29"/>
      <c r="BG72" s="29"/>
      <c r="BH72" s="29"/>
      <c r="BI72" s="29"/>
      <c r="BJ72" s="29"/>
      <c r="BK72" s="29"/>
      <c r="BL72" s="29"/>
      <c r="BM72" s="29"/>
      <c r="BN72" s="29"/>
      <c r="BO72" s="29"/>
      <c r="BP72" s="29"/>
      <c r="BQ72" s="29"/>
      <c r="BR72" s="29"/>
      <c r="BS72" s="29"/>
      <c r="BT72" s="29"/>
      <c r="BU72" s="29"/>
      <c r="BV72" s="29"/>
      <c r="BW72" s="29"/>
      <c r="BX72" s="29"/>
      <c r="BY72" s="29"/>
      <c r="BZ72" s="29"/>
      <c r="CA72" s="29"/>
      <c r="CB72" s="29"/>
      <c r="CC72" s="29"/>
      <c r="CD72" s="29"/>
    </row>
    <row r="73" spans="1:82">
      <c r="A73" s="29"/>
      <c r="B73" s="29" t="s">
        <v>987</v>
      </c>
      <c r="C73" s="29" t="s">
        <v>894</v>
      </c>
      <c r="D73" s="29" t="s">
        <v>986</v>
      </c>
      <c r="E73" s="29" t="s">
        <v>133</v>
      </c>
      <c r="F73" s="39" t="s">
        <v>961</v>
      </c>
      <c r="G73" s="39" t="s">
        <v>961</v>
      </c>
      <c r="H73" s="39" t="s">
        <v>961</v>
      </c>
      <c r="I73" s="39" t="s">
        <v>961</v>
      </c>
      <c r="J73" s="39" t="s">
        <v>961</v>
      </c>
      <c r="K73" s="39" t="s">
        <v>961</v>
      </c>
      <c r="L73" s="39" t="s">
        <v>961</v>
      </c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  <c r="AD73" s="29"/>
      <c r="AE73" s="29"/>
      <c r="AF73" s="29"/>
      <c r="AG73" s="29"/>
      <c r="AH73" s="29"/>
      <c r="AI73" s="29"/>
      <c r="AJ73" s="29"/>
      <c r="AK73" s="29"/>
      <c r="AL73" s="29"/>
      <c r="AM73" s="29"/>
      <c r="AN73" s="29"/>
      <c r="AO73" s="29"/>
      <c r="AP73" s="29"/>
      <c r="AQ73" s="29"/>
      <c r="AR73" s="29"/>
      <c r="AS73" s="29"/>
      <c r="AT73" s="29"/>
      <c r="AU73" s="29"/>
      <c r="AV73" s="29"/>
      <c r="AW73" s="29"/>
      <c r="AX73" s="29"/>
      <c r="AY73" s="29"/>
      <c r="AZ73" s="29"/>
      <c r="BA73" s="29"/>
      <c r="BB73" s="29"/>
      <c r="BC73" s="29"/>
      <c r="BD73" s="29"/>
      <c r="BE73" s="29"/>
      <c r="BF73" s="29"/>
      <c r="BG73" s="29"/>
      <c r="BH73" s="29"/>
      <c r="BI73" s="29"/>
      <c r="BJ73" s="29"/>
      <c r="BK73" s="29"/>
      <c r="BL73" s="29"/>
      <c r="BM73" s="29"/>
      <c r="BN73" s="29"/>
      <c r="BO73" s="29"/>
      <c r="BP73" s="29"/>
      <c r="BQ73" s="29"/>
      <c r="BR73" s="29"/>
      <c r="BS73" s="29"/>
      <c r="BT73" s="29"/>
      <c r="BU73" s="29"/>
      <c r="BV73" s="29"/>
      <c r="BW73" s="29"/>
      <c r="BX73" s="29"/>
      <c r="BY73" s="29"/>
      <c r="BZ73" s="29"/>
      <c r="CA73" s="29"/>
      <c r="CB73" s="29"/>
      <c r="CC73" s="29"/>
      <c r="CD73" s="29"/>
    </row>
    <row r="74" spans="1:82">
      <c r="A74" s="29"/>
      <c r="B74" s="29" t="s">
        <v>988</v>
      </c>
      <c r="C74" s="29" t="s">
        <v>894</v>
      </c>
      <c r="D74" s="29" t="s">
        <v>986</v>
      </c>
      <c r="E74" s="29" t="s">
        <v>133</v>
      </c>
      <c r="F74" s="39" t="s">
        <v>961</v>
      </c>
      <c r="G74" s="39" t="s">
        <v>961</v>
      </c>
      <c r="H74" s="39" t="s">
        <v>961</v>
      </c>
      <c r="I74" s="39" t="s">
        <v>961</v>
      </c>
      <c r="J74" s="39" t="s">
        <v>961</v>
      </c>
      <c r="K74" s="39" t="s">
        <v>961</v>
      </c>
      <c r="L74" s="39" t="s">
        <v>961</v>
      </c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9"/>
      <c r="AD74" s="29"/>
      <c r="AE74" s="29"/>
      <c r="AF74" s="29"/>
      <c r="AG74" s="29"/>
      <c r="AH74" s="29"/>
      <c r="AI74" s="29"/>
      <c r="AJ74" s="29"/>
      <c r="AK74" s="29"/>
      <c r="AL74" s="29"/>
      <c r="AM74" s="29"/>
      <c r="AN74" s="29"/>
      <c r="AO74" s="29"/>
      <c r="AP74" s="29"/>
      <c r="AQ74" s="29"/>
      <c r="AR74" s="29"/>
      <c r="AS74" s="29"/>
      <c r="AT74" s="29"/>
      <c r="AU74" s="29"/>
      <c r="AV74" s="29"/>
      <c r="AW74" s="29"/>
      <c r="AX74" s="29"/>
      <c r="AY74" s="29"/>
      <c r="AZ74" s="29"/>
      <c r="BA74" s="29"/>
      <c r="BB74" s="29"/>
      <c r="BC74" s="29"/>
      <c r="BD74" s="29"/>
      <c r="BE74" s="29"/>
      <c r="BF74" s="29"/>
      <c r="BG74" s="29"/>
      <c r="BH74" s="29"/>
      <c r="BI74" s="29"/>
      <c r="BJ74" s="29"/>
      <c r="BK74" s="29"/>
      <c r="BL74" s="29"/>
      <c r="BM74" s="29"/>
      <c r="BN74" s="29"/>
      <c r="BO74" s="29"/>
      <c r="BP74" s="29"/>
      <c r="BQ74" s="29"/>
      <c r="BR74" s="29"/>
      <c r="BS74" s="29"/>
      <c r="BT74" s="29"/>
      <c r="BU74" s="29"/>
      <c r="BV74" s="29"/>
      <c r="BW74" s="29"/>
      <c r="BX74" s="29"/>
      <c r="BY74" s="29"/>
      <c r="BZ74" s="29"/>
      <c r="CA74" s="29"/>
      <c r="CB74" s="29"/>
      <c r="CC74" s="29"/>
      <c r="CD74" s="29"/>
    </row>
    <row r="75" spans="1:82">
      <c r="A75" s="29"/>
      <c r="B75" s="29" t="s">
        <v>989</v>
      </c>
      <c r="C75" s="29" t="s">
        <v>894</v>
      </c>
      <c r="D75" s="29" t="s">
        <v>986</v>
      </c>
      <c r="E75" s="29" t="s">
        <v>133</v>
      </c>
      <c r="F75" s="39" t="s">
        <v>961</v>
      </c>
      <c r="G75" s="39" t="s">
        <v>961</v>
      </c>
      <c r="H75" s="39" t="s">
        <v>961</v>
      </c>
      <c r="I75" s="39" t="s">
        <v>961</v>
      </c>
      <c r="J75" s="39" t="s">
        <v>961</v>
      </c>
      <c r="K75" s="39" t="s">
        <v>961</v>
      </c>
      <c r="L75" s="39" t="s">
        <v>961</v>
      </c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  <c r="AC75" s="29"/>
      <c r="AD75" s="29"/>
      <c r="AE75" s="29"/>
      <c r="AF75" s="29"/>
      <c r="AG75" s="29"/>
      <c r="AH75" s="29"/>
      <c r="AI75" s="29"/>
      <c r="AJ75" s="29"/>
      <c r="AK75" s="29"/>
      <c r="AL75" s="29"/>
      <c r="AM75" s="29"/>
      <c r="AN75" s="29"/>
      <c r="AO75" s="29"/>
      <c r="AP75" s="29"/>
      <c r="AQ75" s="29"/>
      <c r="AR75" s="29"/>
      <c r="AS75" s="29"/>
      <c r="AT75" s="29"/>
      <c r="AU75" s="29"/>
      <c r="AV75" s="29"/>
      <c r="AW75" s="29"/>
      <c r="AX75" s="29"/>
      <c r="AY75" s="29"/>
      <c r="AZ75" s="29"/>
      <c r="BA75" s="29"/>
      <c r="BB75" s="29"/>
      <c r="BC75" s="29"/>
      <c r="BD75" s="29"/>
      <c r="BE75" s="29"/>
      <c r="BF75" s="29"/>
      <c r="BG75" s="29"/>
      <c r="BH75" s="29"/>
      <c r="BI75" s="29"/>
      <c r="BJ75" s="29"/>
      <c r="BK75" s="29"/>
      <c r="BL75" s="29"/>
      <c r="BM75" s="29"/>
      <c r="BN75" s="29"/>
      <c r="BO75" s="29"/>
      <c r="BP75" s="29"/>
      <c r="BQ75" s="29"/>
      <c r="BR75" s="29"/>
      <c r="BS75" s="29"/>
      <c r="BT75" s="29"/>
      <c r="BU75" s="29"/>
      <c r="BV75" s="29"/>
      <c r="BW75" s="29"/>
      <c r="BX75" s="29"/>
      <c r="BY75" s="29"/>
      <c r="BZ75" s="29"/>
      <c r="CA75" s="29"/>
      <c r="CB75" s="29"/>
      <c r="CC75" s="29"/>
      <c r="CD75" s="29"/>
    </row>
    <row r="76" spans="1:82">
      <c r="A76" s="29" t="s">
        <v>990</v>
      </c>
      <c r="B76" s="29" t="s">
        <v>991</v>
      </c>
      <c r="C76" s="29" t="s">
        <v>900</v>
      </c>
      <c r="D76" s="29" t="s">
        <v>992</v>
      </c>
      <c r="E76" s="29" t="s">
        <v>133</v>
      </c>
      <c r="F76" s="42">
        <v>0</v>
      </c>
      <c r="G76" s="42">
        <v>0</v>
      </c>
      <c r="H76" s="39">
        <f>(2594022+2592745+2673404)/3</f>
        <v>2620057</v>
      </c>
      <c r="I76" s="39">
        <v>2592745</v>
      </c>
      <c r="J76" s="39">
        <f>(92+89+98)/3</f>
        <v>93</v>
      </c>
      <c r="K76" s="39">
        <v>89</v>
      </c>
      <c r="L76" s="39" t="s">
        <v>954</v>
      </c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29"/>
      <c r="AC76" s="29"/>
      <c r="AD76" s="29"/>
      <c r="AE76" s="29"/>
      <c r="AF76" s="29"/>
      <c r="AG76" s="29"/>
      <c r="AH76" s="29"/>
      <c r="AI76" s="29"/>
      <c r="AJ76" s="29"/>
      <c r="AK76" s="29"/>
      <c r="AL76" s="29"/>
      <c r="AM76" s="29"/>
      <c r="AN76" s="29"/>
      <c r="AO76" s="29"/>
      <c r="AP76" s="29"/>
      <c r="AQ76" s="29"/>
      <c r="AR76" s="29"/>
      <c r="AS76" s="29"/>
      <c r="AT76" s="29"/>
      <c r="AU76" s="29"/>
      <c r="AV76" s="29"/>
      <c r="AW76" s="29"/>
      <c r="AX76" s="29"/>
      <c r="AY76" s="29"/>
      <c r="AZ76" s="29"/>
      <c r="BA76" s="29"/>
      <c r="BB76" s="29"/>
      <c r="BC76" s="29"/>
      <c r="BD76" s="29"/>
      <c r="BE76" s="29"/>
      <c r="BF76" s="29"/>
      <c r="BG76" s="29"/>
      <c r="BH76" s="29"/>
      <c r="BI76" s="29"/>
      <c r="BJ76" s="29"/>
      <c r="BK76" s="29"/>
      <c r="BL76" s="29"/>
      <c r="BM76" s="29"/>
      <c r="BN76" s="29"/>
      <c r="BO76" s="29"/>
      <c r="BP76" s="29"/>
      <c r="BQ76" s="29"/>
      <c r="BR76" s="29"/>
      <c r="BS76" s="29"/>
      <c r="BT76" s="29"/>
      <c r="BU76" s="29"/>
      <c r="BV76" s="29"/>
      <c r="BW76" s="29"/>
      <c r="BX76" s="29"/>
      <c r="BY76" s="29"/>
      <c r="BZ76" s="29"/>
      <c r="CA76" s="29"/>
      <c r="CB76" s="29"/>
      <c r="CC76" s="29"/>
      <c r="CD76" s="29"/>
    </row>
    <row r="77" spans="1:82">
      <c r="A77" s="29"/>
      <c r="B77" s="29" t="s">
        <v>993</v>
      </c>
      <c r="C77" s="29" t="s">
        <v>894</v>
      </c>
      <c r="D77" s="29" t="s">
        <v>992</v>
      </c>
      <c r="E77" s="29" t="s">
        <v>133</v>
      </c>
      <c r="F77" s="42">
        <v>0</v>
      </c>
      <c r="G77" s="42">
        <v>0</v>
      </c>
      <c r="H77" s="39">
        <f>(2706284+2665494+2655146)/3</f>
        <v>2675641.3333333335</v>
      </c>
      <c r="I77" s="39">
        <v>2655146</v>
      </c>
      <c r="J77" s="39">
        <f>(61+60+58)/3</f>
        <v>59.666666666666664</v>
      </c>
      <c r="K77" s="39">
        <v>58</v>
      </c>
      <c r="L77" s="39" t="s">
        <v>954</v>
      </c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  <c r="AC77" s="29"/>
      <c r="AD77" s="29"/>
      <c r="AE77" s="29"/>
      <c r="AF77" s="29"/>
      <c r="AG77" s="29"/>
      <c r="AH77" s="29"/>
      <c r="AI77" s="29"/>
      <c r="AJ77" s="29"/>
      <c r="AK77" s="29"/>
      <c r="AL77" s="29"/>
      <c r="AM77" s="29"/>
      <c r="AN77" s="29"/>
      <c r="AO77" s="29"/>
      <c r="AP77" s="29"/>
      <c r="AQ77" s="29"/>
      <c r="AR77" s="29"/>
      <c r="AS77" s="29"/>
      <c r="AT77" s="29"/>
      <c r="AU77" s="29"/>
      <c r="AV77" s="29"/>
      <c r="AW77" s="29"/>
      <c r="AX77" s="29"/>
      <c r="AY77" s="29"/>
      <c r="AZ77" s="29"/>
      <c r="BA77" s="29"/>
      <c r="BB77" s="29"/>
      <c r="BC77" s="29"/>
      <c r="BD77" s="29"/>
      <c r="BE77" s="29"/>
      <c r="BF77" s="29"/>
      <c r="BG77" s="29"/>
      <c r="BH77" s="29"/>
      <c r="BI77" s="29"/>
      <c r="BJ77" s="29"/>
      <c r="BK77" s="29"/>
      <c r="BL77" s="29"/>
      <c r="BM77" s="29"/>
      <c r="BN77" s="29"/>
      <c r="BO77" s="29"/>
      <c r="BP77" s="29"/>
      <c r="BQ77" s="29"/>
      <c r="BR77" s="29"/>
      <c r="BS77" s="29"/>
      <c r="BT77" s="29"/>
      <c r="BU77" s="29"/>
      <c r="BV77" s="29"/>
      <c r="BW77" s="29"/>
      <c r="BX77" s="29"/>
      <c r="BY77" s="29"/>
      <c r="BZ77" s="29"/>
      <c r="CA77" s="29"/>
      <c r="CB77" s="29"/>
      <c r="CC77" s="29"/>
      <c r="CD77" s="29"/>
    </row>
    <row r="78" spans="1:82">
      <c r="A78" s="29"/>
      <c r="B78" s="29" t="s">
        <v>994</v>
      </c>
      <c r="C78" s="29" t="s">
        <v>894</v>
      </c>
      <c r="D78" s="29" t="s">
        <v>992</v>
      </c>
      <c r="E78" s="29" t="s">
        <v>133</v>
      </c>
      <c r="F78" s="40">
        <v>0.16769999999999999</v>
      </c>
      <c r="G78" s="40">
        <v>0.68300000000000005</v>
      </c>
      <c r="H78" s="39">
        <f>(2345348+2579370+2404105)/3</f>
        <v>2442941</v>
      </c>
      <c r="I78" s="39">
        <v>2345348</v>
      </c>
      <c r="J78" s="39">
        <f>(133+120+119)/3</f>
        <v>124</v>
      </c>
      <c r="K78" s="39">
        <v>119</v>
      </c>
      <c r="L78" s="39" t="s">
        <v>954</v>
      </c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  <c r="AC78" s="29"/>
      <c r="AD78" s="29"/>
      <c r="AE78" s="29"/>
      <c r="AF78" s="29"/>
      <c r="AG78" s="29"/>
      <c r="AH78" s="29"/>
      <c r="AI78" s="29"/>
      <c r="AJ78" s="29"/>
      <c r="AK78" s="29"/>
      <c r="AL78" s="29"/>
      <c r="AM78" s="29"/>
      <c r="AN78" s="29"/>
      <c r="AO78" s="29"/>
      <c r="AP78" s="29"/>
      <c r="AQ78" s="29"/>
      <c r="AR78" s="29"/>
      <c r="AS78" s="29"/>
      <c r="AT78" s="29"/>
      <c r="AU78" s="29"/>
      <c r="AV78" s="29"/>
      <c r="AW78" s="29"/>
      <c r="AX78" s="29"/>
      <c r="AY78" s="29"/>
      <c r="AZ78" s="29"/>
      <c r="BA78" s="29"/>
      <c r="BB78" s="29"/>
      <c r="BC78" s="29"/>
      <c r="BD78" s="29"/>
      <c r="BE78" s="29"/>
      <c r="BF78" s="29"/>
      <c r="BG78" s="29"/>
      <c r="BH78" s="29"/>
      <c r="BI78" s="29"/>
      <c r="BJ78" s="29"/>
      <c r="BK78" s="29"/>
      <c r="BL78" s="29"/>
      <c r="BM78" s="29"/>
      <c r="BN78" s="29"/>
      <c r="BO78" s="29"/>
      <c r="BP78" s="29"/>
      <c r="BQ78" s="29"/>
      <c r="BR78" s="29"/>
      <c r="BS78" s="29"/>
      <c r="BT78" s="29"/>
      <c r="BU78" s="29"/>
      <c r="BV78" s="29"/>
      <c r="BW78" s="29"/>
      <c r="BX78" s="29"/>
      <c r="BY78" s="29"/>
      <c r="BZ78" s="29"/>
      <c r="CA78" s="29"/>
      <c r="CB78" s="29"/>
      <c r="CC78" s="29"/>
      <c r="CD78" s="29"/>
    </row>
    <row r="79" spans="1:82">
      <c r="A79" s="29" t="s">
        <v>995</v>
      </c>
      <c r="B79" s="29" t="s">
        <v>996</v>
      </c>
      <c r="C79" s="29" t="s">
        <v>894</v>
      </c>
      <c r="D79" s="29" t="s">
        <v>997</v>
      </c>
      <c r="E79" s="29" t="s">
        <v>133</v>
      </c>
      <c r="F79" s="39" t="s">
        <v>9</v>
      </c>
      <c r="G79" s="39" t="s">
        <v>9</v>
      </c>
      <c r="H79" s="39" t="s">
        <v>9</v>
      </c>
      <c r="I79" s="39" t="s">
        <v>9</v>
      </c>
      <c r="J79" s="39" t="s">
        <v>9</v>
      </c>
      <c r="K79" s="39" t="s">
        <v>9</v>
      </c>
      <c r="L79" s="39" t="s">
        <v>9</v>
      </c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  <c r="AC79" s="29"/>
      <c r="AD79" s="29"/>
      <c r="AE79" s="29"/>
      <c r="AF79" s="29"/>
      <c r="AG79" s="29"/>
      <c r="AH79" s="29"/>
      <c r="AI79" s="29"/>
      <c r="AJ79" s="29"/>
      <c r="AK79" s="29"/>
      <c r="AL79" s="29"/>
      <c r="AM79" s="29"/>
      <c r="AN79" s="29"/>
      <c r="AO79" s="29"/>
      <c r="AP79" s="29"/>
      <c r="AQ79" s="29"/>
      <c r="AR79" s="29"/>
      <c r="AS79" s="29"/>
      <c r="AT79" s="29"/>
      <c r="AU79" s="29"/>
      <c r="AV79" s="29"/>
      <c r="AW79" s="29"/>
      <c r="AX79" s="29"/>
      <c r="AY79" s="29"/>
      <c r="AZ79" s="29"/>
      <c r="BA79" s="29"/>
      <c r="BB79" s="29"/>
      <c r="BC79" s="29"/>
      <c r="BD79" s="29"/>
      <c r="BE79" s="29"/>
      <c r="BF79" s="29"/>
      <c r="BG79" s="29"/>
      <c r="BH79" s="29"/>
      <c r="BI79" s="29"/>
      <c r="BJ79" s="29"/>
      <c r="BK79" s="29"/>
      <c r="BL79" s="29"/>
      <c r="BM79" s="29"/>
      <c r="BN79" s="29"/>
      <c r="BO79" s="29"/>
      <c r="BP79" s="29"/>
      <c r="BQ79" s="29"/>
      <c r="BR79" s="29"/>
      <c r="BS79" s="29"/>
      <c r="BT79" s="29"/>
      <c r="BU79" s="29"/>
      <c r="BV79" s="29"/>
      <c r="BW79" s="29"/>
      <c r="BX79" s="29"/>
      <c r="BY79" s="29"/>
      <c r="BZ79" s="29"/>
      <c r="CA79" s="29"/>
      <c r="CB79" s="29"/>
      <c r="CC79" s="29"/>
      <c r="CD79" s="29"/>
    </row>
    <row r="80" spans="1:82">
      <c r="A80" s="29"/>
      <c r="B80" s="29" t="s">
        <v>998</v>
      </c>
      <c r="C80" s="29" t="s">
        <v>900</v>
      </c>
      <c r="D80" s="29" t="s">
        <v>997</v>
      </c>
      <c r="E80" s="29" t="s">
        <v>133</v>
      </c>
      <c r="F80" s="39" t="s">
        <v>9</v>
      </c>
      <c r="G80" s="39" t="s">
        <v>9</v>
      </c>
      <c r="H80" s="39" t="s">
        <v>9</v>
      </c>
      <c r="I80" s="39" t="s">
        <v>9</v>
      </c>
      <c r="J80" s="39" t="s">
        <v>9</v>
      </c>
      <c r="K80" s="39" t="s">
        <v>9</v>
      </c>
      <c r="L80" s="39" t="s">
        <v>9</v>
      </c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  <c r="AC80" s="29"/>
      <c r="AD80" s="29"/>
      <c r="AE80" s="29"/>
      <c r="AF80" s="29"/>
      <c r="AG80" s="29"/>
      <c r="AH80" s="29"/>
      <c r="AI80" s="29"/>
      <c r="AJ80" s="29"/>
      <c r="AK80" s="29"/>
      <c r="AL80" s="29"/>
      <c r="AM80" s="29"/>
      <c r="AN80" s="29"/>
      <c r="AO80" s="29"/>
      <c r="AP80" s="29"/>
      <c r="AQ80" s="29"/>
      <c r="AR80" s="29"/>
      <c r="AS80" s="29"/>
      <c r="AT80" s="29"/>
      <c r="AU80" s="29"/>
      <c r="AV80" s="29"/>
      <c r="AW80" s="29"/>
      <c r="AX80" s="29"/>
      <c r="AY80" s="29"/>
      <c r="AZ80" s="29"/>
      <c r="BA80" s="29"/>
      <c r="BB80" s="29"/>
      <c r="BC80" s="29"/>
      <c r="BD80" s="29"/>
      <c r="BE80" s="29"/>
      <c r="BF80" s="29"/>
      <c r="BG80" s="29"/>
      <c r="BH80" s="29"/>
      <c r="BI80" s="29"/>
      <c r="BJ80" s="29"/>
      <c r="BK80" s="29"/>
      <c r="BL80" s="29"/>
      <c r="BM80" s="29"/>
      <c r="BN80" s="29"/>
      <c r="BO80" s="29"/>
      <c r="BP80" s="29"/>
      <c r="BQ80" s="29"/>
      <c r="BR80" s="29"/>
      <c r="BS80" s="29"/>
      <c r="BT80" s="29"/>
      <c r="BU80" s="29"/>
      <c r="BV80" s="29"/>
      <c r="BW80" s="29"/>
      <c r="BX80" s="29"/>
      <c r="BY80" s="29"/>
      <c r="BZ80" s="29"/>
      <c r="CA80" s="29"/>
      <c r="CB80" s="29"/>
      <c r="CC80" s="29"/>
      <c r="CD80" s="29"/>
    </row>
    <row r="81" spans="1:82">
      <c r="A81" s="29"/>
      <c r="B81" s="29" t="s">
        <v>999</v>
      </c>
      <c r="C81" s="29" t="s">
        <v>894</v>
      </c>
      <c r="D81" s="29" t="s">
        <v>997</v>
      </c>
      <c r="E81" s="29" t="s">
        <v>133</v>
      </c>
      <c r="F81" s="39" t="s">
        <v>9</v>
      </c>
      <c r="G81" s="39" t="s">
        <v>9</v>
      </c>
      <c r="H81" s="39" t="s">
        <v>9</v>
      </c>
      <c r="I81" s="39" t="s">
        <v>9</v>
      </c>
      <c r="J81" s="39" t="s">
        <v>9</v>
      </c>
      <c r="K81" s="39" t="s">
        <v>9</v>
      </c>
      <c r="L81" s="39" t="s">
        <v>9</v>
      </c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  <c r="AC81" s="29"/>
      <c r="AD81" s="29"/>
      <c r="AE81" s="29"/>
      <c r="AF81" s="29"/>
      <c r="AG81" s="29"/>
      <c r="AH81" s="29"/>
      <c r="AI81" s="29"/>
      <c r="AJ81" s="29"/>
      <c r="AK81" s="29"/>
      <c r="AL81" s="29"/>
      <c r="AM81" s="29"/>
      <c r="AN81" s="29"/>
      <c r="AO81" s="29"/>
      <c r="AP81" s="29"/>
      <c r="AQ81" s="29"/>
      <c r="AR81" s="29"/>
      <c r="AS81" s="29"/>
      <c r="AT81" s="29"/>
      <c r="AU81" s="29"/>
      <c r="AV81" s="29"/>
      <c r="AW81" s="29"/>
      <c r="AX81" s="29"/>
      <c r="AY81" s="29"/>
      <c r="AZ81" s="29"/>
      <c r="BA81" s="29"/>
      <c r="BB81" s="29"/>
      <c r="BC81" s="29"/>
      <c r="BD81" s="29"/>
      <c r="BE81" s="29"/>
      <c r="BF81" s="29"/>
      <c r="BG81" s="29"/>
      <c r="BH81" s="29"/>
      <c r="BI81" s="29"/>
      <c r="BJ81" s="29"/>
      <c r="BK81" s="29"/>
      <c r="BL81" s="29"/>
      <c r="BM81" s="29"/>
      <c r="BN81" s="29"/>
      <c r="BO81" s="29"/>
      <c r="BP81" s="29"/>
      <c r="BQ81" s="29"/>
      <c r="BR81" s="29"/>
      <c r="BS81" s="29"/>
      <c r="BT81" s="29"/>
      <c r="BU81" s="29"/>
      <c r="BV81" s="29"/>
      <c r="BW81" s="29"/>
      <c r="BX81" s="29"/>
      <c r="BY81" s="29"/>
      <c r="BZ81" s="29"/>
      <c r="CA81" s="29"/>
      <c r="CB81" s="29"/>
      <c r="CC81" s="29"/>
      <c r="CD81" s="29"/>
    </row>
    <row r="82" spans="1:82">
      <c r="A82" s="29"/>
      <c r="B82" s="29" t="s">
        <v>1000</v>
      </c>
      <c r="C82" s="29" t="s">
        <v>894</v>
      </c>
      <c r="D82" s="29" t="s">
        <v>997</v>
      </c>
      <c r="E82" s="29" t="s">
        <v>133</v>
      </c>
      <c r="F82" s="39" t="s">
        <v>9</v>
      </c>
      <c r="G82" s="39" t="s">
        <v>9</v>
      </c>
      <c r="H82" s="39" t="s">
        <v>9</v>
      </c>
      <c r="I82" s="39" t="s">
        <v>9</v>
      </c>
      <c r="J82" s="39" t="s">
        <v>9</v>
      </c>
      <c r="K82" s="39" t="s">
        <v>9</v>
      </c>
      <c r="L82" s="39" t="s">
        <v>9</v>
      </c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  <c r="AB82" s="29"/>
      <c r="AC82" s="29"/>
      <c r="AD82" s="29"/>
      <c r="AE82" s="29"/>
      <c r="AF82" s="29"/>
      <c r="AG82" s="29"/>
      <c r="AH82" s="29"/>
      <c r="AI82" s="29"/>
      <c r="AJ82" s="29"/>
      <c r="AK82" s="29"/>
      <c r="AL82" s="29"/>
      <c r="AM82" s="29"/>
      <c r="AN82" s="29"/>
      <c r="AO82" s="29"/>
      <c r="AP82" s="29"/>
      <c r="AQ82" s="29"/>
      <c r="AR82" s="29"/>
      <c r="AS82" s="29"/>
      <c r="AT82" s="29"/>
      <c r="AU82" s="29"/>
      <c r="AV82" s="29"/>
      <c r="AW82" s="29"/>
      <c r="AX82" s="29"/>
      <c r="AY82" s="29"/>
      <c r="AZ82" s="29"/>
      <c r="BA82" s="29"/>
      <c r="BB82" s="29"/>
      <c r="BC82" s="29"/>
      <c r="BD82" s="29"/>
      <c r="BE82" s="29"/>
      <c r="BF82" s="29"/>
      <c r="BG82" s="29"/>
      <c r="BH82" s="29"/>
      <c r="BI82" s="29"/>
      <c r="BJ82" s="29"/>
      <c r="BK82" s="29"/>
      <c r="BL82" s="29"/>
      <c r="BM82" s="29"/>
      <c r="BN82" s="29"/>
      <c r="BO82" s="29"/>
      <c r="BP82" s="29"/>
      <c r="BQ82" s="29"/>
      <c r="BR82" s="29"/>
      <c r="BS82" s="29"/>
      <c r="BT82" s="29"/>
      <c r="BU82" s="29"/>
      <c r="BV82" s="29"/>
      <c r="BW82" s="29"/>
      <c r="BX82" s="29"/>
      <c r="BY82" s="29"/>
      <c r="BZ82" s="29"/>
      <c r="CA82" s="29"/>
      <c r="CB82" s="29"/>
      <c r="CC82" s="29"/>
      <c r="CD82" s="29"/>
    </row>
    <row r="83" spans="1:82">
      <c r="A83" s="29"/>
      <c r="B83" s="29" t="s">
        <v>1001</v>
      </c>
      <c r="C83" s="29" t="s">
        <v>894</v>
      </c>
      <c r="D83" s="29" t="s">
        <v>997</v>
      </c>
      <c r="E83" s="29" t="s">
        <v>133</v>
      </c>
      <c r="F83" s="39" t="s">
        <v>9</v>
      </c>
      <c r="G83" s="39" t="s">
        <v>9</v>
      </c>
      <c r="H83" s="39" t="s">
        <v>9</v>
      </c>
      <c r="I83" s="39" t="s">
        <v>9</v>
      </c>
      <c r="J83" s="39" t="s">
        <v>9</v>
      </c>
      <c r="K83" s="39" t="s">
        <v>9</v>
      </c>
      <c r="L83" s="39" t="s">
        <v>9</v>
      </c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  <c r="AB83" s="29"/>
      <c r="AC83" s="29"/>
      <c r="AD83" s="29"/>
      <c r="AE83" s="29"/>
      <c r="AF83" s="29"/>
      <c r="AG83" s="29"/>
      <c r="AH83" s="29"/>
      <c r="AI83" s="29"/>
      <c r="AJ83" s="29"/>
      <c r="AK83" s="29"/>
      <c r="AL83" s="29"/>
      <c r="AM83" s="29"/>
      <c r="AN83" s="29"/>
      <c r="AO83" s="29"/>
      <c r="AP83" s="29"/>
      <c r="AQ83" s="29"/>
      <c r="AR83" s="29"/>
      <c r="AS83" s="29"/>
      <c r="AT83" s="29"/>
      <c r="AU83" s="29"/>
      <c r="AV83" s="29"/>
      <c r="AW83" s="29"/>
      <c r="AX83" s="29"/>
      <c r="AY83" s="29"/>
      <c r="AZ83" s="29"/>
      <c r="BA83" s="29"/>
      <c r="BB83" s="29"/>
      <c r="BC83" s="29"/>
      <c r="BD83" s="29"/>
      <c r="BE83" s="29"/>
      <c r="BF83" s="29"/>
      <c r="BG83" s="29"/>
      <c r="BH83" s="29"/>
      <c r="BI83" s="29"/>
      <c r="BJ83" s="29"/>
      <c r="BK83" s="29"/>
      <c r="BL83" s="29"/>
      <c r="BM83" s="29"/>
      <c r="BN83" s="29"/>
      <c r="BO83" s="29"/>
      <c r="BP83" s="29"/>
      <c r="BQ83" s="29"/>
      <c r="BR83" s="29"/>
      <c r="BS83" s="29"/>
      <c r="BT83" s="29"/>
      <c r="BU83" s="29"/>
      <c r="BV83" s="29"/>
      <c r="BW83" s="29"/>
      <c r="BX83" s="29"/>
      <c r="BY83" s="29"/>
      <c r="BZ83" s="29"/>
      <c r="CA83" s="29"/>
      <c r="CB83" s="29"/>
      <c r="CC83" s="29"/>
      <c r="CD83" s="29"/>
    </row>
    <row r="84" spans="1:82">
      <c r="A84" s="29"/>
      <c r="B84" s="29" t="s">
        <v>1002</v>
      </c>
      <c r="C84" s="29" t="s">
        <v>894</v>
      </c>
      <c r="D84" s="29" t="s">
        <v>997</v>
      </c>
      <c r="E84" s="29" t="s">
        <v>133</v>
      </c>
      <c r="F84" s="39" t="s">
        <v>9</v>
      </c>
      <c r="G84" s="39" t="s">
        <v>9</v>
      </c>
      <c r="H84" s="39" t="s">
        <v>9</v>
      </c>
      <c r="I84" s="39" t="s">
        <v>9</v>
      </c>
      <c r="J84" s="39" t="s">
        <v>9</v>
      </c>
      <c r="K84" s="39" t="s">
        <v>9</v>
      </c>
      <c r="L84" s="39" t="s">
        <v>9</v>
      </c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A84" s="29"/>
      <c r="AB84" s="29"/>
      <c r="AC84" s="29"/>
      <c r="AD84" s="29"/>
      <c r="AE84" s="29"/>
      <c r="AF84" s="29"/>
      <c r="AG84" s="29"/>
      <c r="AH84" s="29"/>
      <c r="AI84" s="29"/>
      <c r="AJ84" s="29"/>
      <c r="AK84" s="29"/>
      <c r="AL84" s="29"/>
      <c r="AM84" s="29"/>
      <c r="AN84" s="29"/>
      <c r="AO84" s="29"/>
      <c r="AP84" s="29"/>
      <c r="AQ84" s="29"/>
      <c r="AR84" s="29"/>
      <c r="AS84" s="29"/>
      <c r="AT84" s="29"/>
      <c r="AU84" s="29"/>
      <c r="AV84" s="29"/>
      <c r="AW84" s="29"/>
      <c r="AX84" s="29"/>
      <c r="AY84" s="29"/>
      <c r="AZ84" s="29"/>
      <c r="BA84" s="29"/>
      <c r="BB84" s="29"/>
      <c r="BC84" s="29"/>
      <c r="BD84" s="29"/>
      <c r="BE84" s="29"/>
      <c r="BF84" s="29"/>
      <c r="BG84" s="29"/>
      <c r="BH84" s="29"/>
      <c r="BI84" s="29"/>
      <c r="BJ84" s="29"/>
      <c r="BK84" s="29"/>
      <c r="BL84" s="29"/>
      <c r="BM84" s="29"/>
      <c r="BN84" s="29"/>
      <c r="BO84" s="29"/>
      <c r="BP84" s="29"/>
      <c r="BQ84" s="29"/>
      <c r="BR84" s="29"/>
      <c r="BS84" s="29"/>
      <c r="BT84" s="29"/>
      <c r="BU84" s="29"/>
      <c r="BV84" s="29"/>
      <c r="BW84" s="29"/>
      <c r="BX84" s="29"/>
      <c r="BY84" s="29"/>
      <c r="BZ84" s="29"/>
      <c r="CA84" s="29"/>
      <c r="CB84" s="29"/>
      <c r="CC84" s="29"/>
      <c r="CD84" s="29"/>
    </row>
    <row r="85" spans="1:82">
      <c r="A85" s="29"/>
      <c r="B85" s="29" t="s">
        <v>1003</v>
      </c>
      <c r="C85" s="29" t="s">
        <v>894</v>
      </c>
      <c r="D85" s="29" t="s">
        <v>997</v>
      </c>
      <c r="E85" s="29" t="s">
        <v>133</v>
      </c>
      <c r="F85" s="39" t="s">
        <v>9</v>
      </c>
      <c r="G85" s="39" t="s">
        <v>9</v>
      </c>
      <c r="H85" s="39" t="s">
        <v>9</v>
      </c>
      <c r="I85" s="39" t="s">
        <v>9</v>
      </c>
      <c r="J85" s="39" t="s">
        <v>9</v>
      </c>
      <c r="K85" s="39" t="s">
        <v>9</v>
      </c>
      <c r="L85" s="39" t="s">
        <v>9</v>
      </c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  <c r="AA85" s="29"/>
      <c r="AB85" s="29"/>
      <c r="AC85" s="29"/>
      <c r="AD85" s="29"/>
      <c r="AE85" s="29"/>
      <c r="AF85" s="29"/>
      <c r="AG85" s="29"/>
      <c r="AH85" s="29"/>
      <c r="AI85" s="29"/>
      <c r="AJ85" s="29"/>
      <c r="AK85" s="29"/>
      <c r="AL85" s="29"/>
      <c r="AM85" s="29"/>
      <c r="AN85" s="29"/>
      <c r="AO85" s="29"/>
      <c r="AP85" s="29"/>
      <c r="AQ85" s="29"/>
      <c r="AR85" s="29"/>
      <c r="AS85" s="29"/>
      <c r="AT85" s="29"/>
      <c r="AU85" s="29"/>
      <c r="AV85" s="29"/>
      <c r="AW85" s="29"/>
      <c r="AX85" s="29"/>
      <c r="AY85" s="29"/>
      <c r="AZ85" s="29"/>
      <c r="BA85" s="29"/>
      <c r="BB85" s="29"/>
      <c r="BC85" s="29"/>
      <c r="BD85" s="29"/>
      <c r="BE85" s="29"/>
      <c r="BF85" s="29"/>
      <c r="BG85" s="29"/>
      <c r="BH85" s="29"/>
      <c r="BI85" s="29"/>
      <c r="BJ85" s="29"/>
      <c r="BK85" s="29"/>
      <c r="BL85" s="29"/>
      <c r="BM85" s="29"/>
      <c r="BN85" s="29"/>
      <c r="BO85" s="29"/>
      <c r="BP85" s="29"/>
      <c r="BQ85" s="29"/>
      <c r="BR85" s="29"/>
      <c r="BS85" s="29"/>
      <c r="BT85" s="29"/>
      <c r="BU85" s="29"/>
      <c r="BV85" s="29"/>
      <c r="BW85" s="29"/>
      <c r="BX85" s="29"/>
      <c r="BY85" s="29"/>
      <c r="BZ85" s="29"/>
      <c r="CA85" s="29"/>
      <c r="CB85" s="29"/>
      <c r="CC85" s="29"/>
      <c r="CD85" s="29"/>
    </row>
    <row r="86" spans="1:82">
      <c r="A86" s="29"/>
      <c r="B86" s="29" t="s">
        <v>1004</v>
      </c>
      <c r="C86" s="29" t="s">
        <v>894</v>
      </c>
      <c r="D86" s="29" t="s">
        <v>997</v>
      </c>
      <c r="E86" s="29" t="s">
        <v>133</v>
      </c>
      <c r="F86" s="39" t="s">
        <v>9</v>
      </c>
      <c r="G86" s="39" t="s">
        <v>9</v>
      </c>
      <c r="H86" s="39" t="s">
        <v>9</v>
      </c>
      <c r="I86" s="39" t="s">
        <v>9</v>
      </c>
      <c r="J86" s="39" t="s">
        <v>9</v>
      </c>
      <c r="K86" s="39" t="s">
        <v>9</v>
      </c>
      <c r="L86" s="39" t="s">
        <v>9</v>
      </c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  <c r="AB86" s="29"/>
      <c r="AC86" s="29"/>
      <c r="AD86" s="29"/>
      <c r="AE86" s="29"/>
      <c r="AF86" s="29"/>
      <c r="AG86" s="29"/>
      <c r="AH86" s="29"/>
      <c r="AI86" s="29"/>
      <c r="AJ86" s="29"/>
      <c r="AK86" s="29"/>
      <c r="AL86" s="29"/>
      <c r="AM86" s="29"/>
      <c r="AN86" s="29"/>
      <c r="AO86" s="29"/>
      <c r="AP86" s="29"/>
      <c r="AQ86" s="29"/>
      <c r="AR86" s="29"/>
      <c r="AS86" s="29"/>
      <c r="AT86" s="29"/>
      <c r="AU86" s="29"/>
      <c r="AV86" s="29"/>
      <c r="AW86" s="29"/>
      <c r="AX86" s="29"/>
      <c r="AY86" s="29"/>
      <c r="AZ86" s="29"/>
      <c r="BA86" s="29"/>
      <c r="BB86" s="29"/>
      <c r="BC86" s="29"/>
      <c r="BD86" s="29"/>
      <c r="BE86" s="29"/>
      <c r="BF86" s="29"/>
      <c r="BG86" s="29"/>
      <c r="BH86" s="29"/>
      <c r="BI86" s="29"/>
      <c r="BJ86" s="29"/>
      <c r="BK86" s="29"/>
      <c r="BL86" s="29"/>
      <c r="BM86" s="29"/>
      <c r="BN86" s="29"/>
      <c r="BO86" s="29"/>
      <c r="BP86" s="29"/>
      <c r="BQ86" s="29"/>
      <c r="BR86" s="29"/>
      <c r="BS86" s="29"/>
      <c r="BT86" s="29"/>
      <c r="BU86" s="29"/>
      <c r="BV86" s="29"/>
      <c r="BW86" s="29"/>
      <c r="BX86" s="29"/>
      <c r="BY86" s="29"/>
      <c r="BZ86" s="29"/>
      <c r="CA86" s="29"/>
      <c r="CB86" s="29"/>
      <c r="CC86" s="29"/>
      <c r="CD86" s="29"/>
    </row>
    <row r="87" spans="1:82">
      <c r="A87" s="29"/>
      <c r="B87" s="29" t="s">
        <v>1005</v>
      </c>
      <c r="C87" s="29" t="s">
        <v>894</v>
      </c>
      <c r="D87" s="29" t="s">
        <v>997</v>
      </c>
      <c r="E87" s="29" t="s">
        <v>133</v>
      </c>
      <c r="F87" s="39" t="s">
        <v>9</v>
      </c>
      <c r="G87" s="39" t="s">
        <v>9</v>
      </c>
      <c r="H87" s="39" t="s">
        <v>9</v>
      </c>
      <c r="I87" s="39" t="s">
        <v>9</v>
      </c>
      <c r="J87" s="39" t="s">
        <v>9</v>
      </c>
      <c r="K87" s="39" t="s">
        <v>9</v>
      </c>
      <c r="L87" s="39" t="s">
        <v>9</v>
      </c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  <c r="AA87" s="29"/>
      <c r="AB87" s="29"/>
      <c r="AC87" s="29"/>
      <c r="AD87" s="29"/>
      <c r="AE87" s="29"/>
      <c r="AF87" s="29"/>
      <c r="AG87" s="29"/>
      <c r="AH87" s="29"/>
      <c r="AI87" s="29"/>
      <c r="AJ87" s="29"/>
      <c r="AK87" s="29"/>
      <c r="AL87" s="29"/>
      <c r="AM87" s="29"/>
      <c r="AN87" s="29"/>
      <c r="AO87" s="29"/>
      <c r="AP87" s="29"/>
      <c r="AQ87" s="29"/>
      <c r="AR87" s="29"/>
      <c r="AS87" s="29"/>
      <c r="AT87" s="29"/>
      <c r="AU87" s="29"/>
      <c r="AV87" s="29"/>
      <c r="AW87" s="29"/>
      <c r="AX87" s="29"/>
      <c r="AY87" s="29"/>
      <c r="AZ87" s="29"/>
      <c r="BA87" s="29"/>
      <c r="BB87" s="29"/>
      <c r="BC87" s="29"/>
      <c r="BD87" s="29"/>
      <c r="BE87" s="29"/>
      <c r="BF87" s="29"/>
      <c r="BG87" s="29"/>
      <c r="BH87" s="29"/>
      <c r="BI87" s="29"/>
      <c r="BJ87" s="29"/>
      <c r="BK87" s="29"/>
      <c r="BL87" s="29"/>
      <c r="BM87" s="29"/>
      <c r="BN87" s="29"/>
      <c r="BO87" s="29"/>
      <c r="BP87" s="29"/>
      <c r="BQ87" s="29"/>
      <c r="BR87" s="29"/>
      <c r="BS87" s="29"/>
      <c r="BT87" s="29"/>
      <c r="BU87" s="29"/>
      <c r="BV87" s="29"/>
      <c r="BW87" s="29"/>
      <c r="BX87" s="29"/>
      <c r="BY87" s="29"/>
      <c r="BZ87" s="29"/>
      <c r="CA87" s="29"/>
      <c r="CB87" s="29"/>
      <c r="CC87" s="29"/>
      <c r="CD87" s="29"/>
    </row>
    <row r="88" spans="1:82">
      <c r="A88" s="29"/>
      <c r="B88" s="29" t="s">
        <v>1006</v>
      </c>
      <c r="C88" s="29" t="s">
        <v>894</v>
      </c>
      <c r="D88" s="29" t="s">
        <v>997</v>
      </c>
      <c r="E88" s="29" t="s">
        <v>133</v>
      </c>
      <c r="F88" s="39" t="s">
        <v>9</v>
      </c>
      <c r="G88" s="39" t="s">
        <v>9</v>
      </c>
      <c r="H88" s="39" t="s">
        <v>9</v>
      </c>
      <c r="I88" s="39" t="s">
        <v>9</v>
      </c>
      <c r="J88" s="39" t="s">
        <v>9</v>
      </c>
      <c r="K88" s="39" t="s">
        <v>9</v>
      </c>
      <c r="L88" s="39" t="s">
        <v>9</v>
      </c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  <c r="AA88" s="29"/>
      <c r="AB88" s="29"/>
      <c r="AC88" s="29"/>
      <c r="AD88" s="29"/>
      <c r="AE88" s="29"/>
      <c r="AF88" s="29"/>
      <c r="AG88" s="29"/>
      <c r="AH88" s="29"/>
      <c r="AI88" s="29"/>
      <c r="AJ88" s="29"/>
      <c r="AK88" s="29"/>
      <c r="AL88" s="29"/>
      <c r="AM88" s="29"/>
      <c r="AN88" s="29"/>
      <c r="AO88" s="29"/>
      <c r="AP88" s="29"/>
      <c r="AQ88" s="29"/>
      <c r="AR88" s="29"/>
      <c r="AS88" s="29"/>
      <c r="AT88" s="29"/>
      <c r="AU88" s="29"/>
      <c r="AV88" s="29"/>
      <c r="AW88" s="29"/>
      <c r="AX88" s="29"/>
      <c r="AY88" s="29"/>
      <c r="AZ88" s="29"/>
      <c r="BA88" s="29"/>
      <c r="BB88" s="29"/>
      <c r="BC88" s="29"/>
      <c r="BD88" s="29"/>
      <c r="BE88" s="29"/>
      <c r="BF88" s="29"/>
      <c r="BG88" s="29"/>
      <c r="BH88" s="29"/>
      <c r="BI88" s="29"/>
      <c r="BJ88" s="29"/>
      <c r="BK88" s="29"/>
      <c r="BL88" s="29"/>
      <c r="BM88" s="29"/>
      <c r="BN88" s="29"/>
      <c r="BO88" s="29"/>
      <c r="BP88" s="29"/>
      <c r="BQ88" s="29"/>
      <c r="BR88" s="29"/>
      <c r="BS88" s="29"/>
      <c r="BT88" s="29"/>
      <c r="BU88" s="29"/>
      <c r="BV88" s="29"/>
      <c r="BW88" s="29"/>
      <c r="BX88" s="29"/>
      <c r="BY88" s="29"/>
      <c r="BZ88" s="29"/>
      <c r="CA88" s="29"/>
      <c r="CB88" s="29"/>
      <c r="CC88" s="29"/>
      <c r="CD88" s="29"/>
    </row>
    <row r="89" spans="1:82">
      <c r="A89" s="29" t="s">
        <v>1007</v>
      </c>
      <c r="B89" s="29" t="s">
        <v>996</v>
      </c>
      <c r="C89" s="29" t="s">
        <v>894</v>
      </c>
      <c r="D89" s="29" t="s">
        <v>997</v>
      </c>
      <c r="E89" s="29" t="s">
        <v>133</v>
      </c>
      <c r="F89" s="39" t="s">
        <v>9</v>
      </c>
      <c r="G89" s="39" t="s">
        <v>9</v>
      </c>
      <c r="H89" s="39" t="s">
        <v>9</v>
      </c>
      <c r="I89" s="39" t="s">
        <v>9</v>
      </c>
      <c r="J89" s="39" t="s">
        <v>9</v>
      </c>
      <c r="K89" s="39" t="s">
        <v>9</v>
      </c>
      <c r="L89" s="39" t="s">
        <v>9</v>
      </c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  <c r="AA89" s="29"/>
      <c r="AB89" s="29"/>
      <c r="AC89" s="29"/>
      <c r="AD89" s="29"/>
      <c r="AE89" s="29"/>
      <c r="AF89" s="29"/>
      <c r="AG89" s="29"/>
      <c r="AH89" s="29"/>
      <c r="AI89" s="29"/>
      <c r="AJ89" s="29"/>
      <c r="AK89" s="29"/>
      <c r="AL89" s="29"/>
      <c r="AM89" s="29"/>
      <c r="AN89" s="29"/>
      <c r="AO89" s="29"/>
      <c r="AP89" s="29"/>
      <c r="AQ89" s="29"/>
      <c r="AR89" s="29"/>
      <c r="AS89" s="29"/>
      <c r="AT89" s="29"/>
      <c r="AU89" s="29"/>
      <c r="AV89" s="29"/>
      <c r="AW89" s="29"/>
      <c r="AX89" s="29"/>
      <c r="AY89" s="29"/>
      <c r="AZ89" s="29"/>
      <c r="BA89" s="29"/>
      <c r="BB89" s="29"/>
      <c r="BC89" s="29"/>
      <c r="BD89" s="29"/>
      <c r="BE89" s="29"/>
      <c r="BF89" s="29"/>
      <c r="BG89" s="29"/>
      <c r="BH89" s="29"/>
      <c r="BI89" s="29"/>
      <c r="BJ89" s="29"/>
      <c r="BK89" s="29"/>
      <c r="BL89" s="29"/>
      <c r="BM89" s="29"/>
      <c r="BN89" s="29"/>
      <c r="BO89" s="29"/>
      <c r="BP89" s="29"/>
      <c r="BQ89" s="29"/>
      <c r="BR89" s="29"/>
      <c r="BS89" s="29"/>
      <c r="BT89" s="29"/>
      <c r="BU89" s="29"/>
      <c r="BV89" s="29"/>
      <c r="BW89" s="29"/>
      <c r="BX89" s="29"/>
      <c r="BY89" s="29"/>
      <c r="BZ89" s="29"/>
      <c r="CA89" s="29"/>
      <c r="CB89" s="29"/>
      <c r="CC89" s="29"/>
      <c r="CD89" s="29"/>
    </row>
    <row r="90" spans="1:82">
      <c r="A90" s="29"/>
      <c r="B90" s="29" t="s">
        <v>998</v>
      </c>
      <c r="C90" s="29" t="s">
        <v>900</v>
      </c>
      <c r="D90" s="29" t="s">
        <v>997</v>
      </c>
      <c r="E90" s="29" t="s">
        <v>133</v>
      </c>
      <c r="F90" s="39" t="s">
        <v>9</v>
      </c>
      <c r="G90" s="39" t="s">
        <v>9</v>
      </c>
      <c r="H90" s="39" t="s">
        <v>9</v>
      </c>
      <c r="I90" s="39" t="s">
        <v>9</v>
      </c>
      <c r="J90" s="39" t="s">
        <v>9</v>
      </c>
      <c r="K90" s="39" t="s">
        <v>9</v>
      </c>
      <c r="L90" s="39" t="s">
        <v>9</v>
      </c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  <c r="AA90" s="29"/>
      <c r="AB90" s="29"/>
      <c r="AC90" s="29"/>
      <c r="AD90" s="29"/>
      <c r="AE90" s="29"/>
      <c r="AF90" s="29"/>
      <c r="AG90" s="29"/>
      <c r="AH90" s="29"/>
      <c r="AI90" s="29"/>
      <c r="AJ90" s="29"/>
      <c r="AK90" s="29"/>
      <c r="AL90" s="29"/>
      <c r="AM90" s="29"/>
      <c r="AN90" s="29"/>
      <c r="AO90" s="29"/>
      <c r="AP90" s="29"/>
      <c r="AQ90" s="29"/>
      <c r="AR90" s="29"/>
      <c r="AS90" s="29"/>
      <c r="AT90" s="29"/>
      <c r="AU90" s="29"/>
      <c r="AV90" s="29"/>
      <c r="AW90" s="29"/>
      <c r="AX90" s="29"/>
      <c r="AY90" s="29"/>
      <c r="AZ90" s="29"/>
      <c r="BA90" s="29"/>
      <c r="BB90" s="29"/>
      <c r="BC90" s="29"/>
      <c r="BD90" s="29"/>
      <c r="BE90" s="29"/>
      <c r="BF90" s="29"/>
      <c r="BG90" s="29"/>
      <c r="BH90" s="29"/>
      <c r="BI90" s="29"/>
      <c r="BJ90" s="29"/>
      <c r="BK90" s="29"/>
      <c r="BL90" s="29"/>
      <c r="BM90" s="29"/>
      <c r="BN90" s="29"/>
      <c r="BO90" s="29"/>
      <c r="BP90" s="29"/>
      <c r="BQ90" s="29"/>
      <c r="BR90" s="29"/>
      <c r="BS90" s="29"/>
      <c r="BT90" s="29"/>
      <c r="BU90" s="29"/>
      <c r="BV90" s="29"/>
      <c r="BW90" s="29"/>
      <c r="BX90" s="29"/>
      <c r="BY90" s="29"/>
      <c r="BZ90" s="29"/>
      <c r="CA90" s="29"/>
      <c r="CB90" s="29"/>
      <c r="CC90" s="29"/>
      <c r="CD90" s="29"/>
    </row>
    <row r="91" spans="1:82">
      <c r="A91" s="29"/>
      <c r="B91" s="29" t="s">
        <v>999</v>
      </c>
      <c r="C91" s="29" t="s">
        <v>894</v>
      </c>
      <c r="D91" s="29" t="s">
        <v>997</v>
      </c>
      <c r="E91" s="29" t="s">
        <v>133</v>
      </c>
      <c r="F91" s="39" t="s">
        <v>9</v>
      </c>
      <c r="G91" s="39" t="s">
        <v>9</v>
      </c>
      <c r="H91" s="39" t="s">
        <v>9</v>
      </c>
      <c r="I91" s="39" t="s">
        <v>9</v>
      </c>
      <c r="J91" s="39" t="s">
        <v>9</v>
      </c>
      <c r="K91" s="39" t="s">
        <v>9</v>
      </c>
      <c r="L91" s="39" t="s">
        <v>9</v>
      </c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  <c r="AA91" s="29"/>
      <c r="AB91" s="29"/>
      <c r="AC91" s="29"/>
      <c r="AD91" s="29"/>
      <c r="AE91" s="29"/>
      <c r="AF91" s="29"/>
      <c r="AG91" s="29"/>
      <c r="AH91" s="29"/>
      <c r="AI91" s="29"/>
      <c r="AJ91" s="29"/>
      <c r="AK91" s="29"/>
      <c r="AL91" s="29"/>
      <c r="AM91" s="29"/>
      <c r="AN91" s="29"/>
      <c r="AO91" s="29"/>
      <c r="AP91" s="29"/>
      <c r="AQ91" s="29"/>
      <c r="AR91" s="29"/>
      <c r="AS91" s="29"/>
      <c r="AT91" s="29"/>
      <c r="AU91" s="29"/>
      <c r="AV91" s="29"/>
      <c r="AW91" s="29"/>
      <c r="AX91" s="29"/>
      <c r="AY91" s="29"/>
      <c r="AZ91" s="29"/>
      <c r="BA91" s="29"/>
      <c r="BB91" s="29"/>
      <c r="BC91" s="29"/>
      <c r="BD91" s="29"/>
      <c r="BE91" s="29"/>
      <c r="BF91" s="29"/>
      <c r="BG91" s="29"/>
      <c r="BH91" s="29"/>
      <c r="BI91" s="29"/>
      <c r="BJ91" s="29"/>
      <c r="BK91" s="29"/>
      <c r="BL91" s="29"/>
      <c r="BM91" s="29"/>
      <c r="BN91" s="29"/>
      <c r="BO91" s="29"/>
      <c r="BP91" s="29"/>
      <c r="BQ91" s="29"/>
      <c r="BR91" s="29"/>
      <c r="BS91" s="29"/>
      <c r="BT91" s="29"/>
      <c r="BU91" s="29"/>
      <c r="BV91" s="29"/>
      <c r="BW91" s="29"/>
      <c r="BX91" s="29"/>
      <c r="BY91" s="29"/>
      <c r="BZ91" s="29"/>
      <c r="CA91" s="29"/>
      <c r="CB91" s="29"/>
      <c r="CC91" s="29"/>
      <c r="CD91" s="29"/>
    </row>
    <row r="92" spans="1:82">
      <c r="A92" s="29"/>
      <c r="B92" s="29" t="s">
        <v>1000</v>
      </c>
      <c r="C92" s="29" t="s">
        <v>894</v>
      </c>
      <c r="D92" s="29" t="s">
        <v>997</v>
      </c>
      <c r="E92" s="29" t="s">
        <v>133</v>
      </c>
      <c r="F92" s="39" t="s">
        <v>9</v>
      </c>
      <c r="G92" s="39" t="s">
        <v>9</v>
      </c>
      <c r="H92" s="39" t="s">
        <v>9</v>
      </c>
      <c r="I92" s="39" t="s">
        <v>9</v>
      </c>
      <c r="J92" s="39" t="s">
        <v>9</v>
      </c>
      <c r="K92" s="39" t="s">
        <v>9</v>
      </c>
      <c r="L92" s="39" t="s">
        <v>9</v>
      </c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  <c r="AA92" s="29"/>
      <c r="AB92" s="29"/>
      <c r="AC92" s="29"/>
      <c r="AD92" s="29"/>
      <c r="AE92" s="29"/>
      <c r="AF92" s="29"/>
      <c r="AG92" s="29"/>
      <c r="AH92" s="29"/>
      <c r="AI92" s="29"/>
      <c r="AJ92" s="29"/>
      <c r="AK92" s="29"/>
      <c r="AL92" s="29"/>
      <c r="AM92" s="29"/>
      <c r="AN92" s="29"/>
      <c r="AO92" s="29"/>
      <c r="AP92" s="29"/>
      <c r="AQ92" s="29"/>
      <c r="AR92" s="29"/>
      <c r="AS92" s="29"/>
      <c r="AT92" s="29"/>
      <c r="AU92" s="29"/>
      <c r="AV92" s="29"/>
      <c r="AW92" s="29"/>
      <c r="AX92" s="29"/>
      <c r="AY92" s="29"/>
      <c r="AZ92" s="29"/>
      <c r="BA92" s="29"/>
      <c r="BB92" s="29"/>
      <c r="BC92" s="29"/>
      <c r="BD92" s="29"/>
      <c r="BE92" s="29"/>
      <c r="BF92" s="29"/>
      <c r="BG92" s="29"/>
      <c r="BH92" s="29"/>
      <c r="BI92" s="29"/>
      <c r="BJ92" s="29"/>
      <c r="BK92" s="29"/>
      <c r="BL92" s="29"/>
      <c r="BM92" s="29"/>
      <c r="BN92" s="29"/>
      <c r="BO92" s="29"/>
      <c r="BP92" s="29"/>
      <c r="BQ92" s="29"/>
      <c r="BR92" s="29"/>
      <c r="BS92" s="29"/>
      <c r="BT92" s="29"/>
      <c r="BU92" s="29"/>
      <c r="BV92" s="29"/>
      <c r="BW92" s="29"/>
      <c r="BX92" s="29"/>
      <c r="BY92" s="29"/>
      <c r="BZ92" s="29"/>
      <c r="CA92" s="29"/>
      <c r="CB92" s="29"/>
      <c r="CC92" s="29"/>
      <c r="CD92" s="29"/>
    </row>
    <row r="93" spans="1:82">
      <c r="A93" s="29"/>
      <c r="B93" s="29" t="s">
        <v>1001</v>
      </c>
      <c r="C93" s="29" t="s">
        <v>894</v>
      </c>
      <c r="D93" s="29" t="s">
        <v>997</v>
      </c>
      <c r="E93" s="29" t="s">
        <v>133</v>
      </c>
      <c r="F93" s="39" t="s">
        <v>9</v>
      </c>
      <c r="G93" s="39" t="s">
        <v>9</v>
      </c>
      <c r="H93" s="39" t="s">
        <v>9</v>
      </c>
      <c r="I93" s="39" t="s">
        <v>9</v>
      </c>
      <c r="J93" s="39" t="s">
        <v>9</v>
      </c>
      <c r="K93" s="39" t="s">
        <v>9</v>
      </c>
      <c r="L93" s="39" t="s">
        <v>9</v>
      </c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  <c r="AA93" s="29"/>
      <c r="AB93" s="29"/>
      <c r="AC93" s="29"/>
      <c r="AD93" s="29"/>
      <c r="AE93" s="29"/>
      <c r="AF93" s="29"/>
      <c r="AG93" s="29"/>
      <c r="AH93" s="29"/>
      <c r="AI93" s="29"/>
      <c r="AJ93" s="29"/>
      <c r="AK93" s="29"/>
      <c r="AL93" s="29"/>
      <c r="AM93" s="29"/>
      <c r="AN93" s="29"/>
      <c r="AO93" s="29"/>
      <c r="AP93" s="29"/>
      <c r="AQ93" s="29"/>
      <c r="AR93" s="29"/>
      <c r="AS93" s="29"/>
      <c r="AT93" s="29"/>
      <c r="AU93" s="29"/>
      <c r="AV93" s="29"/>
      <c r="AW93" s="29"/>
      <c r="AX93" s="29"/>
      <c r="AY93" s="29"/>
      <c r="AZ93" s="29"/>
      <c r="BA93" s="29"/>
      <c r="BB93" s="29"/>
      <c r="BC93" s="29"/>
      <c r="BD93" s="29"/>
      <c r="BE93" s="29"/>
      <c r="BF93" s="29"/>
      <c r="BG93" s="29"/>
      <c r="BH93" s="29"/>
      <c r="BI93" s="29"/>
      <c r="BJ93" s="29"/>
      <c r="BK93" s="29"/>
      <c r="BL93" s="29"/>
      <c r="BM93" s="29"/>
      <c r="BN93" s="29"/>
      <c r="BO93" s="29"/>
      <c r="BP93" s="29"/>
      <c r="BQ93" s="29"/>
      <c r="BR93" s="29"/>
      <c r="BS93" s="29"/>
      <c r="BT93" s="29"/>
      <c r="BU93" s="29"/>
      <c r="BV93" s="29"/>
      <c r="BW93" s="29"/>
      <c r="BX93" s="29"/>
      <c r="BY93" s="29"/>
      <c r="BZ93" s="29"/>
      <c r="CA93" s="29"/>
      <c r="CB93" s="29"/>
      <c r="CC93" s="29"/>
      <c r="CD93" s="29"/>
    </row>
    <row r="94" spans="1:82">
      <c r="A94" s="29"/>
      <c r="B94" s="29" t="s">
        <v>1002</v>
      </c>
      <c r="C94" s="29" t="s">
        <v>894</v>
      </c>
      <c r="D94" s="29" t="s">
        <v>997</v>
      </c>
      <c r="E94" s="29" t="s">
        <v>133</v>
      </c>
      <c r="F94" s="39" t="s">
        <v>9</v>
      </c>
      <c r="G94" s="39" t="s">
        <v>9</v>
      </c>
      <c r="H94" s="39" t="s">
        <v>9</v>
      </c>
      <c r="I94" s="39" t="s">
        <v>9</v>
      </c>
      <c r="J94" s="39" t="s">
        <v>9</v>
      </c>
      <c r="K94" s="39" t="s">
        <v>9</v>
      </c>
      <c r="L94" s="39" t="s">
        <v>9</v>
      </c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  <c r="AA94" s="29"/>
      <c r="AB94" s="29"/>
      <c r="AC94" s="29"/>
      <c r="AD94" s="29"/>
      <c r="AE94" s="29"/>
      <c r="AF94" s="29"/>
      <c r="AG94" s="29"/>
      <c r="AH94" s="29"/>
      <c r="AI94" s="29"/>
      <c r="AJ94" s="29"/>
      <c r="AK94" s="29"/>
      <c r="AL94" s="29"/>
      <c r="AM94" s="29"/>
      <c r="AN94" s="29"/>
      <c r="AO94" s="29"/>
      <c r="AP94" s="29"/>
      <c r="AQ94" s="29"/>
      <c r="AR94" s="29"/>
      <c r="AS94" s="29"/>
      <c r="AT94" s="29"/>
      <c r="AU94" s="29"/>
      <c r="AV94" s="29"/>
      <c r="AW94" s="29"/>
      <c r="AX94" s="29"/>
      <c r="AY94" s="29"/>
      <c r="AZ94" s="29"/>
      <c r="BA94" s="29"/>
      <c r="BB94" s="29"/>
      <c r="BC94" s="29"/>
      <c r="BD94" s="29"/>
      <c r="BE94" s="29"/>
      <c r="BF94" s="29"/>
      <c r="BG94" s="29"/>
      <c r="BH94" s="29"/>
      <c r="BI94" s="29"/>
      <c r="BJ94" s="29"/>
      <c r="BK94" s="29"/>
      <c r="BL94" s="29"/>
      <c r="BM94" s="29"/>
      <c r="BN94" s="29"/>
      <c r="BO94" s="29"/>
      <c r="BP94" s="29"/>
      <c r="BQ94" s="29"/>
      <c r="BR94" s="29"/>
      <c r="BS94" s="29"/>
      <c r="BT94" s="29"/>
      <c r="BU94" s="29"/>
      <c r="BV94" s="29"/>
      <c r="BW94" s="29"/>
      <c r="BX94" s="29"/>
      <c r="BY94" s="29"/>
      <c r="BZ94" s="29"/>
      <c r="CA94" s="29"/>
      <c r="CB94" s="29"/>
      <c r="CC94" s="29"/>
      <c r="CD94" s="29"/>
    </row>
    <row r="95" spans="1:82">
      <c r="A95" s="29"/>
      <c r="B95" s="29" t="s">
        <v>1003</v>
      </c>
      <c r="C95" s="29" t="s">
        <v>894</v>
      </c>
      <c r="D95" s="29" t="s">
        <v>997</v>
      </c>
      <c r="E95" s="29" t="s">
        <v>133</v>
      </c>
      <c r="F95" s="39" t="s">
        <v>9</v>
      </c>
      <c r="G95" s="39" t="s">
        <v>9</v>
      </c>
      <c r="H95" s="39" t="s">
        <v>9</v>
      </c>
      <c r="I95" s="39" t="s">
        <v>9</v>
      </c>
      <c r="J95" s="39" t="s">
        <v>9</v>
      </c>
      <c r="K95" s="39" t="s">
        <v>9</v>
      </c>
      <c r="L95" s="39" t="s">
        <v>9</v>
      </c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  <c r="AA95" s="29"/>
      <c r="AB95" s="29"/>
      <c r="AC95" s="29"/>
      <c r="AD95" s="29"/>
      <c r="AE95" s="29"/>
      <c r="AF95" s="29"/>
      <c r="AG95" s="29"/>
      <c r="AH95" s="29"/>
      <c r="AI95" s="29"/>
      <c r="AJ95" s="29"/>
      <c r="AK95" s="29"/>
      <c r="AL95" s="29"/>
      <c r="AM95" s="29"/>
      <c r="AN95" s="29"/>
      <c r="AO95" s="29"/>
      <c r="AP95" s="29"/>
      <c r="AQ95" s="29"/>
      <c r="AR95" s="29"/>
      <c r="AS95" s="29"/>
      <c r="AT95" s="29"/>
      <c r="AU95" s="29"/>
      <c r="AV95" s="29"/>
      <c r="AW95" s="29"/>
      <c r="AX95" s="29"/>
      <c r="AY95" s="29"/>
      <c r="AZ95" s="29"/>
      <c r="BA95" s="29"/>
      <c r="BB95" s="29"/>
      <c r="BC95" s="29"/>
      <c r="BD95" s="29"/>
      <c r="BE95" s="29"/>
      <c r="BF95" s="29"/>
      <c r="BG95" s="29"/>
      <c r="BH95" s="29"/>
      <c r="BI95" s="29"/>
      <c r="BJ95" s="29"/>
      <c r="BK95" s="29"/>
      <c r="BL95" s="29"/>
      <c r="BM95" s="29"/>
      <c r="BN95" s="29"/>
      <c r="BO95" s="29"/>
      <c r="BP95" s="29"/>
      <c r="BQ95" s="29"/>
      <c r="BR95" s="29"/>
      <c r="BS95" s="29"/>
      <c r="BT95" s="29"/>
      <c r="BU95" s="29"/>
      <c r="BV95" s="29"/>
      <c r="BW95" s="29"/>
      <c r="BX95" s="29"/>
      <c r="BY95" s="29"/>
      <c r="BZ95" s="29"/>
      <c r="CA95" s="29"/>
      <c r="CB95" s="29"/>
      <c r="CC95" s="29"/>
      <c r="CD95" s="29"/>
    </row>
    <row r="96" spans="1:82">
      <c r="A96" s="29"/>
      <c r="B96" s="29" t="s">
        <v>1008</v>
      </c>
      <c r="C96" s="29" t="s">
        <v>900</v>
      </c>
      <c r="D96" s="29" t="s">
        <v>997</v>
      </c>
      <c r="E96" s="29" t="s">
        <v>133</v>
      </c>
      <c r="F96" s="39" t="s">
        <v>9</v>
      </c>
      <c r="G96" s="39" t="s">
        <v>9</v>
      </c>
      <c r="H96" s="39" t="s">
        <v>9</v>
      </c>
      <c r="I96" s="39" t="s">
        <v>9</v>
      </c>
      <c r="J96" s="39" t="s">
        <v>9</v>
      </c>
      <c r="K96" s="39" t="s">
        <v>9</v>
      </c>
      <c r="L96" s="39" t="s">
        <v>9</v>
      </c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  <c r="AA96" s="29"/>
      <c r="AB96" s="29"/>
      <c r="AC96" s="29"/>
      <c r="AD96" s="29"/>
      <c r="AE96" s="29"/>
      <c r="AF96" s="29"/>
      <c r="AG96" s="29"/>
      <c r="AH96" s="29"/>
      <c r="AI96" s="29"/>
      <c r="AJ96" s="29"/>
      <c r="AK96" s="29"/>
      <c r="AL96" s="29"/>
      <c r="AM96" s="29"/>
      <c r="AN96" s="29"/>
      <c r="AO96" s="29"/>
      <c r="AP96" s="29"/>
      <c r="AQ96" s="29"/>
      <c r="AR96" s="29"/>
      <c r="AS96" s="29"/>
      <c r="AT96" s="29"/>
      <c r="AU96" s="29"/>
      <c r="AV96" s="29"/>
      <c r="AW96" s="29"/>
      <c r="AX96" s="29"/>
      <c r="AY96" s="29"/>
      <c r="AZ96" s="29"/>
      <c r="BA96" s="29"/>
      <c r="BB96" s="29"/>
      <c r="BC96" s="29"/>
      <c r="BD96" s="29"/>
      <c r="BE96" s="29"/>
      <c r="BF96" s="29"/>
      <c r="BG96" s="29"/>
      <c r="BH96" s="29"/>
      <c r="BI96" s="29"/>
      <c r="BJ96" s="29"/>
      <c r="BK96" s="29"/>
      <c r="BL96" s="29"/>
      <c r="BM96" s="29"/>
      <c r="BN96" s="29"/>
      <c r="BO96" s="29"/>
      <c r="BP96" s="29"/>
      <c r="BQ96" s="29"/>
      <c r="BR96" s="29"/>
      <c r="BS96" s="29"/>
      <c r="BT96" s="29"/>
      <c r="BU96" s="29"/>
      <c r="BV96" s="29"/>
      <c r="BW96" s="29"/>
      <c r="BX96" s="29"/>
      <c r="BY96" s="29"/>
      <c r="BZ96" s="29"/>
      <c r="CA96" s="29"/>
      <c r="CB96" s="29"/>
      <c r="CC96" s="29"/>
      <c r="CD96" s="29"/>
    </row>
    <row r="97" spans="1:82">
      <c r="A97" s="29"/>
      <c r="B97" s="29" t="s">
        <v>1004</v>
      </c>
      <c r="C97" s="29" t="s">
        <v>894</v>
      </c>
      <c r="D97" s="29" t="s">
        <v>997</v>
      </c>
      <c r="E97" s="29" t="s">
        <v>133</v>
      </c>
      <c r="F97" s="39" t="s">
        <v>9</v>
      </c>
      <c r="G97" s="39" t="s">
        <v>9</v>
      </c>
      <c r="H97" s="39" t="s">
        <v>9</v>
      </c>
      <c r="I97" s="39" t="s">
        <v>9</v>
      </c>
      <c r="J97" s="39" t="s">
        <v>9</v>
      </c>
      <c r="K97" s="39" t="s">
        <v>9</v>
      </c>
      <c r="L97" s="39" t="s">
        <v>9</v>
      </c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  <c r="AA97" s="29"/>
      <c r="AB97" s="29"/>
      <c r="AC97" s="29"/>
      <c r="AD97" s="29"/>
      <c r="AE97" s="29"/>
      <c r="AF97" s="29"/>
      <c r="AG97" s="29"/>
      <c r="AH97" s="29"/>
      <c r="AI97" s="29"/>
      <c r="AJ97" s="29"/>
      <c r="AK97" s="29"/>
      <c r="AL97" s="29"/>
      <c r="AM97" s="29"/>
      <c r="AN97" s="29"/>
      <c r="AO97" s="29"/>
      <c r="AP97" s="29"/>
      <c r="AQ97" s="29"/>
      <c r="AR97" s="29"/>
      <c r="AS97" s="29"/>
      <c r="AT97" s="29"/>
      <c r="AU97" s="29"/>
      <c r="AV97" s="29"/>
      <c r="AW97" s="29"/>
      <c r="AX97" s="29"/>
      <c r="AY97" s="29"/>
      <c r="AZ97" s="29"/>
      <c r="BA97" s="29"/>
      <c r="BB97" s="29"/>
      <c r="BC97" s="29"/>
      <c r="BD97" s="29"/>
      <c r="BE97" s="29"/>
      <c r="BF97" s="29"/>
      <c r="BG97" s="29"/>
      <c r="BH97" s="29"/>
      <c r="BI97" s="29"/>
      <c r="BJ97" s="29"/>
      <c r="BK97" s="29"/>
      <c r="BL97" s="29"/>
      <c r="BM97" s="29"/>
      <c r="BN97" s="29"/>
      <c r="BO97" s="29"/>
      <c r="BP97" s="29"/>
      <c r="BQ97" s="29"/>
      <c r="BR97" s="29"/>
      <c r="BS97" s="29"/>
      <c r="BT97" s="29"/>
      <c r="BU97" s="29"/>
      <c r="BV97" s="29"/>
      <c r="BW97" s="29"/>
      <c r="BX97" s="29"/>
      <c r="BY97" s="29"/>
      <c r="BZ97" s="29"/>
      <c r="CA97" s="29"/>
      <c r="CB97" s="29"/>
      <c r="CC97" s="29"/>
      <c r="CD97" s="29"/>
    </row>
    <row r="98" spans="1:82">
      <c r="A98" s="29"/>
      <c r="B98" s="29" t="s">
        <v>1005</v>
      </c>
      <c r="C98" s="29" t="s">
        <v>894</v>
      </c>
      <c r="D98" s="29" t="s">
        <v>997</v>
      </c>
      <c r="E98" s="29" t="s">
        <v>133</v>
      </c>
      <c r="F98" s="39" t="s">
        <v>9</v>
      </c>
      <c r="G98" s="39" t="s">
        <v>9</v>
      </c>
      <c r="H98" s="39" t="s">
        <v>9</v>
      </c>
      <c r="I98" s="39" t="s">
        <v>9</v>
      </c>
      <c r="J98" s="39" t="s">
        <v>9</v>
      </c>
      <c r="K98" s="39" t="s">
        <v>9</v>
      </c>
      <c r="L98" s="39" t="s">
        <v>9</v>
      </c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  <c r="AA98" s="29"/>
      <c r="AB98" s="29"/>
      <c r="AC98" s="29"/>
      <c r="AD98" s="29"/>
      <c r="AE98" s="29"/>
      <c r="AF98" s="29"/>
      <c r="AG98" s="29"/>
      <c r="AH98" s="29"/>
      <c r="AI98" s="29"/>
      <c r="AJ98" s="29"/>
      <c r="AK98" s="29"/>
      <c r="AL98" s="29"/>
      <c r="AM98" s="29"/>
      <c r="AN98" s="29"/>
      <c r="AO98" s="29"/>
      <c r="AP98" s="29"/>
      <c r="AQ98" s="29"/>
      <c r="AR98" s="29"/>
      <c r="AS98" s="29"/>
      <c r="AT98" s="29"/>
      <c r="AU98" s="29"/>
      <c r="AV98" s="29"/>
      <c r="AW98" s="29"/>
      <c r="AX98" s="29"/>
      <c r="AY98" s="29"/>
      <c r="AZ98" s="29"/>
      <c r="BA98" s="29"/>
      <c r="BB98" s="29"/>
      <c r="BC98" s="29"/>
      <c r="BD98" s="29"/>
      <c r="BE98" s="29"/>
      <c r="BF98" s="29"/>
      <c r="BG98" s="29"/>
      <c r="BH98" s="29"/>
      <c r="BI98" s="29"/>
      <c r="BJ98" s="29"/>
      <c r="BK98" s="29"/>
      <c r="BL98" s="29"/>
      <c r="BM98" s="29"/>
      <c r="BN98" s="29"/>
      <c r="BO98" s="29"/>
      <c r="BP98" s="29"/>
      <c r="BQ98" s="29"/>
      <c r="BR98" s="29"/>
      <c r="BS98" s="29"/>
      <c r="BT98" s="29"/>
      <c r="BU98" s="29"/>
      <c r="BV98" s="29"/>
      <c r="BW98" s="29"/>
      <c r="BX98" s="29"/>
      <c r="BY98" s="29"/>
      <c r="BZ98" s="29"/>
      <c r="CA98" s="29"/>
      <c r="CB98" s="29"/>
      <c r="CC98" s="29"/>
      <c r="CD98" s="29"/>
    </row>
    <row r="99" spans="1:82">
      <c r="A99" s="29"/>
      <c r="B99" s="29" t="s">
        <v>1006</v>
      </c>
      <c r="C99" s="29" t="s">
        <v>894</v>
      </c>
      <c r="D99" s="29" t="s">
        <v>997</v>
      </c>
      <c r="E99" s="29" t="s">
        <v>133</v>
      </c>
      <c r="F99" s="39" t="s">
        <v>9</v>
      </c>
      <c r="G99" s="39" t="s">
        <v>9</v>
      </c>
      <c r="H99" s="39" t="s">
        <v>9</v>
      </c>
      <c r="I99" s="39" t="s">
        <v>9</v>
      </c>
      <c r="J99" s="39" t="s">
        <v>9</v>
      </c>
      <c r="K99" s="39" t="s">
        <v>9</v>
      </c>
      <c r="L99" s="39" t="s">
        <v>9</v>
      </c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  <c r="AA99" s="29"/>
      <c r="AB99" s="29"/>
      <c r="AC99" s="29"/>
      <c r="AD99" s="29"/>
      <c r="AE99" s="29"/>
      <c r="AF99" s="29"/>
      <c r="AG99" s="29"/>
      <c r="AH99" s="29"/>
      <c r="AI99" s="29"/>
      <c r="AJ99" s="29"/>
      <c r="AK99" s="29"/>
      <c r="AL99" s="29"/>
      <c r="AM99" s="29"/>
      <c r="AN99" s="29"/>
      <c r="AO99" s="29"/>
      <c r="AP99" s="29"/>
      <c r="AQ99" s="29"/>
      <c r="AR99" s="29"/>
      <c r="AS99" s="29"/>
      <c r="AT99" s="29"/>
      <c r="AU99" s="29"/>
      <c r="AV99" s="29"/>
      <c r="AW99" s="29"/>
      <c r="AX99" s="29"/>
      <c r="AY99" s="29"/>
      <c r="AZ99" s="29"/>
      <c r="BA99" s="29"/>
      <c r="BB99" s="29"/>
      <c r="BC99" s="29"/>
      <c r="BD99" s="29"/>
      <c r="BE99" s="29"/>
      <c r="BF99" s="29"/>
      <c r="BG99" s="29"/>
      <c r="BH99" s="29"/>
      <c r="BI99" s="29"/>
      <c r="BJ99" s="29"/>
      <c r="BK99" s="29"/>
      <c r="BL99" s="29"/>
      <c r="BM99" s="29"/>
      <c r="BN99" s="29"/>
      <c r="BO99" s="29"/>
      <c r="BP99" s="29"/>
      <c r="BQ99" s="29"/>
      <c r="BR99" s="29"/>
      <c r="BS99" s="29"/>
      <c r="BT99" s="29"/>
      <c r="BU99" s="29"/>
      <c r="BV99" s="29"/>
      <c r="BW99" s="29"/>
      <c r="BX99" s="29"/>
      <c r="BY99" s="29"/>
      <c r="BZ99" s="29"/>
      <c r="CA99" s="29"/>
      <c r="CB99" s="29"/>
      <c r="CC99" s="29"/>
      <c r="CD99" s="29"/>
    </row>
    <row r="100" spans="1:82">
      <c r="A100" s="29" t="s">
        <v>1009</v>
      </c>
      <c r="B100" s="29" t="s">
        <v>1010</v>
      </c>
      <c r="C100" s="29" t="s">
        <v>894</v>
      </c>
      <c r="D100" s="29" t="s">
        <v>997</v>
      </c>
      <c r="E100" s="29" t="s">
        <v>133</v>
      </c>
      <c r="F100" s="39" t="s">
        <v>9</v>
      </c>
      <c r="G100" s="39" t="s">
        <v>9</v>
      </c>
      <c r="H100" s="39" t="s">
        <v>9</v>
      </c>
      <c r="I100" s="39" t="s">
        <v>9</v>
      </c>
      <c r="J100" s="39" t="s">
        <v>9</v>
      </c>
      <c r="K100" s="39" t="s">
        <v>9</v>
      </c>
      <c r="L100" s="39" t="s">
        <v>9</v>
      </c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  <c r="AA100" s="29"/>
      <c r="AB100" s="29"/>
      <c r="AC100" s="29"/>
      <c r="AD100" s="29"/>
      <c r="AE100" s="29"/>
      <c r="AF100" s="29"/>
      <c r="AG100" s="29"/>
      <c r="AH100" s="29"/>
      <c r="AI100" s="29"/>
      <c r="AJ100" s="29"/>
      <c r="AK100" s="29"/>
      <c r="AL100" s="29"/>
      <c r="AM100" s="29"/>
      <c r="AN100" s="29"/>
      <c r="AO100" s="29"/>
      <c r="AP100" s="29"/>
      <c r="AQ100" s="29"/>
      <c r="AR100" s="29"/>
      <c r="AS100" s="29"/>
      <c r="AT100" s="29"/>
      <c r="AU100" s="29"/>
      <c r="AV100" s="29"/>
      <c r="AW100" s="29"/>
      <c r="AX100" s="29"/>
      <c r="AY100" s="29"/>
      <c r="AZ100" s="29"/>
      <c r="BA100" s="29"/>
      <c r="BB100" s="29"/>
      <c r="BC100" s="29"/>
      <c r="BD100" s="29"/>
      <c r="BE100" s="29"/>
      <c r="BF100" s="29"/>
      <c r="BG100" s="29"/>
      <c r="BH100" s="29"/>
      <c r="BI100" s="29"/>
      <c r="BJ100" s="29"/>
      <c r="BK100" s="29"/>
      <c r="BL100" s="29"/>
      <c r="BM100" s="29"/>
      <c r="BN100" s="29"/>
      <c r="BO100" s="29"/>
      <c r="BP100" s="29"/>
      <c r="BQ100" s="29"/>
      <c r="BR100" s="29"/>
      <c r="BS100" s="29"/>
      <c r="BT100" s="29"/>
      <c r="BU100" s="29"/>
      <c r="BV100" s="29"/>
      <c r="BW100" s="29"/>
      <c r="BX100" s="29"/>
      <c r="BY100" s="29"/>
      <c r="BZ100" s="29"/>
      <c r="CA100" s="29"/>
      <c r="CB100" s="29"/>
      <c r="CC100" s="29"/>
      <c r="CD100" s="29"/>
    </row>
    <row r="101" spans="1:82">
      <c r="A101" s="29"/>
      <c r="B101" s="29" t="s">
        <v>1011</v>
      </c>
      <c r="C101" s="29" t="s">
        <v>894</v>
      </c>
      <c r="D101" s="29" t="s">
        <v>997</v>
      </c>
      <c r="E101" s="29" t="s">
        <v>133</v>
      </c>
      <c r="F101" s="39" t="s">
        <v>9</v>
      </c>
      <c r="G101" s="39" t="s">
        <v>9</v>
      </c>
      <c r="H101" s="39" t="s">
        <v>9</v>
      </c>
      <c r="I101" s="39" t="s">
        <v>9</v>
      </c>
      <c r="J101" s="39" t="s">
        <v>9</v>
      </c>
      <c r="K101" s="39" t="s">
        <v>9</v>
      </c>
      <c r="L101" s="39" t="s">
        <v>9</v>
      </c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  <c r="AA101" s="29"/>
      <c r="AB101" s="29"/>
      <c r="AC101" s="29"/>
      <c r="AD101" s="29"/>
      <c r="AE101" s="29"/>
      <c r="AF101" s="29"/>
      <c r="AG101" s="29"/>
      <c r="AH101" s="29"/>
      <c r="AI101" s="29"/>
      <c r="AJ101" s="29"/>
      <c r="AK101" s="29"/>
      <c r="AL101" s="29"/>
      <c r="AM101" s="29"/>
      <c r="AN101" s="29"/>
      <c r="AO101" s="29"/>
      <c r="AP101" s="29"/>
      <c r="AQ101" s="29"/>
      <c r="AR101" s="29"/>
      <c r="AS101" s="29"/>
      <c r="AT101" s="29"/>
      <c r="AU101" s="29"/>
      <c r="AV101" s="29"/>
      <c r="AW101" s="29"/>
      <c r="AX101" s="29"/>
      <c r="AY101" s="29"/>
      <c r="AZ101" s="29"/>
      <c r="BA101" s="29"/>
      <c r="BB101" s="29"/>
      <c r="BC101" s="29"/>
      <c r="BD101" s="29"/>
      <c r="BE101" s="29"/>
      <c r="BF101" s="29"/>
      <c r="BG101" s="29"/>
      <c r="BH101" s="29"/>
      <c r="BI101" s="29"/>
      <c r="BJ101" s="29"/>
      <c r="BK101" s="29"/>
      <c r="BL101" s="29"/>
      <c r="BM101" s="29"/>
      <c r="BN101" s="29"/>
      <c r="BO101" s="29"/>
      <c r="BP101" s="29"/>
      <c r="BQ101" s="29"/>
      <c r="BR101" s="29"/>
      <c r="BS101" s="29"/>
      <c r="BT101" s="29"/>
      <c r="BU101" s="29"/>
      <c r="BV101" s="29"/>
      <c r="BW101" s="29"/>
      <c r="BX101" s="29"/>
      <c r="BY101" s="29"/>
      <c r="BZ101" s="29"/>
      <c r="CA101" s="29"/>
      <c r="CB101" s="29"/>
      <c r="CC101" s="29"/>
      <c r="CD101" s="29"/>
    </row>
    <row r="102" spans="1:82">
      <c r="A102" s="29"/>
      <c r="B102" s="29" t="s">
        <v>1012</v>
      </c>
      <c r="C102" s="29" t="s">
        <v>894</v>
      </c>
      <c r="D102" s="29" t="s">
        <v>997</v>
      </c>
      <c r="E102" s="29" t="s">
        <v>133</v>
      </c>
      <c r="F102" s="39" t="s">
        <v>9</v>
      </c>
      <c r="G102" s="39" t="s">
        <v>9</v>
      </c>
      <c r="H102" s="39" t="s">
        <v>9</v>
      </c>
      <c r="I102" s="39" t="s">
        <v>9</v>
      </c>
      <c r="J102" s="39" t="s">
        <v>9</v>
      </c>
      <c r="K102" s="39" t="s">
        <v>9</v>
      </c>
      <c r="L102" s="39" t="s">
        <v>9</v>
      </c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  <c r="AA102" s="29"/>
      <c r="AB102" s="29"/>
      <c r="AC102" s="29"/>
      <c r="AD102" s="29"/>
      <c r="AE102" s="29"/>
      <c r="AF102" s="29"/>
      <c r="AG102" s="29"/>
      <c r="AH102" s="29"/>
      <c r="AI102" s="29"/>
      <c r="AJ102" s="29"/>
      <c r="AK102" s="29"/>
      <c r="AL102" s="29"/>
      <c r="AM102" s="29"/>
      <c r="AN102" s="29"/>
      <c r="AO102" s="29"/>
      <c r="AP102" s="29"/>
      <c r="AQ102" s="29"/>
      <c r="AR102" s="29"/>
      <c r="AS102" s="29"/>
      <c r="AT102" s="29"/>
      <c r="AU102" s="29"/>
      <c r="AV102" s="29"/>
      <c r="AW102" s="29"/>
      <c r="AX102" s="29"/>
      <c r="AY102" s="29"/>
      <c r="AZ102" s="29"/>
      <c r="BA102" s="29"/>
      <c r="BB102" s="29"/>
      <c r="BC102" s="29"/>
      <c r="BD102" s="29"/>
      <c r="BE102" s="29"/>
      <c r="BF102" s="29"/>
      <c r="BG102" s="29"/>
      <c r="BH102" s="29"/>
      <c r="BI102" s="29"/>
      <c r="BJ102" s="29"/>
      <c r="BK102" s="29"/>
      <c r="BL102" s="29"/>
      <c r="BM102" s="29"/>
      <c r="BN102" s="29"/>
      <c r="BO102" s="29"/>
      <c r="BP102" s="29"/>
      <c r="BQ102" s="29"/>
      <c r="BR102" s="29"/>
      <c r="BS102" s="29"/>
      <c r="BT102" s="29"/>
      <c r="BU102" s="29"/>
      <c r="BV102" s="29"/>
      <c r="BW102" s="29"/>
      <c r="BX102" s="29"/>
      <c r="BY102" s="29"/>
      <c r="BZ102" s="29"/>
      <c r="CA102" s="29"/>
      <c r="CB102" s="29"/>
      <c r="CC102" s="29"/>
      <c r="CD102" s="29"/>
    </row>
    <row r="103" spans="1:82">
      <c r="A103" s="29"/>
      <c r="B103" s="29" t="s">
        <v>1013</v>
      </c>
      <c r="C103" s="29" t="s">
        <v>894</v>
      </c>
      <c r="D103" s="29" t="s">
        <v>997</v>
      </c>
      <c r="E103" s="29" t="s">
        <v>133</v>
      </c>
      <c r="F103" s="39" t="s">
        <v>9</v>
      </c>
      <c r="G103" s="39" t="s">
        <v>9</v>
      </c>
      <c r="H103" s="39" t="s">
        <v>9</v>
      </c>
      <c r="I103" s="39" t="s">
        <v>9</v>
      </c>
      <c r="J103" s="39" t="s">
        <v>9</v>
      </c>
      <c r="K103" s="39" t="s">
        <v>9</v>
      </c>
      <c r="L103" s="39" t="s">
        <v>9</v>
      </c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  <c r="AA103" s="29"/>
      <c r="AB103" s="29"/>
      <c r="AC103" s="29"/>
      <c r="AD103" s="29"/>
      <c r="AE103" s="29"/>
      <c r="AF103" s="29"/>
      <c r="AG103" s="29"/>
      <c r="AH103" s="29"/>
      <c r="AI103" s="29"/>
      <c r="AJ103" s="29"/>
      <c r="AK103" s="29"/>
      <c r="AL103" s="29"/>
      <c r="AM103" s="29"/>
      <c r="AN103" s="29"/>
      <c r="AO103" s="29"/>
      <c r="AP103" s="29"/>
      <c r="AQ103" s="29"/>
      <c r="AR103" s="29"/>
      <c r="AS103" s="29"/>
      <c r="AT103" s="29"/>
      <c r="AU103" s="29"/>
      <c r="AV103" s="29"/>
      <c r="AW103" s="29"/>
      <c r="AX103" s="29"/>
      <c r="AY103" s="29"/>
      <c r="AZ103" s="29"/>
      <c r="BA103" s="29"/>
      <c r="BB103" s="29"/>
      <c r="BC103" s="29"/>
      <c r="BD103" s="29"/>
      <c r="BE103" s="29"/>
      <c r="BF103" s="29"/>
      <c r="BG103" s="29"/>
      <c r="BH103" s="29"/>
      <c r="BI103" s="29"/>
      <c r="BJ103" s="29"/>
      <c r="BK103" s="29"/>
      <c r="BL103" s="29"/>
      <c r="BM103" s="29"/>
      <c r="BN103" s="29"/>
      <c r="BO103" s="29"/>
      <c r="BP103" s="29"/>
      <c r="BQ103" s="29"/>
      <c r="BR103" s="29"/>
      <c r="BS103" s="29"/>
      <c r="BT103" s="29"/>
      <c r="BU103" s="29"/>
      <c r="BV103" s="29"/>
      <c r="BW103" s="29"/>
      <c r="BX103" s="29"/>
      <c r="BY103" s="29"/>
      <c r="BZ103" s="29"/>
      <c r="CA103" s="29"/>
      <c r="CB103" s="29"/>
      <c r="CC103" s="29"/>
      <c r="CD103" s="29"/>
    </row>
    <row r="104" spans="1:82">
      <c r="A104" s="29" t="s">
        <v>1014</v>
      </c>
      <c r="B104" s="29" t="s">
        <v>1010</v>
      </c>
      <c r="C104" s="29" t="s">
        <v>894</v>
      </c>
      <c r="D104" s="29" t="s">
        <v>997</v>
      </c>
      <c r="E104" s="29" t="s">
        <v>133</v>
      </c>
      <c r="F104" s="39" t="s">
        <v>9</v>
      </c>
      <c r="G104" s="39" t="s">
        <v>9</v>
      </c>
      <c r="H104" s="39" t="s">
        <v>9</v>
      </c>
      <c r="I104" s="39" t="s">
        <v>9</v>
      </c>
      <c r="J104" s="39" t="s">
        <v>9</v>
      </c>
      <c r="K104" s="39" t="s">
        <v>9</v>
      </c>
      <c r="L104" s="39" t="s">
        <v>9</v>
      </c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  <c r="AA104" s="29"/>
      <c r="AB104" s="29"/>
      <c r="AC104" s="29"/>
      <c r="AD104" s="29"/>
      <c r="AE104" s="29"/>
      <c r="AF104" s="29"/>
      <c r="AG104" s="29"/>
      <c r="AH104" s="29"/>
      <c r="AI104" s="29"/>
      <c r="AJ104" s="29"/>
      <c r="AK104" s="29"/>
      <c r="AL104" s="29"/>
      <c r="AM104" s="29"/>
      <c r="AN104" s="29"/>
      <c r="AO104" s="29"/>
      <c r="AP104" s="29"/>
      <c r="AQ104" s="29"/>
      <c r="AR104" s="29"/>
      <c r="AS104" s="29"/>
      <c r="AT104" s="29"/>
      <c r="AU104" s="29"/>
      <c r="AV104" s="29"/>
      <c r="AW104" s="29"/>
      <c r="AX104" s="29"/>
      <c r="AY104" s="29"/>
      <c r="AZ104" s="29"/>
      <c r="BA104" s="29"/>
      <c r="BB104" s="29"/>
      <c r="BC104" s="29"/>
      <c r="BD104" s="29"/>
      <c r="BE104" s="29"/>
      <c r="BF104" s="29"/>
      <c r="BG104" s="29"/>
      <c r="BH104" s="29"/>
      <c r="BI104" s="29"/>
      <c r="BJ104" s="29"/>
      <c r="BK104" s="29"/>
      <c r="BL104" s="29"/>
      <c r="BM104" s="29"/>
      <c r="BN104" s="29"/>
      <c r="BO104" s="29"/>
      <c r="BP104" s="29"/>
      <c r="BQ104" s="29"/>
      <c r="BR104" s="29"/>
      <c r="BS104" s="29"/>
      <c r="BT104" s="29"/>
      <c r="BU104" s="29"/>
      <c r="BV104" s="29"/>
      <c r="BW104" s="29"/>
      <c r="BX104" s="29"/>
      <c r="BY104" s="29"/>
      <c r="BZ104" s="29"/>
      <c r="CA104" s="29"/>
      <c r="CB104" s="29"/>
      <c r="CC104" s="29"/>
      <c r="CD104" s="29"/>
    </row>
    <row r="105" spans="1:82">
      <c r="A105" s="29"/>
      <c r="B105" s="29" t="s">
        <v>1015</v>
      </c>
      <c r="C105" s="29" t="s">
        <v>900</v>
      </c>
      <c r="D105" s="29" t="s">
        <v>997</v>
      </c>
      <c r="E105" s="29" t="s">
        <v>133</v>
      </c>
      <c r="F105" s="39" t="s">
        <v>9</v>
      </c>
      <c r="G105" s="39" t="s">
        <v>9</v>
      </c>
      <c r="H105" s="39" t="s">
        <v>9</v>
      </c>
      <c r="I105" s="39" t="s">
        <v>9</v>
      </c>
      <c r="J105" s="39" t="s">
        <v>9</v>
      </c>
      <c r="K105" s="39" t="s">
        <v>9</v>
      </c>
      <c r="L105" s="39" t="s">
        <v>9</v>
      </c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  <c r="AA105" s="29"/>
      <c r="AB105" s="29"/>
      <c r="AC105" s="29"/>
      <c r="AD105" s="29"/>
      <c r="AE105" s="29"/>
      <c r="AF105" s="29"/>
      <c r="AG105" s="29"/>
      <c r="AH105" s="29"/>
      <c r="AI105" s="29"/>
      <c r="AJ105" s="29"/>
      <c r="AK105" s="29"/>
      <c r="AL105" s="29"/>
      <c r="AM105" s="29"/>
      <c r="AN105" s="29"/>
      <c r="AO105" s="29"/>
      <c r="AP105" s="29"/>
      <c r="AQ105" s="29"/>
      <c r="AR105" s="29"/>
      <c r="AS105" s="29"/>
      <c r="AT105" s="29"/>
      <c r="AU105" s="29"/>
      <c r="AV105" s="29"/>
      <c r="AW105" s="29"/>
      <c r="AX105" s="29"/>
      <c r="AY105" s="29"/>
      <c r="AZ105" s="29"/>
      <c r="BA105" s="29"/>
      <c r="BB105" s="29"/>
      <c r="BC105" s="29"/>
      <c r="BD105" s="29"/>
      <c r="BE105" s="29"/>
      <c r="BF105" s="29"/>
      <c r="BG105" s="29"/>
      <c r="BH105" s="29"/>
      <c r="BI105" s="29"/>
      <c r="BJ105" s="29"/>
      <c r="BK105" s="29"/>
      <c r="BL105" s="29"/>
      <c r="BM105" s="29"/>
      <c r="BN105" s="29"/>
      <c r="BO105" s="29"/>
      <c r="BP105" s="29"/>
      <c r="BQ105" s="29"/>
      <c r="BR105" s="29"/>
      <c r="BS105" s="29"/>
      <c r="BT105" s="29"/>
      <c r="BU105" s="29"/>
      <c r="BV105" s="29"/>
      <c r="BW105" s="29"/>
      <c r="BX105" s="29"/>
      <c r="BY105" s="29"/>
      <c r="BZ105" s="29"/>
      <c r="CA105" s="29"/>
      <c r="CB105" s="29"/>
      <c r="CC105" s="29"/>
      <c r="CD105" s="29"/>
    </row>
    <row r="106" spans="1:82">
      <c r="A106" s="29"/>
      <c r="B106" s="29" t="s">
        <v>1011</v>
      </c>
      <c r="C106" s="29" t="s">
        <v>894</v>
      </c>
      <c r="D106" s="29" t="s">
        <v>997</v>
      </c>
      <c r="E106" s="29" t="s">
        <v>133</v>
      </c>
      <c r="F106" s="39" t="s">
        <v>9</v>
      </c>
      <c r="G106" s="39" t="s">
        <v>9</v>
      </c>
      <c r="H106" s="39" t="s">
        <v>9</v>
      </c>
      <c r="I106" s="39" t="s">
        <v>9</v>
      </c>
      <c r="J106" s="39" t="s">
        <v>9</v>
      </c>
      <c r="K106" s="39" t="s">
        <v>9</v>
      </c>
      <c r="L106" s="39" t="s">
        <v>9</v>
      </c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  <c r="AA106" s="29"/>
      <c r="AB106" s="29"/>
      <c r="AC106" s="29"/>
      <c r="AD106" s="29"/>
      <c r="AE106" s="29"/>
      <c r="AF106" s="29"/>
      <c r="AG106" s="29"/>
      <c r="AH106" s="29"/>
      <c r="AI106" s="29"/>
      <c r="AJ106" s="29"/>
      <c r="AK106" s="29"/>
      <c r="AL106" s="29"/>
      <c r="AM106" s="29"/>
      <c r="AN106" s="29"/>
      <c r="AO106" s="29"/>
      <c r="AP106" s="29"/>
      <c r="AQ106" s="29"/>
      <c r="AR106" s="29"/>
      <c r="AS106" s="29"/>
      <c r="AT106" s="29"/>
      <c r="AU106" s="29"/>
      <c r="AV106" s="29"/>
      <c r="AW106" s="29"/>
      <c r="AX106" s="29"/>
      <c r="AY106" s="29"/>
      <c r="AZ106" s="29"/>
      <c r="BA106" s="29"/>
      <c r="BB106" s="29"/>
      <c r="BC106" s="29"/>
      <c r="BD106" s="29"/>
      <c r="BE106" s="29"/>
      <c r="BF106" s="29"/>
      <c r="BG106" s="29"/>
      <c r="BH106" s="29"/>
      <c r="BI106" s="29"/>
      <c r="BJ106" s="29"/>
      <c r="BK106" s="29"/>
      <c r="BL106" s="29"/>
      <c r="BM106" s="29"/>
      <c r="BN106" s="29"/>
      <c r="BO106" s="29"/>
      <c r="BP106" s="29"/>
      <c r="BQ106" s="29"/>
      <c r="BR106" s="29"/>
      <c r="BS106" s="29"/>
      <c r="BT106" s="29"/>
      <c r="BU106" s="29"/>
      <c r="BV106" s="29"/>
      <c r="BW106" s="29"/>
      <c r="BX106" s="29"/>
      <c r="BY106" s="29"/>
      <c r="BZ106" s="29"/>
      <c r="CA106" s="29"/>
      <c r="CB106" s="29"/>
      <c r="CC106" s="29"/>
      <c r="CD106" s="29"/>
    </row>
    <row r="107" spans="1:82">
      <c r="A107" s="29"/>
      <c r="B107" s="29" t="s">
        <v>1012</v>
      </c>
      <c r="C107" s="29" t="s">
        <v>894</v>
      </c>
      <c r="D107" s="29" t="s">
        <v>997</v>
      </c>
      <c r="E107" s="29" t="s">
        <v>133</v>
      </c>
      <c r="F107" s="39" t="s">
        <v>9</v>
      </c>
      <c r="G107" s="39" t="s">
        <v>9</v>
      </c>
      <c r="H107" s="39" t="s">
        <v>9</v>
      </c>
      <c r="I107" s="39" t="s">
        <v>9</v>
      </c>
      <c r="J107" s="39" t="s">
        <v>9</v>
      </c>
      <c r="K107" s="39" t="s">
        <v>9</v>
      </c>
      <c r="L107" s="39" t="s">
        <v>9</v>
      </c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  <c r="AA107" s="29"/>
      <c r="AB107" s="29"/>
      <c r="AC107" s="29"/>
      <c r="AD107" s="29"/>
      <c r="AE107" s="29"/>
      <c r="AF107" s="29"/>
      <c r="AG107" s="29"/>
      <c r="AH107" s="29"/>
      <c r="AI107" s="29"/>
      <c r="AJ107" s="29"/>
      <c r="AK107" s="29"/>
      <c r="AL107" s="29"/>
      <c r="AM107" s="29"/>
      <c r="AN107" s="29"/>
      <c r="AO107" s="29"/>
      <c r="AP107" s="29"/>
      <c r="AQ107" s="29"/>
      <c r="AR107" s="29"/>
      <c r="AS107" s="29"/>
      <c r="AT107" s="29"/>
      <c r="AU107" s="29"/>
      <c r="AV107" s="29"/>
      <c r="AW107" s="29"/>
      <c r="AX107" s="29"/>
      <c r="AY107" s="29"/>
      <c r="AZ107" s="29"/>
      <c r="BA107" s="29"/>
      <c r="BB107" s="29"/>
      <c r="BC107" s="29"/>
      <c r="BD107" s="29"/>
      <c r="BE107" s="29"/>
      <c r="BF107" s="29"/>
      <c r="BG107" s="29"/>
      <c r="BH107" s="29"/>
      <c r="BI107" s="29"/>
      <c r="BJ107" s="29"/>
      <c r="BK107" s="29"/>
      <c r="BL107" s="29"/>
      <c r="BM107" s="29"/>
      <c r="BN107" s="29"/>
      <c r="BO107" s="29"/>
      <c r="BP107" s="29"/>
      <c r="BQ107" s="29"/>
      <c r="BR107" s="29"/>
      <c r="BS107" s="29"/>
      <c r="BT107" s="29"/>
      <c r="BU107" s="29"/>
      <c r="BV107" s="29"/>
      <c r="BW107" s="29"/>
      <c r="BX107" s="29"/>
      <c r="BY107" s="29"/>
      <c r="BZ107" s="29"/>
      <c r="CA107" s="29"/>
      <c r="CB107" s="29"/>
      <c r="CC107" s="29"/>
      <c r="CD107" s="29"/>
    </row>
    <row r="108" spans="1:82">
      <c r="A108" s="29"/>
      <c r="B108" s="29" t="s">
        <v>1013</v>
      </c>
      <c r="C108" s="29" t="s">
        <v>894</v>
      </c>
      <c r="D108" s="29" t="s">
        <v>997</v>
      </c>
      <c r="E108" s="29" t="s">
        <v>133</v>
      </c>
      <c r="F108" s="39" t="s">
        <v>9</v>
      </c>
      <c r="G108" s="39" t="s">
        <v>9</v>
      </c>
      <c r="H108" s="39" t="s">
        <v>9</v>
      </c>
      <c r="I108" s="39" t="s">
        <v>9</v>
      </c>
      <c r="J108" s="39" t="s">
        <v>9</v>
      </c>
      <c r="K108" s="39" t="s">
        <v>9</v>
      </c>
      <c r="L108" s="39" t="s">
        <v>9</v>
      </c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  <c r="AA108" s="29"/>
      <c r="AB108" s="29"/>
      <c r="AC108" s="29"/>
      <c r="AD108" s="29"/>
      <c r="AE108" s="29"/>
      <c r="AF108" s="29"/>
      <c r="AG108" s="29"/>
      <c r="AH108" s="29"/>
      <c r="AI108" s="29"/>
      <c r="AJ108" s="29"/>
      <c r="AK108" s="29"/>
      <c r="AL108" s="29"/>
      <c r="AM108" s="29"/>
      <c r="AN108" s="29"/>
      <c r="AO108" s="29"/>
      <c r="AP108" s="29"/>
      <c r="AQ108" s="29"/>
      <c r="AR108" s="29"/>
      <c r="AS108" s="29"/>
      <c r="AT108" s="29"/>
      <c r="AU108" s="29"/>
      <c r="AV108" s="29"/>
      <c r="AW108" s="29"/>
      <c r="AX108" s="29"/>
      <c r="AY108" s="29"/>
      <c r="AZ108" s="29"/>
      <c r="BA108" s="29"/>
      <c r="BB108" s="29"/>
      <c r="BC108" s="29"/>
      <c r="BD108" s="29"/>
      <c r="BE108" s="29"/>
      <c r="BF108" s="29"/>
      <c r="BG108" s="29"/>
      <c r="BH108" s="29"/>
      <c r="BI108" s="29"/>
      <c r="BJ108" s="29"/>
      <c r="BK108" s="29"/>
      <c r="BL108" s="29"/>
      <c r="BM108" s="29"/>
      <c r="BN108" s="29"/>
      <c r="BO108" s="29"/>
      <c r="BP108" s="29"/>
      <c r="BQ108" s="29"/>
      <c r="BR108" s="29"/>
      <c r="BS108" s="29"/>
      <c r="BT108" s="29"/>
      <c r="BU108" s="29"/>
      <c r="BV108" s="29"/>
      <c r="BW108" s="29"/>
      <c r="BX108" s="29"/>
      <c r="BY108" s="29"/>
      <c r="BZ108" s="29"/>
      <c r="CA108" s="29"/>
      <c r="CB108" s="29"/>
      <c r="CC108" s="29"/>
      <c r="CD108" s="29"/>
    </row>
    <row r="109" spans="1:82">
      <c r="A109" s="29" t="s">
        <v>1016</v>
      </c>
      <c r="B109" s="29" t="s">
        <v>1017</v>
      </c>
      <c r="C109" s="29" t="s">
        <v>894</v>
      </c>
      <c r="D109" s="29" t="s">
        <v>975</v>
      </c>
      <c r="E109" s="29" t="s">
        <v>133</v>
      </c>
      <c r="F109" s="39">
        <v>40.07</v>
      </c>
      <c r="G109" s="39">
        <v>58</v>
      </c>
      <c r="H109" s="39">
        <v>92.34</v>
      </c>
      <c r="I109" s="39">
        <v>95</v>
      </c>
      <c r="J109" s="39">
        <v>12</v>
      </c>
      <c r="K109" s="39">
        <v>15</v>
      </c>
      <c r="L109" s="39" t="s">
        <v>944</v>
      </c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  <c r="AA109" s="29"/>
      <c r="AB109" s="29"/>
      <c r="AC109" s="29"/>
      <c r="AD109" s="29"/>
      <c r="AE109" s="29"/>
      <c r="AF109" s="29"/>
      <c r="AG109" s="29"/>
      <c r="AH109" s="29"/>
      <c r="AI109" s="29"/>
      <c r="AJ109" s="29"/>
      <c r="AK109" s="29"/>
      <c r="AL109" s="29"/>
      <c r="AM109" s="29"/>
      <c r="AN109" s="29"/>
      <c r="AO109" s="29"/>
      <c r="AP109" s="29"/>
      <c r="AQ109" s="29"/>
      <c r="AR109" s="29"/>
      <c r="AS109" s="29"/>
      <c r="AT109" s="29"/>
      <c r="AU109" s="29"/>
      <c r="AV109" s="29"/>
      <c r="AW109" s="29"/>
      <c r="AX109" s="29"/>
      <c r="AY109" s="29"/>
      <c r="AZ109" s="29"/>
      <c r="BA109" s="29"/>
      <c r="BB109" s="29"/>
      <c r="BC109" s="29"/>
      <c r="BD109" s="29"/>
      <c r="BE109" s="29"/>
      <c r="BF109" s="29"/>
      <c r="BG109" s="29"/>
      <c r="BH109" s="29"/>
      <c r="BI109" s="29"/>
      <c r="BJ109" s="29"/>
      <c r="BK109" s="29"/>
      <c r="BL109" s="29"/>
      <c r="BM109" s="29"/>
      <c r="BN109" s="29"/>
      <c r="BO109" s="29"/>
      <c r="BP109" s="29"/>
      <c r="BQ109" s="29"/>
      <c r="BR109" s="29"/>
      <c r="BS109" s="29"/>
      <c r="BT109" s="29"/>
      <c r="BU109" s="29"/>
      <c r="BV109" s="29"/>
      <c r="BW109" s="29"/>
      <c r="BX109" s="29"/>
      <c r="BY109" s="29"/>
      <c r="BZ109" s="29"/>
      <c r="CA109" s="29"/>
      <c r="CB109" s="29"/>
      <c r="CC109" s="29"/>
      <c r="CD109" s="29"/>
    </row>
    <row r="110" spans="1:82">
      <c r="A110" s="29" t="s">
        <v>1018</v>
      </c>
      <c r="B110" s="29" t="s">
        <v>957</v>
      </c>
      <c r="C110" s="29" t="s">
        <v>894</v>
      </c>
      <c r="D110" s="29" t="s">
        <v>1019</v>
      </c>
      <c r="E110" s="29" t="s">
        <v>133</v>
      </c>
      <c r="F110" s="39">
        <v>6.73</v>
      </c>
      <c r="G110" s="39">
        <v>16.600000000000001</v>
      </c>
      <c r="H110" s="39">
        <v>215.47</v>
      </c>
      <c r="I110" s="39">
        <v>222</v>
      </c>
      <c r="J110" s="39">
        <v>15</v>
      </c>
      <c r="K110" s="39">
        <v>19</v>
      </c>
      <c r="L110" s="39" t="s">
        <v>954</v>
      </c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  <c r="AA110" s="29"/>
      <c r="AB110" s="29"/>
      <c r="AC110" s="29"/>
      <c r="AD110" s="29"/>
      <c r="AE110" s="29"/>
      <c r="AF110" s="29"/>
      <c r="AG110" s="29"/>
      <c r="AH110" s="29"/>
      <c r="AI110" s="29"/>
      <c r="AJ110" s="29"/>
      <c r="AK110" s="29"/>
      <c r="AL110" s="29"/>
      <c r="AM110" s="29"/>
      <c r="AN110" s="29"/>
      <c r="AO110" s="29"/>
      <c r="AP110" s="29"/>
      <c r="AQ110" s="29"/>
      <c r="AR110" s="29"/>
      <c r="AS110" s="29"/>
      <c r="AT110" s="29"/>
      <c r="AU110" s="29"/>
      <c r="AV110" s="29"/>
      <c r="AW110" s="29"/>
      <c r="AX110" s="29"/>
      <c r="AY110" s="29"/>
      <c r="AZ110" s="29"/>
      <c r="BA110" s="29"/>
      <c r="BB110" s="29"/>
      <c r="BC110" s="29"/>
      <c r="BD110" s="29"/>
      <c r="BE110" s="29"/>
      <c r="BF110" s="29"/>
      <c r="BG110" s="29"/>
      <c r="BH110" s="29"/>
      <c r="BI110" s="29"/>
      <c r="BJ110" s="29"/>
      <c r="BK110" s="29"/>
      <c r="BL110" s="29"/>
      <c r="BM110" s="29"/>
      <c r="BN110" s="29"/>
      <c r="BO110" s="29"/>
      <c r="BP110" s="29"/>
      <c r="BQ110" s="29"/>
      <c r="BR110" s="29"/>
      <c r="BS110" s="29"/>
      <c r="BT110" s="29"/>
      <c r="BU110" s="29"/>
      <c r="BV110" s="29"/>
      <c r="BW110" s="29"/>
      <c r="BX110" s="29"/>
      <c r="BY110" s="29"/>
      <c r="BZ110" s="29"/>
      <c r="CA110" s="29"/>
      <c r="CB110" s="29"/>
      <c r="CC110" s="29"/>
      <c r="CD110" s="29"/>
    </row>
    <row r="111" spans="1:82">
      <c r="A111" s="29" t="s">
        <v>1020</v>
      </c>
      <c r="B111" s="29" t="s">
        <v>991</v>
      </c>
      <c r="C111" s="29" t="s">
        <v>900</v>
      </c>
      <c r="D111" s="29"/>
      <c r="E111" s="29" t="s">
        <v>133</v>
      </c>
      <c r="F111" s="39">
        <v>6.92</v>
      </c>
      <c r="G111" s="39">
        <v>9.3000000000000007</v>
      </c>
      <c r="H111" s="39">
        <v>106.32</v>
      </c>
      <c r="I111" s="39">
        <v>108</v>
      </c>
      <c r="J111" s="39">
        <v>14</v>
      </c>
      <c r="K111" s="39">
        <v>19</v>
      </c>
      <c r="L111" s="39" t="s">
        <v>954</v>
      </c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  <c r="AA111" s="29"/>
      <c r="AB111" s="29"/>
      <c r="AC111" s="29"/>
      <c r="AD111" s="29"/>
      <c r="AE111" s="29"/>
      <c r="AF111" s="29"/>
      <c r="AG111" s="29"/>
      <c r="AH111" s="29"/>
      <c r="AI111" s="29"/>
      <c r="AJ111" s="29"/>
      <c r="AK111" s="29"/>
      <c r="AL111" s="29"/>
      <c r="AM111" s="29"/>
      <c r="AN111" s="29"/>
      <c r="AO111" s="29"/>
      <c r="AP111" s="29"/>
      <c r="AQ111" s="29"/>
      <c r="AR111" s="29"/>
      <c r="AS111" s="29"/>
      <c r="AT111" s="29"/>
      <c r="AU111" s="29"/>
      <c r="AV111" s="29"/>
      <c r="AW111" s="29"/>
      <c r="AX111" s="29"/>
      <c r="AY111" s="29"/>
      <c r="AZ111" s="29"/>
      <c r="BA111" s="29"/>
      <c r="BB111" s="29"/>
      <c r="BC111" s="29"/>
      <c r="BD111" s="29"/>
      <c r="BE111" s="29"/>
      <c r="BF111" s="29"/>
      <c r="BG111" s="29"/>
      <c r="BH111" s="29"/>
      <c r="BI111" s="29"/>
      <c r="BJ111" s="29"/>
      <c r="BK111" s="29"/>
      <c r="BL111" s="29"/>
      <c r="BM111" s="29"/>
      <c r="BN111" s="29"/>
      <c r="BO111" s="29"/>
      <c r="BP111" s="29"/>
      <c r="BQ111" s="29"/>
      <c r="BR111" s="29"/>
      <c r="BS111" s="29"/>
      <c r="BT111" s="29"/>
      <c r="BU111" s="29"/>
      <c r="BV111" s="29"/>
      <c r="BW111" s="29"/>
      <c r="BX111" s="29"/>
      <c r="BY111" s="29"/>
      <c r="BZ111" s="29"/>
      <c r="CA111" s="29"/>
      <c r="CB111" s="29"/>
      <c r="CC111" s="29"/>
      <c r="CD111" s="29"/>
    </row>
    <row r="112" spans="1:82">
      <c r="A112" s="29"/>
      <c r="B112" s="29" t="s">
        <v>993</v>
      </c>
      <c r="C112" s="29" t="s">
        <v>894</v>
      </c>
      <c r="D112" s="29"/>
      <c r="E112" s="29" t="s">
        <v>133</v>
      </c>
      <c r="F112" s="39">
        <v>7.73</v>
      </c>
      <c r="G112" s="39">
        <v>9.3000000000000007</v>
      </c>
      <c r="H112" s="39">
        <v>129.58000000000001</v>
      </c>
      <c r="I112" s="39">
        <v>132</v>
      </c>
      <c r="J112" s="39">
        <v>29</v>
      </c>
      <c r="K112" s="39">
        <v>40</v>
      </c>
      <c r="L112" s="39" t="s">
        <v>954</v>
      </c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  <c r="AA112" s="29"/>
      <c r="AB112" s="29"/>
      <c r="AC112" s="29"/>
      <c r="AD112" s="29"/>
      <c r="AE112" s="29"/>
      <c r="AF112" s="29"/>
      <c r="AG112" s="29"/>
      <c r="AH112" s="29"/>
      <c r="AI112" s="29"/>
      <c r="AJ112" s="29"/>
      <c r="AK112" s="29"/>
      <c r="AL112" s="29"/>
      <c r="AM112" s="29"/>
      <c r="AN112" s="29"/>
      <c r="AO112" s="29"/>
      <c r="AP112" s="29"/>
      <c r="AQ112" s="29"/>
      <c r="AR112" s="29"/>
      <c r="AS112" s="29"/>
      <c r="AT112" s="29"/>
      <c r="AU112" s="29"/>
      <c r="AV112" s="29"/>
      <c r="AW112" s="29"/>
      <c r="AX112" s="29"/>
      <c r="AY112" s="29"/>
      <c r="AZ112" s="29"/>
      <c r="BA112" s="29"/>
      <c r="BB112" s="29"/>
      <c r="BC112" s="29"/>
      <c r="BD112" s="29"/>
      <c r="BE112" s="29"/>
      <c r="BF112" s="29"/>
      <c r="BG112" s="29"/>
      <c r="BH112" s="29"/>
      <c r="BI112" s="29"/>
      <c r="BJ112" s="29"/>
      <c r="BK112" s="29"/>
      <c r="BL112" s="29"/>
      <c r="BM112" s="29"/>
      <c r="BN112" s="29"/>
      <c r="BO112" s="29"/>
      <c r="BP112" s="29"/>
      <c r="BQ112" s="29"/>
      <c r="BR112" s="29"/>
      <c r="BS112" s="29"/>
      <c r="BT112" s="29"/>
      <c r="BU112" s="29"/>
      <c r="BV112" s="29"/>
      <c r="BW112" s="29"/>
      <c r="BX112" s="29"/>
      <c r="BY112" s="29"/>
      <c r="BZ112" s="29"/>
      <c r="CA112" s="29"/>
      <c r="CB112" s="29"/>
      <c r="CC112" s="29"/>
      <c r="CD112" s="29"/>
    </row>
    <row r="113" spans="1:82">
      <c r="A113" s="29"/>
      <c r="B113" s="29" t="s">
        <v>994</v>
      </c>
      <c r="C113" s="29" t="s">
        <v>894</v>
      </c>
      <c r="D113" s="29"/>
      <c r="E113" s="29" t="s">
        <v>133</v>
      </c>
      <c r="F113" s="39">
        <v>31.32</v>
      </c>
      <c r="G113" s="39">
        <v>106</v>
      </c>
      <c r="H113" s="39">
        <v>183.21</v>
      </c>
      <c r="I113" s="39">
        <v>221</v>
      </c>
      <c r="J113" s="39">
        <v>23</v>
      </c>
      <c r="K113" s="39">
        <v>35</v>
      </c>
      <c r="L113" s="39" t="s">
        <v>954</v>
      </c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  <c r="AA113" s="29"/>
      <c r="AB113" s="29"/>
      <c r="AC113" s="29"/>
      <c r="AD113" s="29"/>
      <c r="AE113" s="29"/>
      <c r="AF113" s="29"/>
      <c r="AG113" s="29"/>
      <c r="AH113" s="29"/>
      <c r="AI113" s="29"/>
      <c r="AJ113" s="29"/>
      <c r="AK113" s="29"/>
      <c r="AL113" s="29"/>
      <c r="AM113" s="29"/>
      <c r="AN113" s="29"/>
      <c r="AO113" s="29"/>
      <c r="AP113" s="29"/>
      <c r="AQ113" s="29"/>
      <c r="AR113" s="29"/>
      <c r="AS113" s="29"/>
      <c r="AT113" s="29"/>
      <c r="AU113" s="29"/>
      <c r="AV113" s="29"/>
      <c r="AW113" s="29"/>
      <c r="AX113" s="29"/>
      <c r="AY113" s="29"/>
      <c r="AZ113" s="29"/>
      <c r="BA113" s="29"/>
      <c r="BB113" s="29"/>
      <c r="BC113" s="29"/>
      <c r="BD113" s="29"/>
      <c r="BE113" s="29"/>
      <c r="BF113" s="29"/>
      <c r="BG113" s="29"/>
      <c r="BH113" s="29"/>
      <c r="BI113" s="29"/>
      <c r="BJ113" s="29"/>
      <c r="BK113" s="29"/>
      <c r="BL113" s="29"/>
      <c r="BM113" s="29"/>
      <c r="BN113" s="29"/>
      <c r="BO113" s="29"/>
      <c r="BP113" s="29"/>
      <c r="BQ113" s="29"/>
      <c r="BR113" s="29"/>
      <c r="BS113" s="29"/>
      <c r="BT113" s="29"/>
      <c r="BU113" s="29"/>
      <c r="BV113" s="29"/>
      <c r="BW113" s="29"/>
      <c r="BX113" s="29"/>
      <c r="BY113" s="29"/>
      <c r="BZ113" s="29"/>
      <c r="CA113" s="29"/>
      <c r="CB113" s="29"/>
      <c r="CC113" s="29"/>
      <c r="CD113" s="29"/>
    </row>
    <row r="114" spans="1:82">
      <c r="A114" s="29" t="s">
        <v>837</v>
      </c>
      <c r="B114" s="29" t="s">
        <v>991</v>
      </c>
      <c r="C114" s="29" t="s">
        <v>900</v>
      </c>
      <c r="D114" s="29"/>
      <c r="E114" s="29" t="s">
        <v>133</v>
      </c>
      <c r="F114" s="39">
        <v>6.25</v>
      </c>
      <c r="G114" s="39">
        <v>7.6</v>
      </c>
      <c r="H114" s="39">
        <v>167.58</v>
      </c>
      <c r="I114" s="39">
        <v>169</v>
      </c>
      <c r="J114" s="39">
        <v>26</v>
      </c>
      <c r="K114" s="39">
        <v>28</v>
      </c>
      <c r="L114" s="39" t="s">
        <v>954</v>
      </c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  <c r="AA114" s="29"/>
      <c r="AB114" s="29"/>
      <c r="AC114" s="29"/>
      <c r="AD114" s="29"/>
      <c r="AE114" s="29"/>
      <c r="AF114" s="29"/>
      <c r="AG114" s="29"/>
      <c r="AH114" s="29"/>
      <c r="AI114" s="29"/>
      <c r="AJ114" s="29"/>
      <c r="AK114" s="29"/>
      <c r="AL114" s="29"/>
      <c r="AM114" s="29"/>
      <c r="AN114" s="29"/>
      <c r="AO114" s="29"/>
      <c r="AP114" s="29"/>
      <c r="AQ114" s="29"/>
      <c r="AR114" s="29"/>
      <c r="AS114" s="29"/>
      <c r="AT114" s="29"/>
      <c r="AU114" s="29"/>
      <c r="AV114" s="29"/>
      <c r="AW114" s="29"/>
      <c r="AX114" s="29"/>
      <c r="AY114" s="29"/>
      <c r="AZ114" s="29"/>
      <c r="BA114" s="29"/>
      <c r="BB114" s="29"/>
      <c r="BC114" s="29"/>
      <c r="BD114" s="29"/>
      <c r="BE114" s="29"/>
      <c r="BF114" s="29"/>
      <c r="BG114" s="29"/>
      <c r="BH114" s="29"/>
      <c r="BI114" s="29"/>
      <c r="BJ114" s="29"/>
      <c r="BK114" s="29"/>
      <c r="BL114" s="29"/>
      <c r="BM114" s="29"/>
      <c r="BN114" s="29"/>
      <c r="BO114" s="29"/>
      <c r="BP114" s="29"/>
      <c r="BQ114" s="29"/>
      <c r="BR114" s="29"/>
      <c r="BS114" s="29"/>
      <c r="BT114" s="29"/>
      <c r="BU114" s="29"/>
      <c r="BV114" s="29"/>
      <c r="BW114" s="29"/>
      <c r="BX114" s="29"/>
      <c r="BY114" s="29"/>
      <c r="BZ114" s="29"/>
      <c r="CA114" s="29"/>
      <c r="CB114" s="29"/>
      <c r="CC114" s="29"/>
      <c r="CD114" s="29"/>
    </row>
    <row r="115" spans="1:82">
      <c r="A115" s="29"/>
      <c r="B115" s="29" t="s">
        <v>993</v>
      </c>
      <c r="C115" s="29" t="s">
        <v>894</v>
      </c>
      <c r="D115" s="29"/>
      <c r="E115" s="29" t="s">
        <v>133</v>
      </c>
      <c r="F115" s="39">
        <v>22.97</v>
      </c>
      <c r="G115" s="39">
        <v>24.3</v>
      </c>
      <c r="H115" s="39">
        <v>170.7</v>
      </c>
      <c r="I115" s="39">
        <v>176</v>
      </c>
      <c r="J115" s="39">
        <v>9</v>
      </c>
      <c r="K115" s="39">
        <v>16</v>
      </c>
      <c r="L115" s="39" t="s">
        <v>954</v>
      </c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  <c r="AA115" s="29"/>
      <c r="AB115" s="29"/>
      <c r="AC115" s="29"/>
      <c r="AD115" s="29"/>
      <c r="AE115" s="29"/>
      <c r="AF115" s="29"/>
      <c r="AG115" s="29"/>
      <c r="AH115" s="29"/>
      <c r="AI115" s="29"/>
      <c r="AJ115" s="29"/>
      <c r="AK115" s="29"/>
      <c r="AL115" s="29"/>
      <c r="AM115" s="29"/>
      <c r="AN115" s="29"/>
      <c r="AO115" s="29"/>
      <c r="AP115" s="29"/>
      <c r="AQ115" s="29"/>
      <c r="AR115" s="29"/>
      <c r="AS115" s="29"/>
      <c r="AT115" s="29"/>
      <c r="AU115" s="29"/>
      <c r="AV115" s="29"/>
      <c r="AW115" s="29"/>
      <c r="AX115" s="29"/>
      <c r="AY115" s="29"/>
      <c r="AZ115" s="29"/>
      <c r="BA115" s="29"/>
      <c r="BB115" s="29"/>
      <c r="BC115" s="29"/>
      <c r="BD115" s="29"/>
      <c r="BE115" s="29"/>
      <c r="BF115" s="29"/>
      <c r="BG115" s="29"/>
      <c r="BH115" s="29"/>
      <c r="BI115" s="29"/>
      <c r="BJ115" s="29"/>
      <c r="BK115" s="29"/>
      <c r="BL115" s="29"/>
      <c r="BM115" s="29"/>
      <c r="BN115" s="29"/>
      <c r="BO115" s="29"/>
      <c r="BP115" s="29"/>
      <c r="BQ115" s="29"/>
      <c r="BR115" s="29"/>
      <c r="BS115" s="29"/>
      <c r="BT115" s="29"/>
      <c r="BU115" s="29"/>
      <c r="BV115" s="29"/>
      <c r="BW115" s="29"/>
      <c r="BX115" s="29"/>
      <c r="BY115" s="29"/>
      <c r="BZ115" s="29"/>
      <c r="CA115" s="29"/>
      <c r="CB115" s="29"/>
      <c r="CC115" s="29"/>
      <c r="CD115" s="29"/>
    </row>
    <row r="116" spans="1:82">
      <c r="A116" s="29"/>
      <c r="B116" s="29" t="s">
        <v>994</v>
      </c>
      <c r="C116" s="29" t="s">
        <v>894</v>
      </c>
      <c r="D116" s="29"/>
      <c r="E116" s="29" t="s">
        <v>133</v>
      </c>
      <c r="F116" s="39">
        <v>14.62</v>
      </c>
      <c r="G116" s="39">
        <v>48</v>
      </c>
      <c r="H116" s="39">
        <v>204.54</v>
      </c>
      <c r="I116" s="39">
        <v>218</v>
      </c>
      <c r="J116" s="39">
        <v>28</v>
      </c>
      <c r="K116" s="39">
        <v>31</v>
      </c>
      <c r="L116" s="39" t="s">
        <v>954</v>
      </c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  <c r="AA116" s="29"/>
      <c r="AB116" s="29"/>
      <c r="AC116" s="29"/>
      <c r="AD116" s="29"/>
      <c r="AE116" s="29"/>
      <c r="AF116" s="29"/>
      <c r="AG116" s="29"/>
      <c r="AH116" s="29"/>
      <c r="AI116" s="29"/>
      <c r="AJ116" s="29"/>
      <c r="AK116" s="29"/>
      <c r="AL116" s="29"/>
      <c r="AM116" s="29"/>
      <c r="AN116" s="29"/>
      <c r="AO116" s="29"/>
      <c r="AP116" s="29"/>
      <c r="AQ116" s="29"/>
      <c r="AR116" s="29"/>
      <c r="AS116" s="29"/>
      <c r="AT116" s="29"/>
      <c r="AU116" s="29"/>
      <c r="AV116" s="29"/>
      <c r="AW116" s="29"/>
      <c r="AX116" s="29"/>
      <c r="AY116" s="29"/>
      <c r="AZ116" s="29"/>
      <c r="BA116" s="29"/>
      <c r="BB116" s="29"/>
      <c r="BC116" s="29"/>
      <c r="BD116" s="29"/>
      <c r="BE116" s="29"/>
      <c r="BF116" s="29"/>
      <c r="BG116" s="29"/>
      <c r="BH116" s="29"/>
      <c r="BI116" s="29"/>
      <c r="BJ116" s="29"/>
      <c r="BK116" s="29"/>
      <c r="BL116" s="29"/>
      <c r="BM116" s="29"/>
      <c r="BN116" s="29"/>
      <c r="BO116" s="29"/>
      <c r="BP116" s="29"/>
      <c r="BQ116" s="29"/>
      <c r="BR116" s="29"/>
      <c r="BS116" s="29"/>
      <c r="BT116" s="29"/>
      <c r="BU116" s="29"/>
      <c r="BV116" s="29"/>
      <c r="BW116" s="29"/>
      <c r="BX116" s="29"/>
      <c r="BY116" s="29"/>
      <c r="BZ116" s="29"/>
      <c r="CA116" s="29"/>
      <c r="CB116" s="29"/>
      <c r="CC116" s="29"/>
      <c r="CD116" s="29"/>
    </row>
    <row r="117" spans="1:82">
      <c r="A117" s="29" t="s">
        <v>834</v>
      </c>
      <c r="B117" s="29" t="s">
        <v>991</v>
      </c>
      <c r="C117" s="29" t="s">
        <v>900</v>
      </c>
      <c r="D117" s="29"/>
      <c r="E117" s="29" t="s">
        <v>133</v>
      </c>
      <c r="F117" s="39">
        <v>4.58</v>
      </c>
      <c r="G117" s="39">
        <v>6.6</v>
      </c>
      <c r="H117" s="39">
        <v>124.94</v>
      </c>
      <c r="I117" s="39">
        <v>126</v>
      </c>
      <c r="J117" s="39">
        <v>25</v>
      </c>
      <c r="K117" s="39">
        <v>27</v>
      </c>
      <c r="L117" s="39" t="s">
        <v>954</v>
      </c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  <c r="AA117" s="29"/>
      <c r="AB117" s="29"/>
      <c r="AC117" s="29"/>
      <c r="AD117" s="29"/>
      <c r="AE117" s="29"/>
      <c r="AF117" s="29"/>
      <c r="AG117" s="29"/>
      <c r="AH117" s="29"/>
      <c r="AI117" s="29"/>
      <c r="AJ117" s="29"/>
      <c r="AK117" s="29"/>
      <c r="AL117" s="29"/>
      <c r="AM117" s="29"/>
      <c r="AN117" s="29"/>
      <c r="AO117" s="29"/>
      <c r="AP117" s="29"/>
      <c r="AQ117" s="29"/>
      <c r="AR117" s="29"/>
      <c r="AS117" s="29"/>
      <c r="AT117" s="29"/>
      <c r="AU117" s="29"/>
      <c r="AV117" s="29"/>
      <c r="AW117" s="29"/>
      <c r="AX117" s="29"/>
      <c r="AY117" s="29"/>
      <c r="AZ117" s="29"/>
      <c r="BA117" s="29"/>
      <c r="BB117" s="29"/>
      <c r="BC117" s="29"/>
      <c r="BD117" s="29"/>
      <c r="BE117" s="29"/>
      <c r="BF117" s="29"/>
      <c r="BG117" s="29"/>
      <c r="BH117" s="29"/>
      <c r="BI117" s="29"/>
      <c r="BJ117" s="29"/>
      <c r="BK117" s="29"/>
      <c r="BL117" s="29"/>
      <c r="BM117" s="29"/>
      <c r="BN117" s="29"/>
      <c r="BO117" s="29"/>
      <c r="BP117" s="29"/>
      <c r="BQ117" s="29"/>
      <c r="BR117" s="29"/>
      <c r="BS117" s="29"/>
      <c r="BT117" s="29"/>
      <c r="BU117" s="29"/>
      <c r="BV117" s="29"/>
      <c r="BW117" s="29"/>
      <c r="BX117" s="29"/>
      <c r="BY117" s="29"/>
      <c r="BZ117" s="29"/>
      <c r="CA117" s="29"/>
      <c r="CB117" s="29"/>
      <c r="CC117" s="29"/>
      <c r="CD117" s="29"/>
    </row>
    <row r="118" spans="1:82">
      <c r="A118" s="29"/>
      <c r="B118" s="29" t="s">
        <v>993</v>
      </c>
      <c r="C118" s="29" t="s">
        <v>894</v>
      </c>
      <c r="D118" s="29"/>
      <c r="E118" s="29" t="s">
        <v>133</v>
      </c>
      <c r="F118" s="39">
        <v>7.05</v>
      </c>
      <c r="G118" s="39">
        <v>8.6</v>
      </c>
      <c r="H118" s="39">
        <v>126.57</v>
      </c>
      <c r="I118" s="39">
        <v>129</v>
      </c>
      <c r="J118" s="39">
        <v>17</v>
      </c>
      <c r="K118" s="39">
        <v>17</v>
      </c>
      <c r="L118" s="39" t="s">
        <v>954</v>
      </c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  <c r="AA118" s="29"/>
      <c r="AB118" s="29"/>
      <c r="AC118" s="29"/>
      <c r="AD118" s="29"/>
      <c r="AE118" s="29"/>
      <c r="AF118" s="29"/>
      <c r="AG118" s="29"/>
      <c r="AH118" s="29"/>
      <c r="AI118" s="29"/>
      <c r="AJ118" s="29"/>
      <c r="AK118" s="29"/>
      <c r="AL118" s="29"/>
      <c r="AM118" s="29"/>
      <c r="AN118" s="29"/>
      <c r="AO118" s="29"/>
      <c r="AP118" s="29"/>
      <c r="AQ118" s="29"/>
      <c r="AR118" s="29"/>
      <c r="AS118" s="29"/>
      <c r="AT118" s="29"/>
      <c r="AU118" s="29"/>
      <c r="AV118" s="29"/>
      <c r="AW118" s="29"/>
      <c r="AX118" s="29"/>
      <c r="AY118" s="29"/>
      <c r="AZ118" s="29"/>
      <c r="BA118" s="29"/>
      <c r="BB118" s="29"/>
      <c r="BC118" s="29"/>
      <c r="BD118" s="29"/>
      <c r="BE118" s="29"/>
      <c r="BF118" s="29"/>
      <c r="BG118" s="29"/>
      <c r="BH118" s="29"/>
      <c r="BI118" s="29"/>
      <c r="BJ118" s="29"/>
      <c r="BK118" s="29"/>
      <c r="BL118" s="29"/>
      <c r="BM118" s="29"/>
      <c r="BN118" s="29"/>
      <c r="BO118" s="29"/>
      <c r="BP118" s="29"/>
      <c r="BQ118" s="29"/>
      <c r="BR118" s="29"/>
      <c r="BS118" s="29"/>
      <c r="BT118" s="29"/>
      <c r="BU118" s="29"/>
      <c r="BV118" s="29"/>
      <c r="BW118" s="29"/>
      <c r="BX118" s="29"/>
      <c r="BY118" s="29"/>
      <c r="BZ118" s="29"/>
      <c r="CA118" s="29"/>
      <c r="CB118" s="29"/>
      <c r="CC118" s="29"/>
      <c r="CD118" s="29"/>
    </row>
    <row r="119" spans="1:82">
      <c r="A119" s="29"/>
      <c r="B119" s="29" t="s">
        <v>994</v>
      </c>
      <c r="C119" s="29" t="s">
        <v>894</v>
      </c>
      <c r="D119" s="29"/>
      <c r="E119" s="29" t="s">
        <v>133</v>
      </c>
      <c r="F119" s="39">
        <v>33.93</v>
      </c>
      <c r="G119" s="39">
        <v>90</v>
      </c>
      <c r="H119" s="39">
        <v>126.57</v>
      </c>
      <c r="I119" s="39">
        <v>129</v>
      </c>
      <c r="J119" s="39">
        <v>5</v>
      </c>
      <c r="K119" s="39">
        <v>13</v>
      </c>
      <c r="L119" s="39" t="s">
        <v>954</v>
      </c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  <c r="AA119" s="29"/>
      <c r="AB119" s="29"/>
      <c r="AC119" s="29"/>
      <c r="AD119" s="29"/>
      <c r="AE119" s="29"/>
      <c r="AF119" s="29"/>
      <c r="AG119" s="29"/>
      <c r="AH119" s="29"/>
      <c r="AI119" s="29"/>
      <c r="AJ119" s="29"/>
      <c r="AK119" s="29"/>
      <c r="AL119" s="29"/>
      <c r="AM119" s="29"/>
      <c r="AN119" s="29"/>
      <c r="AO119" s="29"/>
      <c r="AP119" s="29"/>
      <c r="AQ119" s="29"/>
      <c r="AR119" s="29"/>
      <c r="AS119" s="29"/>
      <c r="AT119" s="29"/>
      <c r="AU119" s="29"/>
      <c r="AV119" s="29"/>
      <c r="AW119" s="29"/>
      <c r="AX119" s="29"/>
      <c r="AY119" s="29"/>
      <c r="AZ119" s="29"/>
      <c r="BA119" s="29"/>
      <c r="BB119" s="29"/>
      <c r="BC119" s="29"/>
      <c r="BD119" s="29"/>
      <c r="BE119" s="29"/>
      <c r="BF119" s="29"/>
      <c r="BG119" s="29"/>
      <c r="BH119" s="29"/>
      <c r="BI119" s="29"/>
      <c r="BJ119" s="29"/>
      <c r="BK119" s="29"/>
      <c r="BL119" s="29"/>
      <c r="BM119" s="29"/>
      <c r="BN119" s="29"/>
      <c r="BO119" s="29"/>
      <c r="BP119" s="29"/>
      <c r="BQ119" s="29"/>
      <c r="BR119" s="29"/>
      <c r="BS119" s="29"/>
      <c r="BT119" s="29"/>
      <c r="BU119" s="29"/>
      <c r="BV119" s="29"/>
      <c r="BW119" s="29"/>
      <c r="BX119" s="29"/>
      <c r="BY119" s="29"/>
      <c r="BZ119" s="29"/>
      <c r="CA119" s="29"/>
      <c r="CB119" s="29"/>
      <c r="CC119" s="29"/>
      <c r="CD119" s="29"/>
    </row>
    <row r="120" spans="1:82">
      <c r="A120" s="29" t="s">
        <v>1021</v>
      </c>
      <c r="B120" s="29" t="s">
        <v>991</v>
      </c>
      <c r="C120" s="29" t="s">
        <v>900</v>
      </c>
      <c r="D120" s="29"/>
      <c r="E120" s="29" t="s">
        <v>133</v>
      </c>
      <c r="F120" s="39">
        <v>0</v>
      </c>
      <c r="G120" s="39">
        <v>0</v>
      </c>
      <c r="H120" s="39">
        <v>0</v>
      </c>
      <c r="I120" s="39">
        <v>0</v>
      </c>
      <c r="J120" s="39">
        <v>29</v>
      </c>
      <c r="K120" s="39">
        <v>43</v>
      </c>
      <c r="L120" s="39" t="s">
        <v>954</v>
      </c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  <c r="AA120" s="29"/>
      <c r="AB120" s="29"/>
      <c r="AC120" s="29"/>
      <c r="AD120" s="29"/>
      <c r="AE120" s="29"/>
      <c r="AF120" s="29"/>
      <c r="AG120" s="29"/>
      <c r="AH120" s="29"/>
      <c r="AI120" s="29"/>
      <c r="AJ120" s="29"/>
      <c r="AK120" s="29"/>
      <c r="AL120" s="29"/>
      <c r="AM120" s="29"/>
      <c r="AN120" s="29"/>
      <c r="AO120" s="29"/>
      <c r="AP120" s="29"/>
      <c r="AQ120" s="29"/>
      <c r="AR120" s="29"/>
      <c r="AS120" s="29"/>
      <c r="AT120" s="29"/>
      <c r="AU120" s="29"/>
      <c r="AV120" s="29"/>
      <c r="AW120" s="29"/>
      <c r="AX120" s="29"/>
      <c r="AY120" s="29"/>
      <c r="AZ120" s="29"/>
      <c r="BA120" s="29"/>
      <c r="BB120" s="29"/>
      <c r="BC120" s="29"/>
      <c r="BD120" s="29"/>
      <c r="BE120" s="29"/>
      <c r="BF120" s="29"/>
      <c r="BG120" s="29"/>
      <c r="BH120" s="29"/>
      <c r="BI120" s="29"/>
      <c r="BJ120" s="29"/>
      <c r="BK120" s="29"/>
      <c r="BL120" s="29"/>
      <c r="BM120" s="29"/>
      <c r="BN120" s="29"/>
      <c r="BO120" s="29"/>
      <c r="BP120" s="29"/>
      <c r="BQ120" s="29"/>
      <c r="BR120" s="29"/>
      <c r="BS120" s="29"/>
      <c r="BT120" s="29"/>
      <c r="BU120" s="29"/>
      <c r="BV120" s="29"/>
      <c r="BW120" s="29"/>
      <c r="BX120" s="29"/>
      <c r="BY120" s="29"/>
      <c r="BZ120" s="29"/>
      <c r="CA120" s="29"/>
      <c r="CB120" s="29"/>
      <c r="CC120" s="29"/>
      <c r="CD120" s="29"/>
    </row>
    <row r="121" spans="1:82">
      <c r="A121" s="29"/>
      <c r="B121" s="29" t="s">
        <v>993</v>
      </c>
      <c r="C121" s="29" t="s">
        <v>894</v>
      </c>
      <c r="D121" s="29"/>
      <c r="E121" s="29" t="s">
        <v>133</v>
      </c>
      <c r="F121" s="39">
        <v>0.04</v>
      </c>
      <c r="G121" s="39">
        <v>3.1</v>
      </c>
      <c r="H121" s="39">
        <v>123.5</v>
      </c>
      <c r="I121" s="39">
        <v>124</v>
      </c>
      <c r="J121" s="39">
        <v>20</v>
      </c>
      <c r="K121" s="39">
        <v>34</v>
      </c>
      <c r="L121" s="39" t="s">
        <v>954</v>
      </c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  <c r="AA121" s="29"/>
      <c r="AB121" s="29"/>
      <c r="AC121" s="29"/>
      <c r="AD121" s="29"/>
      <c r="AE121" s="29"/>
      <c r="AF121" s="29"/>
      <c r="AG121" s="29"/>
      <c r="AH121" s="29"/>
      <c r="AI121" s="29"/>
      <c r="AJ121" s="29"/>
      <c r="AK121" s="29"/>
      <c r="AL121" s="29"/>
      <c r="AM121" s="29"/>
      <c r="AN121" s="29"/>
      <c r="AO121" s="29"/>
      <c r="AP121" s="29"/>
      <c r="AQ121" s="29"/>
      <c r="AR121" s="29"/>
      <c r="AS121" s="29"/>
      <c r="AT121" s="29"/>
      <c r="AU121" s="29"/>
      <c r="AV121" s="29"/>
      <c r="AW121" s="29"/>
      <c r="AX121" s="29"/>
      <c r="AY121" s="29"/>
      <c r="AZ121" s="29"/>
      <c r="BA121" s="29"/>
      <c r="BB121" s="29"/>
      <c r="BC121" s="29"/>
      <c r="BD121" s="29"/>
      <c r="BE121" s="29"/>
      <c r="BF121" s="29"/>
      <c r="BG121" s="29"/>
      <c r="BH121" s="29"/>
      <c r="BI121" s="29"/>
      <c r="BJ121" s="29"/>
      <c r="BK121" s="29"/>
      <c r="BL121" s="29"/>
      <c r="BM121" s="29"/>
      <c r="BN121" s="29"/>
      <c r="BO121" s="29"/>
      <c r="BP121" s="29"/>
      <c r="BQ121" s="29"/>
      <c r="BR121" s="29"/>
      <c r="BS121" s="29"/>
      <c r="BT121" s="29"/>
      <c r="BU121" s="29"/>
      <c r="BV121" s="29"/>
      <c r="BW121" s="29"/>
      <c r="BX121" s="29"/>
      <c r="BY121" s="29"/>
      <c r="BZ121" s="29"/>
      <c r="CA121" s="29"/>
      <c r="CB121" s="29"/>
      <c r="CC121" s="29"/>
      <c r="CD121" s="29"/>
    </row>
    <row r="122" spans="1:82">
      <c r="A122" s="29"/>
      <c r="B122" s="29" t="s">
        <v>994</v>
      </c>
      <c r="C122" s="29" t="s">
        <v>894</v>
      </c>
      <c r="D122" s="29"/>
      <c r="E122" s="29" t="s">
        <v>133</v>
      </c>
      <c r="F122" s="39">
        <v>15.71</v>
      </c>
      <c r="G122" s="39">
        <v>77</v>
      </c>
      <c r="H122" s="39">
        <v>182.67</v>
      </c>
      <c r="I122" s="39">
        <v>199</v>
      </c>
      <c r="J122" s="39">
        <v>30</v>
      </c>
      <c r="K122" s="39">
        <v>39</v>
      </c>
      <c r="L122" s="39" t="s">
        <v>954</v>
      </c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  <c r="AA122" s="29"/>
      <c r="AB122" s="29"/>
      <c r="AC122" s="29"/>
      <c r="AD122" s="29"/>
      <c r="AE122" s="29"/>
      <c r="AF122" s="29"/>
      <c r="AG122" s="29"/>
      <c r="AH122" s="29"/>
      <c r="AI122" s="29"/>
      <c r="AJ122" s="29"/>
      <c r="AK122" s="29"/>
      <c r="AL122" s="29"/>
      <c r="AM122" s="29"/>
      <c r="AN122" s="29"/>
      <c r="AO122" s="29"/>
      <c r="AP122" s="29"/>
      <c r="AQ122" s="29"/>
      <c r="AR122" s="29"/>
      <c r="AS122" s="29"/>
      <c r="AT122" s="29"/>
      <c r="AU122" s="29"/>
      <c r="AV122" s="29"/>
      <c r="AW122" s="29"/>
      <c r="AX122" s="29"/>
      <c r="AY122" s="29"/>
      <c r="AZ122" s="29"/>
      <c r="BA122" s="29"/>
      <c r="BB122" s="29"/>
      <c r="BC122" s="29"/>
      <c r="BD122" s="29"/>
      <c r="BE122" s="29"/>
      <c r="BF122" s="29"/>
      <c r="BG122" s="29"/>
      <c r="BH122" s="29"/>
      <c r="BI122" s="29"/>
      <c r="BJ122" s="29"/>
      <c r="BK122" s="29"/>
      <c r="BL122" s="29"/>
      <c r="BM122" s="29"/>
      <c r="BN122" s="29"/>
      <c r="BO122" s="29"/>
      <c r="BP122" s="29"/>
      <c r="BQ122" s="29"/>
      <c r="BR122" s="29"/>
      <c r="BS122" s="29"/>
      <c r="BT122" s="29"/>
      <c r="BU122" s="29"/>
      <c r="BV122" s="29"/>
      <c r="BW122" s="29"/>
      <c r="BX122" s="29"/>
      <c r="BY122" s="29"/>
      <c r="BZ122" s="29"/>
      <c r="CA122" s="29"/>
      <c r="CB122" s="29"/>
      <c r="CC122" s="29"/>
      <c r="CD122" s="29"/>
    </row>
    <row r="123" spans="1:82" hidden="1">
      <c r="A123" s="29" t="s">
        <v>1022</v>
      </c>
      <c r="B123" s="29" t="s">
        <v>991</v>
      </c>
      <c r="C123" s="29" t="s">
        <v>900</v>
      </c>
      <c r="D123" s="29"/>
      <c r="E123" s="29" t="s">
        <v>1023</v>
      </c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  <c r="AA123" s="29"/>
      <c r="AB123" s="29"/>
      <c r="AC123" s="29"/>
      <c r="AD123" s="29"/>
      <c r="AE123" s="29"/>
      <c r="AF123" s="29"/>
      <c r="AG123" s="29"/>
      <c r="AH123" s="29"/>
      <c r="AI123" s="29"/>
      <c r="AJ123" s="29"/>
      <c r="AK123" s="29"/>
      <c r="AL123" s="29"/>
      <c r="AM123" s="29"/>
      <c r="AN123" s="29"/>
      <c r="AO123" s="29"/>
      <c r="AP123" s="29"/>
      <c r="AQ123" s="29"/>
      <c r="AR123" s="29"/>
      <c r="AS123" s="29"/>
      <c r="AT123" s="29"/>
      <c r="AU123" s="29"/>
      <c r="AV123" s="29"/>
      <c r="AW123" s="29"/>
      <c r="AX123" s="29"/>
      <c r="AY123" s="29"/>
      <c r="AZ123" s="29"/>
      <c r="BA123" s="29"/>
      <c r="BB123" s="29"/>
      <c r="BC123" s="29"/>
      <c r="BD123" s="29"/>
      <c r="BE123" s="29"/>
      <c r="BF123" s="29"/>
      <c r="BG123" s="29"/>
      <c r="BH123" s="29"/>
      <c r="BI123" s="29"/>
      <c r="BJ123" s="29"/>
      <c r="BK123" s="29"/>
      <c r="BL123" s="29"/>
      <c r="BM123" s="29"/>
      <c r="BN123" s="29"/>
      <c r="BO123" s="29"/>
      <c r="BP123" s="29"/>
      <c r="BQ123" s="29"/>
      <c r="BR123" s="29"/>
      <c r="BS123" s="29"/>
      <c r="BT123" s="29"/>
      <c r="BU123" s="29"/>
      <c r="BV123" s="29"/>
      <c r="BW123" s="29"/>
      <c r="BX123" s="29"/>
      <c r="BY123" s="29"/>
      <c r="BZ123" s="29"/>
      <c r="CA123" s="29"/>
      <c r="CB123" s="29"/>
      <c r="CC123" s="29"/>
      <c r="CD123" s="29"/>
    </row>
    <row r="124" spans="1:82" hidden="1">
      <c r="A124" s="29"/>
      <c r="B124" s="29" t="s">
        <v>993</v>
      </c>
      <c r="C124" s="29" t="s">
        <v>894</v>
      </c>
      <c r="D124" s="29"/>
      <c r="E124" s="29" t="s">
        <v>1023</v>
      </c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  <c r="AA124" s="29"/>
      <c r="AB124" s="29"/>
      <c r="AC124" s="29"/>
      <c r="AD124" s="29"/>
      <c r="AE124" s="29"/>
      <c r="AF124" s="29"/>
      <c r="AG124" s="29"/>
      <c r="AH124" s="29"/>
      <c r="AI124" s="29"/>
      <c r="AJ124" s="29"/>
      <c r="AK124" s="29"/>
      <c r="AL124" s="29"/>
      <c r="AM124" s="29"/>
      <c r="AN124" s="29"/>
      <c r="AO124" s="29"/>
      <c r="AP124" s="29"/>
      <c r="AQ124" s="29"/>
      <c r="AR124" s="29"/>
      <c r="AS124" s="29"/>
      <c r="AT124" s="29"/>
      <c r="AU124" s="29"/>
      <c r="AV124" s="29"/>
      <c r="AW124" s="29"/>
      <c r="AX124" s="29"/>
      <c r="AY124" s="29"/>
      <c r="AZ124" s="29"/>
      <c r="BA124" s="29"/>
      <c r="BB124" s="29"/>
      <c r="BC124" s="29"/>
      <c r="BD124" s="29"/>
      <c r="BE124" s="29"/>
      <c r="BF124" s="29"/>
      <c r="BG124" s="29"/>
      <c r="BH124" s="29"/>
      <c r="BI124" s="29"/>
      <c r="BJ124" s="29"/>
      <c r="BK124" s="29"/>
      <c r="BL124" s="29"/>
      <c r="BM124" s="29"/>
      <c r="BN124" s="29"/>
      <c r="BO124" s="29"/>
      <c r="BP124" s="29"/>
      <c r="BQ124" s="29"/>
      <c r="BR124" s="29"/>
      <c r="BS124" s="29"/>
      <c r="BT124" s="29"/>
      <c r="BU124" s="29"/>
      <c r="BV124" s="29"/>
      <c r="BW124" s="29"/>
      <c r="BX124" s="29"/>
      <c r="BY124" s="29"/>
      <c r="BZ124" s="29"/>
      <c r="CA124" s="29"/>
      <c r="CB124" s="29"/>
      <c r="CC124" s="29"/>
      <c r="CD124" s="29"/>
    </row>
    <row r="125" spans="1:82" hidden="1">
      <c r="A125" s="29"/>
      <c r="B125" s="29" t="s">
        <v>994</v>
      </c>
      <c r="C125" s="29" t="s">
        <v>894</v>
      </c>
      <c r="D125" s="29"/>
      <c r="E125" s="29" t="s">
        <v>1023</v>
      </c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  <c r="AA125" s="29"/>
      <c r="AB125" s="29"/>
      <c r="AC125" s="29"/>
      <c r="AD125" s="29"/>
      <c r="AE125" s="29"/>
      <c r="AF125" s="29"/>
      <c r="AG125" s="29"/>
      <c r="AH125" s="29"/>
      <c r="AI125" s="29"/>
      <c r="AJ125" s="29"/>
      <c r="AK125" s="29"/>
      <c r="AL125" s="29"/>
      <c r="AM125" s="29"/>
      <c r="AN125" s="29"/>
      <c r="AO125" s="29"/>
      <c r="AP125" s="29"/>
      <c r="AQ125" s="29"/>
      <c r="AR125" s="29"/>
      <c r="AS125" s="29"/>
      <c r="AT125" s="29"/>
      <c r="AU125" s="29"/>
      <c r="AV125" s="29"/>
      <c r="AW125" s="29"/>
      <c r="AX125" s="29"/>
      <c r="AY125" s="29"/>
      <c r="AZ125" s="29"/>
      <c r="BA125" s="29"/>
      <c r="BB125" s="29"/>
      <c r="BC125" s="29"/>
      <c r="BD125" s="29"/>
      <c r="BE125" s="29"/>
      <c r="BF125" s="29"/>
      <c r="BG125" s="29"/>
      <c r="BH125" s="29"/>
      <c r="BI125" s="29"/>
      <c r="BJ125" s="29"/>
      <c r="BK125" s="29"/>
      <c r="BL125" s="29"/>
      <c r="BM125" s="29"/>
      <c r="BN125" s="29"/>
      <c r="BO125" s="29"/>
      <c r="BP125" s="29"/>
      <c r="BQ125" s="29"/>
      <c r="BR125" s="29"/>
      <c r="BS125" s="29"/>
      <c r="BT125" s="29"/>
      <c r="BU125" s="29"/>
      <c r="BV125" s="29"/>
      <c r="BW125" s="29"/>
      <c r="BX125" s="29"/>
      <c r="BY125" s="29"/>
      <c r="BZ125" s="29"/>
      <c r="CA125" s="29"/>
      <c r="CB125" s="29"/>
      <c r="CC125" s="29"/>
      <c r="CD125" s="29"/>
    </row>
    <row r="126" spans="1:82" hidden="1">
      <c r="A126" s="29" t="s">
        <v>1024</v>
      </c>
      <c r="B126" s="29" t="s">
        <v>991</v>
      </c>
      <c r="C126" s="29" t="s">
        <v>900</v>
      </c>
      <c r="D126" s="29"/>
      <c r="E126" s="29" t="s">
        <v>1023</v>
      </c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  <c r="AA126" s="29"/>
      <c r="AB126" s="29"/>
      <c r="AC126" s="29"/>
      <c r="AD126" s="29"/>
      <c r="AE126" s="29"/>
      <c r="AF126" s="29"/>
      <c r="AG126" s="29"/>
      <c r="AH126" s="29"/>
      <c r="AI126" s="29"/>
      <c r="AJ126" s="29"/>
      <c r="AK126" s="29"/>
      <c r="AL126" s="29"/>
      <c r="AM126" s="29"/>
      <c r="AN126" s="29"/>
      <c r="AO126" s="29"/>
      <c r="AP126" s="29"/>
      <c r="AQ126" s="29"/>
      <c r="AR126" s="29"/>
      <c r="AS126" s="29"/>
      <c r="AT126" s="29"/>
      <c r="AU126" s="29"/>
      <c r="AV126" s="29"/>
      <c r="AW126" s="29"/>
      <c r="AX126" s="29"/>
      <c r="AY126" s="29"/>
      <c r="AZ126" s="29"/>
      <c r="BA126" s="29"/>
      <c r="BB126" s="29"/>
      <c r="BC126" s="29"/>
      <c r="BD126" s="29"/>
      <c r="BE126" s="29"/>
      <c r="BF126" s="29"/>
      <c r="BG126" s="29"/>
      <c r="BH126" s="29"/>
      <c r="BI126" s="29"/>
      <c r="BJ126" s="29"/>
      <c r="BK126" s="29"/>
      <c r="BL126" s="29"/>
      <c r="BM126" s="29"/>
      <c r="BN126" s="29"/>
      <c r="BO126" s="29"/>
      <c r="BP126" s="29"/>
      <c r="BQ126" s="29"/>
      <c r="BR126" s="29"/>
      <c r="BS126" s="29"/>
      <c r="BT126" s="29"/>
      <c r="BU126" s="29"/>
      <c r="BV126" s="29"/>
      <c r="BW126" s="29"/>
      <c r="BX126" s="29"/>
      <c r="BY126" s="29"/>
      <c r="BZ126" s="29"/>
      <c r="CA126" s="29"/>
      <c r="CB126" s="29"/>
      <c r="CC126" s="29"/>
      <c r="CD126" s="29"/>
    </row>
    <row r="127" spans="1:82" hidden="1">
      <c r="A127" s="29"/>
      <c r="B127" s="29" t="s">
        <v>993</v>
      </c>
      <c r="C127" s="29" t="s">
        <v>894</v>
      </c>
      <c r="D127" s="29"/>
      <c r="E127" s="29" t="s">
        <v>1023</v>
      </c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  <c r="AA127" s="29"/>
      <c r="AB127" s="29"/>
      <c r="AC127" s="29"/>
      <c r="AD127" s="29"/>
      <c r="AE127" s="29"/>
      <c r="AF127" s="29"/>
      <c r="AG127" s="29"/>
      <c r="AH127" s="29"/>
      <c r="AI127" s="29"/>
      <c r="AJ127" s="29"/>
      <c r="AK127" s="29"/>
      <c r="AL127" s="29"/>
      <c r="AM127" s="29"/>
      <c r="AN127" s="29"/>
      <c r="AO127" s="29"/>
      <c r="AP127" s="29"/>
      <c r="AQ127" s="29"/>
      <c r="AR127" s="29"/>
      <c r="AS127" s="29"/>
      <c r="AT127" s="29"/>
      <c r="AU127" s="29"/>
      <c r="AV127" s="29"/>
      <c r="AW127" s="29"/>
      <c r="AX127" s="29"/>
      <c r="AY127" s="29"/>
      <c r="AZ127" s="29"/>
      <c r="BA127" s="29"/>
      <c r="BB127" s="29"/>
      <c r="BC127" s="29"/>
      <c r="BD127" s="29"/>
      <c r="BE127" s="29"/>
      <c r="BF127" s="29"/>
      <c r="BG127" s="29"/>
      <c r="BH127" s="29"/>
      <c r="BI127" s="29"/>
      <c r="BJ127" s="29"/>
      <c r="BK127" s="29"/>
      <c r="BL127" s="29"/>
      <c r="BM127" s="29"/>
      <c r="BN127" s="29"/>
      <c r="BO127" s="29"/>
      <c r="BP127" s="29"/>
      <c r="BQ127" s="29"/>
      <c r="BR127" s="29"/>
      <c r="BS127" s="29"/>
      <c r="BT127" s="29"/>
      <c r="BU127" s="29"/>
      <c r="BV127" s="29"/>
      <c r="BW127" s="29"/>
      <c r="BX127" s="29"/>
      <c r="BY127" s="29"/>
      <c r="BZ127" s="29"/>
      <c r="CA127" s="29"/>
      <c r="CB127" s="29"/>
      <c r="CC127" s="29"/>
      <c r="CD127" s="29"/>
    </row>
    <row r="128" spans="1:82" hidden="1">
      <c r="A128" s="29"/>
      <c r="B128" s="29" t="s">
        <v>994</v>
      </c>
      <c r="C128" s="29" t="s">
        <v>894</v>
      </c>
      <c r="D128" s="29"/>
      <c r="E128" s="29" t="s">
        <v>1023</v>
      </c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  <c r="AA128" s="29"/>
      <c r="AB128" s="29"/>
      <c r="AC128" s="29"/>
      <c r="AD128" s="29"/>
      <c r="AE128" s="29"/>
      <c r="AF128" s="29"/>
      <c r="AG128" s="29"/>
      <c r="AH128" s="29"/>
      <c r="AI128" s="29"/>
      <c r="AJ128" s="29"/>
      <c r="AK128" s="29"/>
      <c r="AL128" s="29"/>
      <c r="AM128" s="29"/>
      <c r="AN128" s="29"/>
      <c r="AO128" s="29"/>
      <c r="AP128" s="29"/>
      <c r="AQ128" s="29"/>
      <c r="AR128" s="29"/>
      <c r="AS128" s="29"/>
      <c r="AT128" s="29"/>
      <c r="AU128" s="29"/>
      <c r="AV128" s="29"/>
      <c r="AW128" s="29"/>
      <c r="AX128" s="29"/>
      <c r="AY128" s="29"/>
      <c r="AZ128" s="29"/>
      <c r="BA128" s="29"/>
      <c r="BB128" s="29"/>
      <c r="BC128" s="29"/>
      <c r="BD128" s="29"/>
      <c r="BE128" s="29"/>
      <c r="BF128" s="29"/>
      <c r="BG128" s="29"/>
      <c r="BH128" s="29"/>
      <c r="BI128" s="29"/>
      <c r="BJ128" s="29"/>
      <c r="BK128" s="29"/>
      <c r="BL128" s="29"/>
      <c r="BM128" s="29"/>
      <c r="BN128" s="29"/>
      <c r="BO128" s="29"/>
      <c r="BP128" s="29"/>
      <c r="BQ128" s="29"/>
      <c r="BR128" s="29"/>
      <c r="BS128" s="29"/>
      <c r="BT128" s="29"/>
      <c r="BU128" s="29"/>
      <c r="BV128" s="29"/>
      <c r="BW128" s="29"/>
      <c r="BX128" s="29"/>
      <c r="BY128" s="29"/>
      <c r="BZ128" s="29"/>
      <c r="CA128" s="29"/>
      <c r="CB128" s="29"/>
      <c r="CC128" s="29"/>
      <c r="CD128" s="29"/>
    </row>
    <row r="129" spans="1:82" hidden="1">
      <c r="A129" s="29" t="s">
        <v>1025</v>
      </c>
      <c r="B129" s="29" t="s">
        <v>991</v>
      </c>
      <c r="C129" s="29" t="s">
        <v>900</v>
      </c>
      <c r="D129" s="29"/>
      <c r="E129" s="29" t="s">
        <v>1023</v>
      </c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  <c r="AA129" s="29"/>
      <c r="AB129" s="29"/>
      <c r="AC129" s="29"/>
      <c r="AD129" s="29"/>
      <c r="AE129" s="29"/>
      <c r="AF129" s="29"/>
      <c r="AG129" s="29"/>
      <c r="AH129" s="29"/>
      <c r="AI129" s="29"/>
      <c r="AJ129" s="29"/>
      <c r="AK129" s="29"/>
      <c r="AL129" s="29"/>
      <c r="AM129" s="29"/>
      <c r="AN129" s="29"/>
      <c r="AO129" s="29"/>
      <c r="AP129" s="29"/>
      <c r="AQ129" s="29"/>
      <c r="AR129" s="29"/>
      <c r="AS129" s="29"/>
      <c r="AT129" s="29"/>
      <c r="AU129" s="29"/>
      <c r="AV129" s="29"/>
      <c r="AW129" s="29"/>
      <c r="AX129" s="29"/>
      <c r="AY129" s="29"/>
      <c r="AZ129" s="29"/>
      <c r="BA129" s="29"/>
      <c r="BB129" s="29"/>
      <c r="BC129" s="29"/>
      <c r="BD129" s="29"/>
      <c r="BE129" s="29"/>
      <c r="BF129" s="29"/>
      <c r="BG129" s="29"/>
      <c r="BH129" s="29"/>
      <c r="BI129" s="29"/>
      <c r="BJ129" s="29"/>
      <c r="BK129" s="29"/>
      <c r="BL129" s="29"/>
      <c r="BM129" s="29"/>
      <c r="BN129" s="29"/>
      <c r="BO129" s="29"/>
      <c r="BP129" s="29"/>
      <c r="BQ129" s="29"/>
      <c r="BR129" s="29"/>
      <c r="BS129" s="29"/>
      <c r="BT129" s="29"/>
      <c r="BU129" s="29"/>
      <c r="BV129" s="29"/>
      <c r="BW129" s="29"/>
      <c r="BX129" s="29"/>
      <c r="BY129" s="29"/>
      <c r="BZ129" s="29"/>
      <c r="CA129" s="29"/>
      <c r="CB129" s="29"/>
      <c r="CC129" s="29"/>
      <c r="CD129" s="29"/>
    </row>
    <row r="130" spans="1:82" hidden="1">
      <c r="A130" s="29"/>
      <c r="B130" s="29" t="s">
        <v>993</v>
      </c>
      <c r="C130" s="29" t="s">
        <v>894</v>
      </c>
      <c r="D130" s="29"/>
      <c r="E130" s="29" t="s">
        <v>1023</v>
      </c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  <c r="AA130" s="29"/>
      <c r="AB130" s="29"/>
      <c r="AC130" s="29"/>
      <c r="AD130" s="29"/>
      <c r="AE130" s="29"/>
      <c r="AF130" s="29"/>
      <c r="AG130" s="29"/>
      <c r="AH130" s="29"/>
      <c r="AI130" s="29"/>
      <c r="AJ130" s="29"/>
      <c r="AK130" s="29"/>
      <c r="AL130" s="29"/>
      <c r="AM130" s="29"/>
      <c r="AN130" s="29"/>
      <c r="AO130" s="29"/>
      <c r="AP130" s="29"/>
      <c r="AQ130" s="29"/>
      <c r="AR130" s="29"/>
      <c r="AS130" s="29"/>
      <c r="AT130" s="29"/>
      <c r="AU130" s="29"/>
      <c r="AV130" s="29"/>
      <c r="AW130" s="29"/>
      <c r="AX130" s="29"/>
      <c r="AY130" s="29"/>
      <c r="AZ130" s="29"/>
      <c r="BA130" s="29"/>
      <c r="BB130" s="29"/>
      <c r="BC130" s="29"/>
      <c r="BD130" s="29"/>
      <c r="BE130" s="29"/>
      <c r="BF130" s="29"/>
      <c r="BG130" s="29"/>
      <c r="BH130" s="29"/>
      <c r="BI130" s="29"/>
      <c r="BJ130" s="29"/>
      <c r="BK130" s="29"/>
      <c r="BL130" s="29"/>
      <c r="BM130" s="29"/>
      <c r="BN130" s="29"/>
      <c r="BO130" s="29"/>
      <c r="BP130" s="29"/>
      <c r="BQ130" s="29"/>
      <c r="BR130" s="29"/>
      <c r="BS130" s="29"/>
      <c r="BT130" s="29"/>
      <c r="BU130" s="29"/>
      <c r="BV130" s="29"/>
      <c r="BW130" s="29"/>
      <c r="BX130" s="29"/>
      <c r="BY130" s="29"/>
      <c r="BZ130" s="29"/>
      <c r="CA130" s="29"/>
      <c r="CB130" s="29"/>
      <c r="CC130" s="29"/>
      <c r="CD130" s="29"/>
    </row>
    <row r="131" spans="1:82" hidden="1">
      <c r="A131" s="29"/>
      <c r="B131" s="29" t="s">
        <v>994</v>
      </c>
      <c r="C131" s="29" t="s">
        <v>894</v>
      </c>
      <c r="D131" s="29"/>
      <c r="E131" s="29" t="s">
        <v>1023</v>
      </c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  <c r="AA131" s="29"/>
      <c r="AB131" s="29"/>
      <c r="AC131" s="29"/>
      <c r="AD131" s="29"/>
      <c r="AE131" s="29"/>
      <c r="AF131" s="29"/>
      <c r="AG131" s="29"/>
      <c r="AH131" s="29"/>
      <c r="AI131" s="29"/>
      <c r="AJ131" s="29"/>
      <c r="AK131" s="29"/>
      <c r="AL131" s="29"/>
      <c r="AM131" s="29"/>
      <c r="AN131" s="29"/>
      <c r="AO131" s="29"/>
      <c r="AP131" s="29"/>
      <c r="AQ131" s="29"/>
      <c r="AR131" s="29"/>
      <c r="AS131" s="29"/>
      <c r="AT131" s="29"/>
      <c r="AU131" s="29"/>
      <c r="AV131" s="29"/>
      <c r="AW131" s="29"/>
      <c r="AX131" s="29"/>
      <c r="AY131" s="29"/>
      <c r="AZ131" s="29"/>
      <c r="BA131" s="29"/>
      <c r="BB131" s="29"/>
      <c r="BC131" s="29"/>
      <c r="BD131" s="29"/>
      <c r="BE131" s="29"/>
      <c r="BF131" s="29"/>
      <c r="BG131" s="29"/>
      <c r="BH131" s="29"/>
      <c r="BI131" s="29"/>
      <c r="BJ131" s="29"/>
      <c r="BK131" s="29"/>
      <c r="BL131" s="29"/>
      <c r="BM131" s="29"/>
      <c r="BN131" s="29"/>
      <c r="BO131" s="29"/>
      <c r="BP131" s="29"/>
      <c r="BQ131" s="29"/>
      <c r="BR131" s="29"/>
      <c r="BS131" s="29"/>
      <c r="BT131" s="29"/>
      <c r="BU131" s="29"/>
      <c r="BV131" s="29"/>
      <c r="BW131" s="29"/>
      <c r="BX131" s="29"/>
      <c r="BY131" s="29"/>
      <c r="BZ131" s="29"/>
      <c r="CA131" s="29"/>
      <c r="CB131" s="29"/>
      <c r="CC131" s="29"/>
      <c r="CD131" s="29"/>
    </row>
    <row r="132" spans="1:82" hidden="1">
      <c r="A132" s="29" t="s">
        <v>1026</v>
      </c>
      <c r="B132" s="29" t="s">
        <v>991</v>
      </c>
      <c r="C132" s="29" t="s">
        <v>900</v>
      </c>
      <c r="D132" s="29"/>
      <c r="E132" s="29" t="s">
        <v>1023</v>
      </c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  <c r="AA132" s="29"/>
      <c r="AB132" s="29"/>
      <c r="AC132" s="29"/>
      <c r="AD132" s="29"/>
      <c r="AE132" s="29"/>
      <c r="AF132" s="29"/>
      <c r="AG132" s="29"/>
      <c r="AH132" s="29"/>
      <c r="AI132" s="29"/>
      <c r="AJ132" s="29"/>
      <c r="AK132" s="29"/>
      <c r="AL132" s="29"/>
      <c r="AM132" s="29"/>
      <c r="AN132" s="29"/>
      <c r="AO132" s="29"/>
      <c r="AP132" s="29"/>
      <c r="AQ132" s="29"/>
      <c r="AR132" s="29"/>
      <c r="AS132" s="29"/>
      <c r="AT132" s="29"/>
      <c r="AU132" s="29"/>
      <c r="AV132" s="29"/>
      <c r="AW132" s="29"/>
      <c r="AX132" s="29"/>
      <c r="AY132" s="29"/>
      <c r="AZ132" s="29"/>
      <c r="BA132" s="29"/>
      <c r="BB132" s="29"/>
      <c r="BC132" s="29"/>
      <c r="BD132" s="29"/>
      <c r="BE132" s="29"/>
      <c r="BF132" s="29"/>
      <c r="BG132" s="29"/>
      <c r="BH132" s="29"/>
      <c r="BI132" s="29"/>
      <c r="BJ132" s="29"/>
      <c r="BK132" s="29"/>
      <c r="BL132" s="29"/>
      <c r="BM132" s="29"/>
      <c r="BN132" s="29"/>
      <c r="BO132" s="29"/>
      <c r="BP132" s="29"/>
      <c r="BQ132" s="29"/>
      <c r="BR132" s="29"/>
      <c r="BS132" s="29"/>
      <c r="BT132" s="29"/>
      <c r="BU132" s="29"/>
      <c r="BV132" s="29"/>
      <c r="BW132" s="29"/>
      <c r="BX132" s="29"/>
      <c r="BY132" s="29"/>
      <c r="BZ132" s="29"/>
      <c r="CA132" s="29"/>
      <c r="CB132" s="29"/>
      <c r="CC132" s="29"/>
      <c r="CD132" s="29"/>
    </row>
    <row r="133" spans="1:82" hidden="1">
      <c r="A133" s="29"/>
      <c r="B133" s="29" t="s">
        <v>993</v>
      </c>
      <c r="C133" s="29" t="s">
        <v>894</v>
      </c>
      <c r="D133" s="29"/>
      <c r="E133" s="29" t="s">
        <v>1023</v>
      </c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  <c r="AA133" s="29"/>
      <c r="AB133" s="29"/>
      <c r="AC133" s="29"/>
      <c r="AD133" s="29"/>
      <c r="AE133" s="29"/>
      <c r="AF133" s="29"/>
      <c r="AG133" s="29"/>
      <c r="AH133" s="29"/>
      <c r="AI133" s="29"/>
      <c r="AJ133" s="29"/>
      <c r="AK133" s="29"/>
      <c r="AL133" s="29"/>
      <c r="AM133" s="29"/>
      <c r="AN133" s="29"/>
      <c r="AO133" s="29"/>
      <c r="AP133" s="29"/>
      <c r="AQ133" s="29"/>
      <c r="AR133" s="29"/>
      <c r="AS133" s="29"/>
      <c r="AT133" s="29"/>
      <c r="AU133" s="29"/>
      <c r="AV133" s="29"/>
      <c r="AW133" s="29"/>
      <c r="AX133" s="29"/>
      <c r="AY133" s="29"/>
      <c r="AZ133" s="29"/>
      <c r="BA133" s="29"/>
      <c r="BB133" s="29"/>
      <c r="BC133" s="29"/>
      <c r="BD133" s="29"/>
      <c r="BE133" s="29"/>
      <c r="BF133" s="29"/>
      <c r="BG133" s="29"/>
      <c r="BH133" s="29"/>
      <c r="BI133" s="29"/>
      <c r="BJ133" s="29"/>
      <c r="BK133" s="29"/>
      <c r="BL133" s="29"/>
      <c r="BM133" s="29"/>
      <c r="BN133" s="29"/>
      <c r="BO133" s="29"/>
      <c r="BP133" s="29"/>
      <c r="BQ133" s="29"/>
      <c r="BR133" s="29"/>
      <c r="BS133" s="29"/>
      <c r="BT133" s="29"/>
      <c r="BU133" s="29"/>
      <c r="BV133" s="29"/>
      <c r="BW133" s="29"/>
      <c r="BX133" s="29"/>
      <c r="BY133" s="29"/>
      <c r="BZ133" s="29"/>
      <c r="CA133" s="29"/>
      <c r="CB133" s="29"/>
      <c r="CC133" s="29"/>
      <c r="CD133" s="29"/>
    </row>
    <row r="134" spans="1:82" hidden="1">
      <c r="A134" s="29"/>
      <c r="B134" s="29" t="s">
        <v>994</v>
      </c>
      <c r="C134" s="29" t="s">
        <v>894</v>
      </c>
      <c r="D134" s="29"/>
      <c r="E134" s="29" t="s">
        <v>1023</v>
      </c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  <c r="AA134" s="29"/>
      <c r="AB134" s="29"/>
      <c r="AC134" s="29"/>
      <c r="AD134" s="29"/>
      <c r="AE134" s="29"/>
      <c r="AF134" s="29"/>
      <c r="AG134" s="29"/>
      <c r="AH134" s="29"/>
      <c r="AI134" s="29"/>
      <c r="AJ134" s="29"/>
      <c r="AK134" s="29"/>
      <c r="AL134" s="29"/>
      <c r="AM134" s="29"/>
      <c r="AN134" s="29"/>
      <c r="AO134" s="29"/>
      <c r="AP134" s="29"/>
      <c r="AQ134" s="29"/>
      <c r="AR134" s="29"/>
      <c r="AS134" s="29"/>
      <c r="AT134" s="29"/>
      <c r="AU134" s="29"/>
      <c r="AV134" s="29"/>
      <c r="AW134" s="29"/>
      <c r="AX134" s="29"/>
      <c r="AY134" s="29"/>
      <c r="AZ134" s="29"/>
      <c r="BA134" s="29"/>
      <c r="BB134" s="29"/>
      <c r="BC134" s="29"/>
      <c r="BD134" s="29"/>
      <c r="BE134" s="29"/>
      <c r="BF134" s="29"/>
      <c r="BG134" s="29"/>
      <c r="BH134" s="29"/>
      <c r="BI134" s="29"/>
      <c r="BJ134" s="29"/>
      <c r="BK134" s="29"/>
      <c r="BL134" s="29"/>
      <c r="BM134" s="29"/>
      <c r="BN134" s="29"/>
      <c r="BO134" s="29"/>
      <c r="BP134" s="29"/>
      <c r="BQ134" s="29"/>
      <c r="BR134" s="29"/>
      <c r="BS134" s="29"/>
      <c r="BT134" s="29"/>
      <c r="BU134" s="29"/>
      <c r="BV134" s="29"/>
      <c r="BW134" s="29"/>
      <c r="BX134" s="29"/>
      <c r="BY134" s="29"/>
      <c r="BZ134" s="29"/>
      <c r="CA134" s="29"/>
      <c r="CB134" s="29"/>
      <c r="CC134" s="29"/>
      <c r="CD134" s="29"/>
    </row>
    <row r="135" spans="1:82" hidden="1">
      <c r="A135" s="29" t="s">
        <v>1027</v>
      </c>
      <c r="B135" s="29" t="s">
        <v>991</v>
      </c>
      <c r="C135" s="29" t="s">
        <v>900</v>
      </c>
      <c r="D135" s="29"/>
      <c r="E135" s="29" t="s">
        <v>1023</v>
      </c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  <c r="AA135" s="29"/>
      <c r="AB135" s="29"/>
      <c r="AC135" s="29"/>
      <c r="AD135" s="29"/>
      <c r="AE135" s="29"/>
      <c r="AF135" s="29"/>
      <c r="AG135" s="29"/>
      <c r="AH135" s="29"/>
      <c r="AI135" s="29"/>
      <c r="AJ135" s="29"/>
      <c r="AK135" s="29"/>
      <c r="AL135" s="29"/>
      <c r="AM135" s="29"/>
      <c r="AN135" s="29"/>
      <c r="AO135" s="29"/>
      <c r="AP135" s="29"/>
      <c r="AQ135" s="29"/>
      <c r="AR135" s="29"/>
      <c r="AS135" s="29"/>
      <c r="AT135" s="29"/>
      <c r="AU135" s="29"/>
      <c r="AV135" s="29"/>
      <c r="AW135" s="29"/>
      <c r="AX135" s="29"/>
      <c r="AY135" s="29"/>
      <c r="AZ135" s="29"/>
      <c r="BA135" s="29"/>
      <c r="BB135" s="29"/>
      <c r="BC135" s="29"/>
      <c r="BD135" s="29"/>
      <c r="BE135" s="29"/>
      <c r="BF135" s="29"/>
      <c r="BG135" s="29"/>
      <c r="BH135" s="29"/>
      <c r="BI135" s="29"/>
      <c r="BJ135" s="29"/>
      <c r="BK135" s="29"/>
      <c r="BL135" s="29"/>
      <c r="BM135" s="29"/>
      <c r="BN135" s="29"/>
      <c r="BO135" s="29"/>
      <c r="BP135" s="29"/>
      <c r="BQ135" s="29"/>
      <c r="BR135" s="29"/>
      <c r="BS135" s="29"/>
      <c r="BT135" s="29"/>
      <c r="BU135" s="29"/>
      <c r="BV135" s="29"/>
      <c r="BW135" s="29"/>
      <c r="BX135" s="29"/>
      <c r="BY135" s="29"/>
      <c r="BZ135" s="29"/>
      <c r="CA135" s="29"/>
      <c r="CB135" s="29"/>
      <c r="CC135" s="29"/>
      <c r="CD135" s="29"/>
    </row>
    <row r="136" spans="1:82" hidden="1">
      <c r="A136" s="29"/>
      <c r="B136" s="29" t="s">
        <v>993</v>
      </c>
      <c r="C136" s="29" t="s">
        <v>894</v>
      </c>
      <c r="D136" s="29"/>
      <c r="E136" s="29" t="s">
        <v>1023</v>
      </c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  <c r="AA136" s="29"/>
      <c r="AB136" s="29"/>
      <c r="AC136" s="29"/>
      <c r="AD136" s="29"/>
      <c r="AE136" s="29"/>
      <c r="AF136" s="29"/>
      <c r="AG136" s="29"/>
      <c r="AH136" s="29"/>
      <c r="AI136" s="29"/>
      <c r="AJ136" s="29"/>
      <c r="AK136" s="29"/>
      <c r="AL136" s="29"/>
      <c r="AM136" s="29"/>
      <c r="AN136" s="29"/>
      <c r="AO136" s="29"/>
      <c r="AP136" s="29"/>
      <c r="AQ136" s="29"/>
      <c r="AR136" s="29"/>
      <c r="AS136" s="29"/>
      <c r="AT136" s="29"/>
      <c r="AU136" s="29"/>
      <c r="AV136" s="29"/>
      <c r="AW136" s="29"/>
      <c r="AX136" s="29"/>
      <c r="AY136" s="29"/>
      <c r="AZ136" s="29"/>
      <c r="BA136" s="29"/>
      <c r="BB136" s="29"/>
      <c r="BC136" s="29"/>
      <c r="BD136" s="29"/>
      <c r="BE136" s="29"/>
      <c r="BF136" s="29"/>
      <c r="BG136" s="29"/>
      <c r="BH136" s="29"/>
      <c r="BI136" s="29"/>
      <c r="BJ136" s="29"/>
      <c r="BK136" s="29"/>
      <c r="BL136" s="29"/>
      <c r="BM136" s="29"/>
      <c r="BN136" s="29"/>
      <c r="BO136" s="29"/>
      <c r="BP136" s="29"/>
      <c r="BQ136" s="29"/>
      <c r="BR136" s="29"/>
      <c r="BS136" s="29"/>
      <c r="BT136" s="29"/>
      <c r="BU136" s="29"/>
      <c r="BV136" s="29"/>
      <c r="BW136" s="29"/>
      <c r="BX136" s="29"/>
      <c r="BY136" s="29"/>
      <c r="BZ136" s="29"/>
      <c r="CA136" s="29"/>
      <c r="CB136" s="29"/>
      <c r="CC136" s="29"/>
      <c r="CD136" s="29"/>
    </row>
    <row r="137" spans="1:82" hidden="1">
      <c r="A137" s="29"/>
      <c r="B137" s="29" t="s">
        <v>994</v>
      </c>
      <c r="C137" s="29" t="s">
        <v>894</v>
      </c>
      <c r="D137" s="29"/>
      <c r="E137" s="29" t="s">
        <v>1023</v>
      </c>
      <c r="F137" s="29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  <c r="AA137" s="29"/>
      <c r="AB137" s="29"/>
      <c r="AC137" s="29"/>
      <c r="AD137" s="29"/>
      <c r="AE137" s="29"/>
      <c r="AF137" s="29"/>
      <c r="AG137" s="29"/>
      <c r="AH137" s="29"/>
      <c r="AI137" s="29"/>
      <c r="AJ137" s="29"/>
      <c r="AK137" s="29"/>
      <c r="AL137" s="29"/>
      <c r="AM137" s="29"/>
      <c r="AN137" s="29"/>
      <c r="AO137" s="29"/>
      <c r="AP137" s="29"/>
      <c r="AQ137" s="29"/>
      <c r="AR137" s="29"/>
      <c r="AS137" s="29"/>
      <c r="AT137" s="29"/>
      <c r="AU137" s="29"/>
      <c r="AV137" s="29"/>
      <c r="AW137" s="29"/>
      <c r="AX137" s="29"/>
      <c r="AY137" s="29"/>
      <c r="AZ137" s="29"/>
      <c r="BA137" s="29"/>
      <c r="BB137" s="29"/>
      <c r="BC137" s="29"/>
      <c r="BD137" s="29"/>
      <c r="BE137" s="29"/>
      <c r="BF137" s="29"/>
      <c r="BG137" s="29"/>
      <c r="BH137" s="29"/>
      <c r="BI137" s="29"/>
      <c r="BJ137" s="29"/>
      <c r="BK137" s="29"/>
      <c r="BL137" s="29"/>
      <c r="BM137" s="29"/>
      <c r="BN137" s="29"/>
      <c r="BO137" s="29"/>
      <c r="BP137" s="29"/>
      <c r="BQ137" s="29"/>
      <c r="BR137" s="29"/>
      <c r="BS137" s="29"/>
      <c r="BT137" s="29"/>
      <c r="BU137" s="29"/>
      <c r="BV137" s="29"/>
      <c r="BW137" s="29"/>
      <c r="BX137" s="29"/>
      <c r="BY137" s="29"/>
      <c r="BZ137" s="29"/>
      <c r="CA137" s="29"/>
      <c r="CB137" s="29"/>
      <c r="CC137" s="29"/>
      <c r="CD137" s="29"/>
    </row>
    <row r="138" spans="1:82" hidden="1">
      <c r="A138" s="29" t="s">
        <v>1028</v>
      </c>
      <c r="B138" s="29" t="s">
        <v>991</v>
      </c>
      <c r="C138" s="29" t="s">
        <v>900</v>
      </c>
      <c r="D138" s="29"/>
      <c r="E138" s="29" t="s">
        <v>1023</v>
      </c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  <c r="AA138" s="29"/>
      <c r="AB138" s="29"/>
      <c r="AC138" s="29"/>
      <c r="AD138" s="29"/>
      <c r="AE138" s="29"/>
      <c r="AF138" s="29"/>
      <c r="AG138" s="29"/>
      <c r="AH138" s="29"/>
      <c r="AI138" s="29"/>
      <c r="AJ138" s="29"/>
      <c r="AK138" s="29"/>
      <c r="AL138" s="29"/>
      <c r="AM138" s="29"/>
      <c r="AN138" s="29"/>
      <c r="AO138" s="29"/>
      <c r="AP138" s="29"/>
      <c r="AQ138" s="29"/>
      <c r="AR138" s="29"/>
      <c r="AS138" s="29"/>
      <c r="AT138" s="29"/>
      <c r="AU138" s="29"/>
      <c r="AV138" s="29"/>
      <c r="AW138" s="29"/>
      <c r="AX138" s="29"/>
      <c r="AY138" s="29"/>
      <c r="AZ138" s="29"/>
      <c r="BA138" s="29"/>
      <c r="BB138" s="29"/>
      <c r="BC138" s="29"/>
      <c r="BD138" s="29"/>
      <c r="BE138" s="29"/>
      <c r="BF138" s="29"/>
      <c r="BG138" s="29"/>
      <c r="BH138" s="29"/>
      <c r="BI138" s="29"/>
      <c r="BJ138" s="29"/>
      <c r="BK138" s="29"/>
      <c r="BL138" s="29"/>
      <c r="BM138" s="29"/>
      <c r="BN138" s="29"/>
      <c r="BO138" s="29"/>
      <c r="BP138" s="29"/>
      <c r="BQ138" s="29"/>
      <c r="BR138" s="29"/>
      <c r="BS138" s="29"/>
      <c r="BT138" s="29"/>
      <c r="BU138" s="29"/>
      <c r="BV138" s="29"/>
      <c r="BW138" s="29"/>
      <c r="BX138" s="29"/>
      <c r="BY138" s="29"/>
      <c r="BZ138" s="29"/>
      <c r="CA138" s="29"/>
      <c r="CB138" s="29"/>
      <c r="CC138" s="29"/>
      <c r="CD138" s="29"/>
    </row>
    <row r="139" spans="1:82" hidden="1">
      <c r="A139" s="29"/>
      <c r="B139" s="29" t="s">
        <v>993</v>
      </c>
      <c r="C139" s="29" t="s">
        <v>894</v>
      </c>
      <c r="D139" s="29"/>
      <c r="E139" s="29" t="s">
        <v>1023</v>
      </c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  <c r="AA139" s="29"/>
      <c r="AB139" s="29"/>
      <c r="AC139" s="29"/>
      <c r="AD139" s="29"/>
      <c r="AE139" s="29"/>
      <c r="AF139" s="29"/>
      <c r="AG139" s="29"/>
      <c r="AH139" s="29"/>
      <c r="AI139" s="29"/>
      <c r="AJ139" s="29"/>
      <c r="AK139" s="29"/>
      <c r="AL139" s="29"/>
      <c r="AM139" s="29"/>
      <c r="AN139" s="29"/>
      <c r="AO139" s="29"/>
      <c r="AP139" s="29"/>
      <c r="AQ139" s="29"/>
      <c r="AR139" s="29"/>
      <c r="AS139" s="29"/>
      <c r="AT139" s="29"/>
      <c r="AU139" s="29"/>
      <c r="AV139" s="29"/>
      <c r="AW139" s="29"/>
      <c r="AX139" s="29"/>
      <c r="AY139" s="29"/>
      <c r="AZ139" s="29"/>
      <c r="BA139" s="29"/>
      <c r="BB139" s="29"/>
      <c r="BC139" s="29"/>
      <c r="BD139" s="29"/>
      <c r="BE139" s="29"/>
      <c r="BF139" s="29"/>
      <c r="BG139" s="29"/>
      <c r="BH139" s="29"/>
      <c r="BI139" s="29"/>
      <c r="BJ139" s="29"/>
      <c r="BK139" s="29"/>
      <c r="BL139" s="29"/>
      <c r="BM139" s="29"/>
      <c r="BN139" s="29"/>
      <c r="BO139" s="29"/>
      <c r="BP139" s="29"/>
      <c r="BQ139" s="29"/>
      <c r="BR139" s="29"/>
      <c r="BS139" s="29"/>
      <c r="BT139" s="29"/>
      <c r="BU139" s="29"/>
      <c r="BV139" s="29"/>
      <c r="BW139" s="29"/>
      <c r="BX139" s="29"/>
      <c r="BY139" s="29"/>
      <c r="BZ139" s="29"/>
      <c r="CA139" s="29"/>
      <c r="CB139" s="29"/>
      <c r="CC139" s="29"/>
      <c r="CD139" s="29"/>
    </row>
    <row r="140" spans="1:82" hidden="1">
      <c r="A140" s="29"/>
      <c r="B140" s="29" t="s">
        <v>994</v>
      </c>
      <c r="C140" s="29" t="s">
        <v>894</v>
      </c>
      <c r="D140" s="29"/>
      <c r="E140" s="29" t="s">
        <v>1023</v>
      </c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  <c r="AA140" s="29"/>
      <c r="AB140" s="29"/>
      <c r="AC140" s="29"/>
      <c r="AD140" s="29"/>
      <c r="AE140" s="29"/>
      <c r="AF140" s="29"/>
      <c r="AG140" s="29"/>
      <c r="AH140" s="29"/>
      <c r="AI140" s="29"/>
      <c r="AJ140" s="29"/>
      <c r="AK140" s="29"/>
      <c r="AL140" s="29"/>
      <c r="AM140" s="29"/>
      <c r="AN140" s="29"/>
      <c r="AO140" s="29"/>
      <c r="AP140" s="29"/>
      <c r="AQ140" s="29"/>
      <c r="AR140" s="29"/>
      <c r="AS140" s="29"/>
      <c r="AT140" s="29"/>
      <c r="AU140" s="29"/>
      <c r="AV140" s="29"/>
      <c r="AW140" s="29"/>
      <c r="AX140" s="29"/>
      <c r="AY140" s="29"/>
      <c r="AZ140" s="29"/>
      <c r="BA140" s="29"/>
      <c r="BB140" s="29"/>
      <c r="BC140" s="29"/>
      <c r="BD140" s="29"/>
      <c r="BE140" s="29"/>
      <c r="BF140" s="29"/>
      <c r="BG140" s="29"/>
      <c r="BH140" s="29"/>
      <c r="BI140" s="29"/>
      <c r="BJ140" s="29"/>
      <c r="BK140" s="29"/>
      <c r="BL140" s="29"/>
      <c r="BM140" s="29"/>
      <c r="BN140" s="29"/>
      <c r="BO140" s="29"/>
      <c r="BP140" s="29"/>
      <c r="BQ140" s="29"/>
      <c r="BR140" s="29"/>
      <c r="BS140" s="29"/>
      <c r="BT140" s="29"/>
      <c r="BU140" s="29"/>
      <c r="BV140" s="29"/>
      <c r="BW140" s="29"/>
      <c r="BX140" s="29"/>
      <c r="BY140" s="29"/>
      <c r="BZ140" s="29"/>
      <c r="CA140" s="29"/>
      <c r="CB140" s="29"/>
      <c r="CC140" s="29"/>
      <c r="CD140" s="29"/>
    </row>
    <row r="141" spans="1:82" hidden="1">
      <c r="A141" s="29" t="s">
        <v>1029</v>
      </c>
      <c r="B141" s="49" t="s">
        <v>991</v>
      </c>
      <c r="C141" s="29" t="s">
        <v>900</v>
      </c>
      <c r="D141" s="29" t="s">
        <v>1030</v>
      </c>
      <c r="E141" s="29" t="s">
        <v>1023</v>
      </c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  <c r="AA141" s="29"/>
      <c r="AB141" s="29"/>
      <c r="AC141" s="29"/>
      <c r="AD141" s="29"/>
      <c r="AE141" s="29"/>
      <c r="AF141" s="29"/>
      <c r="AG141" s="29"/>
      <c r="AH141" s="29"/>
      <c r="AI141" s="29"/>
      <c r="AJ141" s="29"/>
      <c r="AK141" s="29"/>
      <c r="AL141" s="29"/>
      <c r="AM141" s="29"/>
      <c r="AN141" s="29"/>
      <c r="AO141" s="29"/>
      <c r="AP141" s="29"/>
      <c r="AQ141" s="29"/>
      <c r="AR141" s="29"/>
      <c r="AS141" s="29"/>
      <c r="AT141" s="29"/>
      <c r="AU141" s="29"/>
      <c r="AV141" s="29"/>
      <c r="AW141" s="29"/>
      <c r="AX141" s="29"/>
      <c r="AY141" s="29"/>
      <c r="AZ141" s="29"/>
      <c r="BA141" s="29"/>
      <c r="BB141" s="29"/>
      <c r="BC141" s="29"/>
      <c r="BD141" s="29"/>
      <c r="BE141" s="29"/>
      <c r="BF141" s="29"/>
      <c r="BG141" s="29"/>
      <c r="BH141" s="29"/>
      <c r="BI141" s="29"/>
      <c r="BJ141" s="29"/>
      <c r="BK141" s="29"/>
      <c r="BL141" s="29"/>
      <c r="BM141" s="29"/>
      <c r="BN141" s="29"/>
      <c r="BO141" s="29"/>
      <c r="BP141" s="29"/>
      <c r="BQ141" s="29"/>
      <c r="BR141" s="29"/>
      <c r="BS141" s="29"/>
      <c r="BT141" s="29"/>
      <c r="BU141" s="29"/>
      <c r="BV141" s="29"/>
      <c r="BW141" s="29"/>
      <c r="BX141" s="29"/>
      <c r="BY141" s="29"/>
      <c r="BZ141" s="29"/>
      <c r="CA141" s="29"/>
      <c r="CB141" s="29"/>
      <c r="CC141" s="29"/>
      <c r="CD141" s="29"/>
    </row>
    <row r="142" spans="1:82" hidden="1">
      <c r="A142" s="29"/>
      <c r="B142" s="49" t="s">
        <v>993</v>
      </c>
      <c r="C142" s="29" t="s">
        <v>894</v>
      </c>
      <c r="D142" s="29" t="s">
        <v>1030</v>
      </c>
      <c r="E142" s="29" t="s">
        <v>1023</v>
      </c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  <c r="AA142" s="29"/>
      <c r="AB142" s="29"/>
      <c r="AC142" s="29"/>
      <c r="AD142" s="29"/>
      <c r="AE142" s="29"/>
      <c r="AF142" s="29"/>
      <c r="AG142" s="29"/>
      <c r="AH142" s="29"/>
      <c r="AI142" s="29"/>
      <c r="AJ142" s="29"/>
      <c r="AK142" s="29"/>
      <c r="AL142" s="29"/>
      <c r="AM142" s="29"/>
      <c r="AN142" s="29"/>
      <c r="AO142" s="29"/>
      <c r="AP142" s="29"/>
      <c r="AQ142" s="29"/>
      <c r="AR142" s="29"/>
      <c r="AS142" s="29"/>
      <c r="AT142" s="29"/>
      <c r="AU142" s="29"/>
      <c r="AV142" s="29"/>
      <c r="AW142" s="29"/>
      <c r="AX142" s="29"/>
      <c r="AY142" s="29"/>
      <c r="AZ142" s="29"/>
      <c r="BA142" s="29"/>
      <c r="BB142" s="29"/>
      <c r="BC142" s="29"/>
      <c r="BD142" s="29"/>
      <c r="BE142" s="29"/>
      <c r="BF142" s="29"/>
      <c r="BG142" s="29"/>
      <c r="BH142" s="29"/>
      <c r="BI142" s="29"/>
      <c r="BJ142" s="29"/>
      <c r="BK142" s="29"/>
      <c r="BL142" s="29"/>
      <c r="BM142" s="29"/>
      <c r="BN142" s="29"/>
      <c r="BO142" s="29"/>
      <c r="BP142" s="29"/>
      <c r="BQ142" s="29"/>
      <c r="BR142" s="29"/>
      <c r="BS142" s="29"/>
      <c r="BT142" s="29"/>
      <c r="BU142" s="29"/>
      <c r="BV142" s="29"/>
      <c r="BW142" s="29"/>
      <c r="BX142" s="29"/>
      <c r="BY142" s="29"/>
      <c r="BZ142" s="29"/>
      <c r="CA142" s="29"/>
      <c r="CB142" s="29"/>
      <c r="CC142" s="29"/>
      <c r="CD142" s="29"/>
    </row>
    <row r="143" spans="1:82" ht="16" hidden="1">
      <c r="A143" s="29"/>
      <c r="B143" s="49" t="s">
        <v>994</v>
      </c>
      <c r="C143" s="29" t="s">
        <v>894</v>
      </c>
      <c r="D143" s="50" t="s">
        <v>1030</v>
      </c>
      <c r="E143" s="29" t="s">
        <v>1023</v>
      </c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  <c r="AA143" s="29"/>
      <c r="AB143" s="29"/>
      <c r="AC143" s="29"/>
      <c r="AD143" s="29"/>
      <c r="AE143" s="29"/>
      <c r="AF143" s="29"/>
      <c r="AG143" s="29"/>
      <c r="AH143" s="29"/>
      <c r="AI143" s="29"/>
      <c r="AJ143" s="29"/>
      <c r="AK143" s="29"/>
      <c r="AL143" s="29"/>
      <c r="AM143" s="29"/>
      <c r="AN143" s="29"/>
      <c r="AO143" s="29"/>
      <c r="AP143" s="29"/>
      <c r="AQ143" s="29"/>
      <c r="AR143" s="29"/>
      <c r="AS143" s="29"/>
      <c r="AT143" s="29"/>
      <c r="AU143" s="29"/>
      <c r="AV143" s="29"/>
      <c r="AW143" s="29"/>
      <c r="AX143" s="29"/>
      <c r="AY143" s="29"/>
      <c r="AZ143" s="29"/>
      <c r="BA143" s="29"/>
      <c r="BB143" s="29"/>
      <c r="BC143" s="29"/>
      <c r="BD143" s="29"/>
      <c r="BE143" s="29"/>
      <c r="BF143" s="29"/>
      <c r="BG143" s="29"/>
      <c r="BH143" s="29"/>
      <c r="BI143" s="29"/>
      <c r="BJ143" s="29"/>
      <c r="BK143" s="29"/>
      <c r="BL143" s="29"/>
      <c r="BM143" s="29"/>
      <c r="BN143" s="29"/>
      <c r="BO143" s="29"/>
      <c r="BP143" s="29"/>
      <c r="BQ143" s="29"/>
      <c r="BR143" s="29"/>
      <c r="BS143" s="29"/>
      <c r="BT143" s="29"/>
      <c r="BU143" s="29"/>
      <c r="BV143" s="29"/>
      <c r="BW143" s="29"/>
      <c r="BX143" s="29"/>
      <c r="BY143" s="29"/>
      <c r="BZ143" s="29"/>
      <c r="CA143" s="29"/>
      <c r="CB143" s="29"/>
      <c r="CC143" s="29"/>
      <c r="CD143" s="29"/>
    </row>
  </sheetData>
  <sheetProtection formatCells="0" insertHyperlinks="0" autoFilter="0"/>
  <autoFilter ref="A1:CD143" xr:uid="{00000000-0009-0000-0000-000005000000}">
    <filterColumn colId="4">
      <filters>
        <filter val="Baidu"/>
      </filters>
    </filterColumn>
  </autoFilter>
  <phoneticPr fontId="56" type="noConversion"/>
  <pageMargins left="0.7" right="0.7" top="0.75" bottom="0.75" header="0.3" footer="0.3"/>
  <pageSetup paperSize="9" orientation="portrait" horizontalDpi="300" verticalDpi="300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499"/>
  <sheetViews>
    <sheetView workbookViewId="0">
      <selection activeCell="J25" sqref="J25"/>
    </sheetView>
  </sheetViews>
  <sheetFormatPr baseColWidth="10" defaultColWidth="9" defaultRowHeight="15"/>
  <cols>
    <col min="1" max="1" width="11" style="13" customWidth="1"/>
    <col min="2" max="2" width="37" style="13" customWidth="1"/>
    <col min="3" max="6" width="9" style="13" hidden="1" customWidth="1"/>
    <col min="7" max="11" width="9" style="13"/>
    <col min="12" max="12" width="9.6640625" style="13" customWidth="1"/>
    <col min="13" max="16384" width="9" style="13"/>
  </cols>
  <sheetData>
    <row r="1" spans="1:12">
      <c r="A1" s="220" t="s">
        <v>1031</v>
      </c>
      <c r="B1" s="221" t="s">
        <v>1032</v>
      </c>
      <c r="C1" s="218" t="s">
        <v>1033</v>
      </c>
      <c r="D1" s="219"/>
      <c r="E1" s="219"/>
      <c r="F1" s="219"/>
      <c r="G1" s="219"/>
      <c r="H1" s="219"/>
      <c r="I1" s="219"/>
      <c r="J1" s="219"/>
      <c r="K1" s="219"/>
      <c r="L1" s="223" t="s">
        <v>1034</v>
      </c>
    </row>
    <row r="2" spans="1:12">
      <c r="A2" s="220"/>
      <c r="B2" s="222"/>
      <c r="C2" s="14" t="s">
        <v>96</v>
      </c>
      <c r="D2" s="15" t="s">
        <v>27</v>
      </c>
      <c r="E2" s="15" t="s">
        <v>28</v>
      </c>
      <c r="F2" s="15" t="s">
        <v>29</v>
      </c>
      <c r="G2" s="19" t="s">
        <v>1035</v>
      </c>
      <c r="H2" s="15" t="s">
        <v>31</v>
      </c>
      <c r="I2" s="15" t="s">
        <v>32</v>
      </c>
      <c r="J2" s="15" t="s">
        <v>97</v>
      </c>
      <c r="K2" s="20" t="s">
        <v>30</v>
      </c>
      <c r="L2" s="224"/>
    </row>
    <row r="3" spans="1:12" ht="14.25" customHeight="1">
      <c r="A3" s="16" t="s">
        <v>1036</v>
      </c>
      <c r="B3" s="17" t="s">
        <v>1037</v>
      </c>
      <c r="C3" s="18"/>
      <c r="D3" s="18"/>
      <c r="E3" s="18"/>
      <c r="F3" s="18"/>
      <c r="G3" s="18"/>
      <c r="H3" s="18"/>
      <c r="I3" s="18"/>
      <c r="J3" s="18"/>
      <c r="K3" s="18" t="s">
        <v>1038</v>
      </c>
      <c r="L3" s="21"/>
    </row>
    <row r="4" spans="1:12">
      <c r="A4" s="16"/>
      <c r="B4" s="17" t="s">
        <v>1039</v>
      </c>
      <c r="C4" s="18"/>
      <c r="D4" s="18"/>
      <c r="E4" s="18"/>
      <c r="F4" s="18"/>
      <c r="G4" s="18"/>
      <c r="H4" s="18"/>
      <c r="I4" s="18"/>
      <c r="J4" s="18"/>
      <c r="K4" s="18" t="s">
        <v>1040</v>
      </c>
      <c r="L4" s="21"/>
    </row>
    <row r="5" spans="1:12">
      <c r="A5" s="16"/>
      <c r="B5" s="17" t="s">
        <v>1041</v>
      </c>
      <c r="C5" s="18"/>
      <c r="D5" s="18"/>
      <c r="E5" s="18"/>
      <c r="F5" s="18"/>
      <c r="G5" s="18"/>
      <c r="H5" s="18"/>
      <c r="I5" s="18"/>
      <c r="J5" s="18"/>
      <c r="K5" s="18" t="s">
        <v>1042</v>
      </c>
      <c r="L5" s="21"/>
    </row>
    <row r="6" spans="1:12">
      <c r="A6" s="16"/>
      <c r="B6" s="17" t="s">
        <v>1043</v>
      </c>
      <c r="C6" s="18"/>
      <c r="D6" s="18"/>
      <c r="E6" s="18"/>
      <c r="F6" s="18"/>
      <c r="G6" s="18"/>
      <c r="H6" s="18"/>
      <c r="I6" s="18"/>
      <c r="J6" s="18"/>
      <c r="K6" s="18" t="s">
        <v>1044</v>
      </c>
      <c r="L6" s="21"/>
    </row>
    <row r="7" spans="1:12">
      <c r="A7" s="16"/>
      <c r="B7" s="17" t="s">
        <v>1045</v>
      </c>
      <c r="C7" s="18"/>
      <c r="D7" s="18"/>
      <c r="E7" s="18"/>
      <c r="F7" s="18"/>
      <c r="G7" s="18"/>
      <c r="H7" s="18"/>
      <c r="I7" s="18"/>
      <c r="J7" s="18"/>
      <c r="K7" s="18" t="s">
        <v>1046</v>
      </c>
      <c r="L7" s="21"/>
    </row>
    <row r="8" spans="1:12">
      <c r="A8" s="16"/>
      <c r="B8" s="17" t="s">
        <v>1047</v>
      </c>
      <c r="C8" s="18"/>
      <c r="D8" s="18"/>
      <c r="E8" s="18"/>
      <c r="F8" s="18"/>
      <c r="G8" s="18"/>
      <c r="H8" s="18"/>
      <c r="I8" s="18"/>
      <c r="J8" s="18"/>
      <c r="K8" s="18" t="s">
        <v>1048</v>
      </c>
      <c r="L8" s="21"/>
    </row>
    <row r="9" spans="1:12">
      <c r="A9" s="16"/>
      <c r="B9" s="17" t="s">
        <v>1049</v>
      </c>
      <c r="C9" s="18"/>
      <c r="D9" s="18"/>
      <c r="E9" s="18"/>
      <c r="F9" s="18"/>
      <c r="G9" s="18"/>
      <c r="H9" s="18"/>
      <c r="I9" s="18"/>
      <c r="J9" s="18"/>
      <c r="K9" s="18" t="s">
        <v>1050</v>
      </c>
      <c r="L9" s="21"/>
    </row>
    <row r="10" spans="1:12">
      <c r="A10" s="16"/>
      <c r="B10" s="17" t="s">
        <v>1051</v>
      </c>
      <c r="C10" s="18"/>
      <c r="D10" s="18"/>
      <c r="E10" s="18"/>
      <c r="F10" s="18"/>
      <c r="G10" s="18"/>
      <c r="H10" s="18"/>
      <c r="I10" s="18"/>
      <c r="J10" s="18"/>
      <c r="K10" s="18" t="s">
        <v>1052</v>
      </c>
      <c r="L10" s="21"/>
    </row>
    <row r="11" spans="1:12">
      <c r="A11" s="16"/>
      <c r="B11" s="17" t="s">
        <v>1053</v>
      </c>
      <c r="C11" s="18"/>
      <c r="D11" s="18"/>
      <c r="E11" s="18"/>
      <c r="F11" s="18"/>
      <c r="G11" s="18"/>
      <c r="H11" s="18"/>
      <c r="I11" s="18"/>
      <c r="J11" s="18"/>
      <c r="K11" s="18" t="s">
        <v>1054</v>
      </c>
      <c r="L11" s="21"/>
    </row>
    <row r="12" spans="1:12">
      <c r="A12" s="16"/>
      <c r="B12" s="17" t="s">
        <v>1055</v>
      </c>
      <c r="C12" s="18"/>
      <c r="D12" s="18"/>
      <c r="E12" s="18"/>
      <c r="F12" s="18"/>
      <c r="G12" s="18"/>
      <c r="H12" s="18"/>
      <c r="I12" s="18"/>
      <c r="J12" s="18"/>
      <c r="K12" s="18" t="s">
        <v>1056</v>
      </c>
      <c r="L12" s="21"/>
    </row>
    <row r="13" spans="1:12">
      <c r="A13" s="16"/>
      <c r="B13" s="17" t="s">
        <v>1057</v>
      </c>
      <c r="C13" s="18"/>
      <c r="D13" s="18"/>
      <c r="E13" s="18"/>
      <c r="F13" s="18"/>
      <c r="G13" s="18"/>
      <c r="H13" s="18"/>
      <c r="I13" s="18"/>
      <c r="J13" s="18"/>
      <c r="K13" s="18" t="s">
        <v>1058</v>
      </c>
      <c r="L13" s="21"/>
    </row>
    <row r="14" spans="1:12">
      <c r="A14" s="16"/>
      <c r="B14" s="17" t="s">
        <v>1059</v>
      </c>
      <c r="C14" s="18"/>
      <c r="D14" s="18"/>
      <c r="E14" s="18"/>
      <c r="F14" s="18"/>
      <c r="G14" s="18"/>
      <c r="H14" s="18"/>
      <c r="I14" s="18"/>
      <c r="J14" s="18"/>
      <c r="K14" s="18" t="s">
        <v>1060</v>
      </c>
      <c r="L14" s="21"/>
    </row>
    <row r="15" spans="1:12">
      <c r="A15" s="16"/>
      <c r="B15" s="17" t="s">
        <v>1061</v>
      </c>
      <c r="C15" s="18"/>
      <c r="D15" s="18"/>
      <c r="E15" s="18"/>
      <c r="F15" s="18"/>
      <c r="G15" s="18"/>
      <c r="H15" s="18"/>
      <c r="I15" s="18"/>
      <c r="J15" s="18"/>
      <c r="K15" s="18" t="s">
        <v>1062</v>
      </c>
      <c r="L15" s="21"/>
    </row>
    <row r="16" spans="1:12">
      <c r="A16" s="16"/>
      <c r="B16" s="17" t="s">
        <v>1063</v>
      </c>
      <c r="C16" s="18"/>
      <c r="D16" s="18"/>
      <c r="E16" s="18"/>
      <c r="F16" s="18"/>
      <c r="G16" s="18"/>
      <c r="H16" s="18"/>
      <c r="I16" s="18"/>
      <c r="J16" s="18"/>
      <c r="K16" s="18" t="s">
        <v>1064</v>
      </c>
      <c r="L16" s="21"/>
    </row>
    <row r="17" spans="1:12">
      <c r="A17" s="16"/>
      <c r="B17" s="17" t="s">
        <v>1065</v>
      </c>
      <c r="C17" s="18"/>
      <c r="D17" s="18"/>
      <c r="E17" s="18"/>
      <c r="F17" s="18"/>
      <c r="G17" s="18"/>
      <c r="H17" s="18"/>
      <c r="I17" s="18"/>
      <c r="J17" s="18"/>
      <c r="K17" s="18" t="s">
        <v>1066</v>
      </c>
      <c r="L17" s="21"/>
    </row>
    <row r="18" spans="1:12">
      <c r="A18" s="16"/>
      <c r="B18" s="17" t="s">
        <v>1067</v>
      </c>
      <c r="C18" s="18"/>
      <c r="D18" s="18"/>
      <c r="E18" s="18"/>
      <c r="F18" s="18"/>
      <c r="G18" s="18"/>
      <c r="H18" s="18"/>
      <c r="I18" s="18"/>
      <c r="J18" s="18"/>
      <c r="K18" s="18" t="s">
        <v>1040</v>
      </c>
      <c r="L18" s="21"/>
    </row>
    <row r="19" spans="1:12">
      <c r="A19" s="16"/>
      <c r="B19" s="17" t="s">
        <v>1068</v>
      </c>
      <c r="C19" s="18"/>
      <c r="D19" s="18"/>
      <c r="E19" s="18"/>
      <c r="F19" s="18"/>
      <c r="G19" s="18"/>
      <c r="H19" s="18"/>
      <c r="I19" s="18"/>
      <c r="J19" s="18"/>
      <c r="K19" s="18" t="s">
        <v>1069</v>
      </c>
      <c r="L19" s="21"/>
    </row>
    <row r="20" spans="1:12">
      <c r="A20" s="16"/>
      <c r="B20" s="17" t="s">
        <v>1070</v>
      </c>
      <c r="C20" s="18"/>
      <c r="D20" s="18"/>
      <c r="E20" s="18"/>
      <c r="F20" s="18"/>
      <c r="G20" s="18"/>
      <c r="H20" s="18"/>
      <c r="I20" s="18"/>
      <c r="J20" s="18"/>
      <c r="K20" s="18" t="s">
        <v>1046</v>
      </c>
      <c r="L20" s="21"/>
    </row>
    <row r="21" spans="1:12">
      <c r="A21" s="16"/>
      <c r="B21" s="17" t="s">
        <v>1071</v>
      </c>
      <c r="C21" s="18"/>
      <c r="D21" s="18"/>
      <c r="E21" s="18"/>
      <c r="F21" s="18"/>
      <c r="G21" s="18"/>
      <c r="H21" s="18"/>
      <c r="I21" s="18"/>
      <c r="J21" s="18"/>
      <c r="K21" s="18" t="s">
        <v>1072</v>
      </c>
      <c r="L21" s="21"/>
    </row>
    <row r="22" spans="1:12">
      <c r="A22" s="16"/>
      <c r="B22" s="17" t="s">
        <v>1073</v>
      </c>
      <c r="C22" s="18"/>
      <c r="D22" s="18"/>
      <c r="E22" s="18"/>
      <c r="F22" s="18"/>
      <c r="G22" s="18"/>
      <c r="H22" s="18"/>
      <c r="I22" s="18"/>
      <c r="J22" s="18"/>
      <c r="K22" s="18" t="s">
        <v>1072</v>
      </c>
      <c r="L22" s="21"/>
    </row>
    <row r="23" spans="1:12">
      <c r="A23" s="16"/>
      <c r="B23" s="17" t="s">
        <v>1074</v>
      </c>
      <c r="C23" s="18"/>
      <c r="D23" s="18"/>
      <c r="E23" s="18"/>
      <c r="F23" s="18"/>
      <c r="G23" s="18"/>
      <c r="H23" s="18"/>
      <c r="I23" s="18"/>
      <c r="J23" s="18"/>
      <c r="K23" s="18" t="s">
        <v>1075</v>
      </c>
      <c r="L23" s="21"/>
    </row>
    <row r="24" spans="1:12">
      <c r="A24" s="16"/>
      <c r="B24" s="17" t="s">
        <v>1076</v>
      </c>
      <c r="C24" s="18"/>
      <c r="D24" s="18"/>
      <c r="E24" s="18"/>
      <c r="F24" s="18"/>
      <c r="G24" s="18"/>
      <c r="H24" s="18"/>
      <c r="I24" s="18"/>
      <c r="J24" s="18"/>
      <c r="K24" s="18" t="s">
        <v>1077</v>
      </c>
      <c r="L24" s="21"/>
    </row>
    <row r="25" spans="1:12">
      <c r="A25" s="16"/>
      <c r="B25" s="17" t="s">
        <v>1078</v>
      </c>
      <c r="C25" s="18"/>
      <c r="D25" s="18"/>
      <c r="E25" s="18"/>
      <c r="F25" s="18"/>
      <c r="G25" s="18"/>
      <c r="H25" s="18"/>
      <c r="I25" s="18"/>
      <c r="J25" s="18"/>
      <c r="K25" s="18" t="s">
        <v>1038</v>
      </c>
      <c r="L25" s="21"/>
    </row>
    <row r="26" spans="1:12">
      <c r="A26" s="16"/>
      <c r="B26" s="17" t="s">
        <v>1079</v>
      </c>
      <c r="C26" s="18"/>
      <c r="D26" s="18"/>
      <c r="E26" s="18"/>
      <c r="F26" s="18"/>
      <c r="G26" s="18"/>
      <c r="H26" s="18"/>
      <c r="I26" s="18"/>
      <c r="J26" s="18"/>
      <c r="K26" s="18" t="s">
        <v>1080</v>
      </c>
      <c r="L26" s="21"/>
    </row>
    <row r="27" spans="1:12">
      <c r="A27" s="16"/>
      <c r="B27" s="17" t="s">
        <v>1081</v>
      </c>
      <c r="C27" s="18"/>
      <c r="D27" s="18"/>
      <c r="E27" s="18"/>
      <c r="F27" s="18"/>
      <c r="G27" s="18"/>
      <c r="H27" s="18"/>
      <c r="I27" s="18"/>
      <c r="J27" s="18"/>
      <c r="K27" s="18" t="s">
        <v>1082</v>
      </c>
      <c r="L27" s="21"/>
    </row>
    <row r="28" spans="1:12">
      <c r="A28" s="16"/>
      <c r="B28" s="17" t="s">
        <v>1083</v>
      </c>
      <c r="C28" s="18"/>
      <c r="D28" s="18"/>
      <c r="E28" s="18"/>
      <c r="F28" s="18"/>
      <c r="G28" s="18"/>
      <c r="H28" s="18"/>
      <c r="I28" s="18"/>
      <c r="J28" s="18"/>
      <c r="K28" s="18" t="s">
        <v>1082</v>
      </c>
      <c r="L28" s="21"/>
    </row>
    <row r="29" spans="1:12">
      <c r="A29" s="16"/>
      <c r="B29" s="17" t="s">
        <v>1084</v>
      </c>
      <c r="C29" s="18"/>
      <c r="D29" s="18"/>
      <c r="E29" s="18"/>
      <c r="F29" s="18"/>
      <c r="G29" s="18"/>
      <c r="H29" s="18"/>
      <c r="I29" s="18"/>
      <c r="J29" s="18"/>
      <c r="K29" s="18" t="s">
        <v>1085</v>
      </c>
      <c r="L29" s="21"/>
    </row>
    <row r="30" spans="1:12">
      <c r="A30" s="16"/>
      <c r="B30" s="17" t="s">
        <v>1086</v>
      </c>
      <c r="C30" s="18"/>
      <c r="D30" s="18"/>
      <c r="E30" s="18"/>
      <c r="F30" s="18"/>
      <c r="G30" s="18"/>
      <c r="H30" s="18"/>
      <c r="I30" s="18"/>
      <c r="J30" s="18"/>
      <c r="K30" s="18" t="s">
        <v>1087</v>
      </c>
      <c r="L30" s="21"/>
    </row>
    <row r="31" spans="1:12">
      <c r="A31" s="16"/>
      <c r="B31" s="17" t="s">
        <v>1088</v>
      </c>
      <c r="C31" s="18"/>
      <c r="D31" s="18"/>
      <c r="E31" s="18"/>
      <c r="F31" s="18"/>
      <c r="G31" s="18"/>
      <c r="H31" s="18"/>
      <c r="I31" s="18"/>
      <c r="J31" s="18"/>
      <c r="K31" s="18" t="s">
        <v>1087</v>
      </c>
      <c r="L31" s="21"/>
    </row>
    <row r="32" spans="1:12">
      <c r="A32" s="16"/>
      <c r="B32" s="17" t="s">
        <v>1089</v>
      </c>
      <c r="C32" s="18"/>
      <c r="D32" s="18"/>
      <c r="E32" s="18"/>
      <c r="F32" s="18"/>
      <c r="G32" s="18"/>
      <c r="H32" s="18"/>
      <c r="I32" s="18"/>
      <c r="J32" s="18"/>
      <c r="K32" s="18" t="s">
        <v>1082</v>
      </c>
      <c r="L32" s="21"/>
    </row>
    <row r="33" spans="1:12">
      <c r="A33" s="16"/>
      <c r="B33" s="17" t="s">
        <v>1090</v>
      </c>
      <c r="C33" s="18"/>
      <c r="D33" s="18"/>
      <c r="E33" s="18"/>
      <c r="F33" s="18"/>
      <c r="G33" s="18"/>
      <c r="H33" s="18"/>
      <c r="I33" s="18"/>
      <c r="J33" s="18"/>
      <c r="K33" s="18" t="s">
        <v>1091</v>
      </c>
      <c r="L33" s="21"/>
    </row>
    <row r="34" spans="1:12">
      <c r="A34" s="16"/>
      <c r="B34" s="17" t="s">
        <v>1092</v>
      </c>
      <c r="C34" s="18"/>
      <c r="D34" s="18"/>
      <c r="E34" s="18"/>
      <c r="F34" s="18"/>
      <c r="G34" s="18"/>
      <c r="H34" s="18"/>
      <c r="I34" s="18"/>
      <c r="J34" s="18"/>
      <c r="K34" s="18" t="s">
        <v>1093</v>
      </c>
      <c r="L34" s="21"/>
    </row>
    <row r="35" spans="1:12">
      <c r="A35" s="16"/>
      <c r="B35" s="17" t="s">
        <v>1094</v>
      </c>
      <c r="C35" s="18"/>
      <c r="D35" s="18"/>
      <c r="E35" s="18"/>
      <c r="F35" s="18"/>
      <c r="G35" s="18"/>
      <c r="H35" s="18"/>
      <c r="I35" s="18"/>
      <c r="J35" s="18"/>
      <c r="K35" s="18" t="s">
        <v>1095</v>
      </c>
      <c r="L35" s="21"/>
    </row>
    <row r="36" spans="1:12">
      <c r="A36" s="16"/>
      <c r="B36" s="17" t="s">
        <v>1096</v>
      </c>
      <c r="C36" s="18"/>
      <c r="D36" s="18"/>
      <c r="E36" s="18"/>
      <c r="F36" s="18"/>
      <c r="G36" s="18"/>
      <c r="H36" s="18"/>
      <c r="I36" s="18"/>
      <c r="J36" s="18"/>
      <c r="K36" s="18" t="s">
        <v>1038</v>
      </c>
      <c r="L36" s="21"/>
    </row>
    <row r="37" spans="1:12">
      <c r="A37" s="16"/>
      <c r="B37" s="17" t="s">
        <v>1097</v>
      </c>
      <c r="C37" s="18"/>
      <c r="D37" s="18"/>
      <c r="E37" s="18"/>
      <c r="F37" s="18"/>
      <c r="G37" s="18"/>
      <c r="H37" s="18"/>
      <c r="I37" s="18"/>
      <c r="J37" s="18"/>
      <c r="K37" s="18" t="s">
        <v>1040</v>
      </c>
      <c r="L37" s="21"/>
    </row>
    <row r="38" spans="1:12">
      <c r="A38" s="16"/>
      <c r="B38" s="17" t="s">
        <v>1098</v>
      </c>
      <c r="C38" s="18"/>
      <c r="D38" s="18"/>
      <c r="E38" s="18"/>
      <c r="F38" s="18"/>
      <c r="G38" s="18"/>
      <c r="H38" s="18"/>
      <c r="I38" s="18"/>
      <c r="J38" s="18"/>
      <c r="K38" s="18" t="s">
        <v>1099</v>
      </c>
      <c r="L38" s="21"/>
    </row>
    <row r="39" spans="1:12">
      <c r="A39" s="16"/>
      <c r="B39" s="17" t="s">
        <v>1100</v>
      </c>
      <c r="C39" s="18"/>
      <c r="D39" s="18"/>
      <c r="E39" s="18"/>
      <c r="F39" s="18"/>
      <c r="G39" s="18"/>
      <c r="H39" s="18"/>
      <c r="I39" s="18"/>
      <c r="J39" s="18"/>
      <c r="K39" s="18" t="s">
        <v>1101</v>
      </c>
      <c r="L39" s="21"/>
    </row>
    <row r="40" spans="1:12">
      <c r="A40" s="16"/>
      <c r="B40" s="17" t="s">
        <v>1102</v>
      </c>
      <c r="C40" s="18"/>
      <c r="D40" s="18"/>
      <c r="E40" s="18"/>
      <c r="F40" s="18"/>
      <c r="G40" s="18"/>
      <c r="H40" s="18"/>
      <c r="I40" s="18"/>
      <c r="J40" s="18"/>
      <c r="K40" s="18" t="s">
        <v>1103</v>
      </c>
      <c r="L40" s="21"/>
    </row>
    <row r="41" spans="1:12">
      <c r="A41" s="16"/>
      <c r="B41" s="17" t="s">
        <v>1104</v>
      </c>
      <c r="C41" s="18"/>
      <c r="D41" s="18"/>
      <c r="E41" s="18"/>
      <c r="F41" s="18"/>
      <c r="G41" s="18"/>
      <c r="H41" s="18"/>
      <c r="I41" s="18"/>
      <c r="J41" s="18"/>
      <c r="K41" s="18" t="s">
        <v>1087</v>
      </c>
      <c r="L41" s="21"/>
    </row>
    <row r="42" spans="1:12">
      <c r="A42" s="16"/>
      <c r="B42" s="17" t="s">
        <v>1105</v>
      </c>
      <c r="C42" s="18"/>
      <c r="D42" s="18"/>
      <c r="E42" s="18"/>
      <c r="F42" s="18"/>
      <c r="G42" s="18"/>
      <c r="H42" s="18"/>
      <c r="I42" s="18"/>
      <c r="J42" s="18"/>
      <c r="K42" s="18" t="s">
        <v>1040</v>
      </c>
      <c r="L42" s="21"/>
    </row>
    <row r="43" spans="1:12">
      <c r="A43" s="16"/>
      <c r="B43" s="17" t="s">
        <v>1106</v>
      </c>
      <c r="C43" s="18"/>
      <c r="D43" s="18"/>
      <c r="E43" s="18"/>
      <c r="F43" s="18"/>
      <c r="G43" s="18"/>
      <c r="H43" s="18"/>
      <c r="I43" s="18"/>
      <c r="J43" s="18"/>
      <c r="K43" s="18" t="s">
        <v>1069</v>
      </c>
      <c r="L43" s="21"/>
    </row>
    <row r="44" spans="1:12">
      <c r="A44" s="16"/>
      <c r="B44" s="17" t="s">
        <v>1107</v>
      </c>
      <c r="C44" s="18"/>
      <c r="D44" s="18"/>
      <c r="E44" s="18"/>
      <c r="F44" s="18"/>
      <c r="G44" s="18"/>
      <c r="H44" s="18"/>
      <c r="I44" s="18"/>
      <c r="J44" s="18"/>
      <c r="K44" s="18" t="s">
        <v>1108</v>
      </c>
      <c r="L44" s="21"/>
    </row>
    <row r="45" spans="1:12">
      <c r="A45" s="16"/>
      <c r="B45" s="17" t="s">
        <v>1109</v>
      </c>
      <c r="C45" s="18"/>
      <c r="D45" s="18"/>
      <c r="E45" s="18"/>
      <c r="F45" s="18"/>
      <c r="G45" s="18"/>
      <c r="H45" s="18"/>
      <c r="I45" s="18"/>
      <c r="J45" s="18"/>
      <c r="K45" s="18" t="s">
        <v>1110</v>
      </c>
      <c r="L45" s="21"/>
    </row>
    <row r="46" spans="1:12">
      <c r="A46" s="16"/>
      <c r="B46" s="17" t="s">
        <v>1111</v>
      </c>
      <c r="C46" s="18"/>
      <c r="D46" s="18"/>
      <c r="E46" s="18"/>
      <c r="F46" s="18"/>
      <c r="G46" s="18"/>
      <c r="H46" s="18"/>
      <c r="I46" s="18"/>
      <c r="J46" s="18"/>
      <c r="K46" s="18" t="s">
        <v>1112</v>
      </c>
      <c r="L46" s="21"/>
    </row>
    <row r="47" spans="1:12">
      <c r="A47" s="16"/>
      <c r="B47" s="17" t="s">
        <v>1113</v>
      </c>
      <c r="C47" s="18"/>
      <c r="D47" s="18"/>
      <c r="E47" s="18"/>
      <c r="F47" s="18"/>
      <c r="G47" s="18"/>
      <c r="H47" s="18"/>
      <c r="I47" s="18"/>
      <c r="J47" s="18"/>
      <c r="K47" s="18" t="s">
        <v>1114</v>
      </c>
      <c r="L47" s="21"/>
    </row>
    <row r="48" spans="1:12">
      <c r="A48" s="16"/>
      <c r="B48" s="17" t="s">
        <v>1115</v>
      </c>
      <c r="C48" s="18"/>
      <c r="D48" s="18"/>
      <c r="E48" s="18"/>
      <c r="F48" s="18"/>
      <c r="G48" s="18"/>
      <c r="H48" s="18"/>
      <c r="I48" s="18"/>
      <c r="J48" s="18"/>
      <c r="K48" s="18" t="s">
        <v>1038</v>
      </c>
      <c r="L48" s="21"/>
    </row>
    <row r="49" spans="1:12">
      <c r="A49" s="16"/>
      <c r="B49" s="17" t="s">
        <v>1116</v>
      </c>
      <c r="C49" s="18"/>
      <c r="D49" s="18"/>
      <c r="E49" s="18"/>
      <c r="F49" s="18"/>
      <c r="G49" s="18"/>
      <c r="H49" s="18"/>
      <c r="I49" s="18"/>
      <c r="J49" s="18"/>
      <c r="K49" s="18" t="s">
        <v>1040</v>
      </c>
      <c r="L49" s="21"/>
    </row>
    <row r="50" spans="1:12">
      <c r="A50" s="16"/>
      <c r="B50" s="17" t="s">
        <v>1117</v>
      </c>
      <c r="C50" s="18"/>
      <c r="D50" s="18"/>
      <c r="E50" s="18"/>
      <c r="F50" s="18"/>
      <c r="G50" s="18"/>
      <c r="H50" s="18"/>
      <c r="I50" s="18"/>
      <c r="J50" s="18"/>
      <c r="K50" s="18" t="s">
        <v>1044</v>
      </c>
      <c r="L50" s="21"/>
    </row>
    <row r="51" spans="1:12">
      <c r="A51" s="16"/>
      <c r="B51" s="17" t="s">
        <v>1118</v>
      </c>
      <c r="C51" s="18"/>
      <c r="D51" s="18"/>
      <c r="E51" s="18"/>
      <c r="F51" s="18"/>
      <c r="G51" s="18"/>
      <c r="H51" s="18"/>
      <c r="I51" s="18"/>
      <c r="J51" s="18"/>
      <c r="K51" s="18" t="s">
        <v>1091</v>
      </c>
      <c r="L51" s="21"/>
    </row>
    <row r="52" spans="1:12">
      <c r="A52" s="16"/>
      <c r="B52" s="17" t="s">
        <v>1119</v>
      </c>
      <c r="C52" s="18"/>
      <c r="D52" s="18"/>
      <c r="E52" s="18"/>
      <c r="F52" s="18"/>
      <c r="G52" s="18"/>
      <c r="H52" s="18"/>
      <c r="I52" s="18"/>
      <c r="J52" s="18"/>
      <c r="K52" s="18" t="s">
        <v>1077</v>
      </c>
      <c r="L52" s="21"/>
    </row>
    <row r="53" spans="1:12">
      <c r="A53" s="16"/>
      <c r="B53" s="17" t="s">
        <v>1120</v>
      </c>
      <c r="C53" s="18"/>
      <c r="D53" s="18"/>
      <c r="E53" s="18"/>
      <c r="F53" s="18"/>
      <c r="G53" s="18"/>
      <c r="H53" s="18"/>
      <c r="I53" s="18"/>
      <c r="J53" s="18"/>
      <c r="K53" s="18" t="s">
        <v>1121</v>
      </c>
      <c r="L53" s="21"/>
    </row>
    <row r="54" spans="1:12">
      <c r="A54" s="16"/>
      <c r="B54" s="17" t="s">
        <v>1122</v>
      </c>
      <c r="C54" s="18"/>
      <c r="D54" s="18"/>
      <c r="E54" s="18"/>
      <c r="F54" s="18"/>
      <c r="G54" s="18"/>
      <c r="H54" s="18"/>
      <c r="I54" s="18"/>
      <c r="J54" s="18"/>
      <c r="K54" s="18" t="s">
        <v>1123</v>
      </c>
      <c r="L54" s="21"/>
    </row>
    <row r="55" spans="1:12">
      <c r="A55" s="16"/>
      <c r="B55" s="17" t="s">
        <v>1124</v>
      </c>
      <c r="C55" s="18"/>
      <c r="D55" s="18"/>
      <c r="E55" s="18"/>
      <c r="F55" s="18"/>
      <c r="G55" s="18"/>
      <c r="H55" s="18"/>
      <c r="I55" s="18"/>
      <c r="J55" s="18"/>
      <c r="K55" s="18" t="s">
        <v>1125</v>
      </c>
      <c r="L55" s="21"/>
    </row>
    <row r="56" spans="1:12">
      <c r="A56" s="16"/>
      <c r="B56" s="17" t="s">
        <v>1126</v>
      </c>
      <c r="C56" s="18"/>
      <c r="D56" s="18"/>
      <c r="E56" s="18"/>
      <c r="F56" s="18"/>
      <c r="G56" s="18"/>
      <c r="H56" s="18"/>
      <c r="I56" s="18"/>
      <c r="J56" s="18"/>
      <c r="K56" s="18" t="s">
        <v>1127</v>
      </c>
      <c r="L56" s="21"/>
    </row>
    <row r="57" spans="1:12">
      <c r="A57" s="16"/>
      <c r="B57" s="17" t="s">
        <v>1128</v>
      </c>
      <c r="C57" s="18"/>
      <c r="D57" s="18"/>
      <c r="E57" s="18"/>
      <c r="F57" s="18"/>
      <c r="G57" s="18"/>
      <c r="H57" s="18"/>
      <c r="I57" s="18"/>
      <c r="J57" s="18"/>
      <c r="K57" s="18" t="s">
        <v>1129</v>
      </c>
      <c r="L57" s="21"/>
    </row>
    <row r="58" spans="1:12">
      <c r="A58" s="16"/>
      <c r="B58" s="17" t="s">
        <v>1130</v>
      </c>
      <c r="C58" s="18"/>
      <c r="D58" s="18"/>
      <c r="E58" s="18"/>
      <c r="F58" s="18"/>
      <c r="G58" s="18"/>
      <c r="H58" s="18"/>
      <c r="I58" s="18"/>
      <c r="J58" s="18"/>
      <c r="K58" s="18" t="s">
        <v>1114</v>
      </c>
      <c r="L58" s="21"/>
    </row>
    <row r="59" spans="1:12">
      <c r="A59" s="16"/>
      <c r="B59" s="17" t="s">
        <v>1131</v>
      </c>
      <c r="C59" s="18"/>
      <c r="D59" s="18"/>
      <c r="E59" s="18"/>
      <c r="F59" s="18"/>
      <c r="G59" s="18"/>
      <c r="H59" s="18"/>
      <c r="I59" s="18"/>
      <c r="J59" s="18"/>
      <c r="K59" s="18" t="s">
        <v>1132</v>
      </c>
      <c r="L59" s="21"/>
    </row>
    <row r="60" spans="1:12">
      <c r="A60" s="16"/>
      <c r="B60" s="17" t="s">
        <v>1133</v>
      </c>
      <c r="C60" s="18"/>
      <c r="D60" s="18"/>
      <c r="E60" s="18"/>
      <c r="F60" s="18"/>
      <c r="G60" s="18"/>
      <c r="H60" s="18"/>
      <c r="I60" s="18"/>
      <c r="J60" s="18"/>
      <c r="K60" s="18" t="s">
        <v>1134</v>
      </c>
      <c r="L60" s="21"/>
    </row>
    <row r="61" spans="1:12">
      <c r="A61" s="16"/>
      <c r="B61" s="17" t="s">
        <v>1135</v>
      </c>
      <c r="C61" s="18"/>
      <c r="D61" s="18"/>
      <c r="E61" s="18"/>
      <c r="F61" s="18"/>
      <c r="G61" s="18"/>
      <c r="H61" s="18"/>
      <c r="I61" s="18"/>
      <c r="J61" s="18"/>
      <c r="K61" s="18" t="s">
        <v>1136</v>
      </c>
      <c r="L61" s="21"/>
    </row>
    <row r="62" spans="1:12">
      <c r="A62" s="16"/>
      <c r="B62" s="17" t="s">
        <v>1137</v>
      </c>
      <c r="C62" s="18"/>
      <c r="D62" s="18"/>
      <c r="E62" s="18"/>
      <c r="F62" s="18"/>
      <c r="G62" s="18"/>
      <c r="H62" s="18"/>
      <c r="I62" s="18"/>
      <c r="J62" s="18"/>
      <c r="K62" s="18" t="s">
        <v>1138</v>
      </c>
      <c r="L62" s="21"/>
    </row>
    <row r="63" spans="1:12">
      <c r="A63" s="16"/>
      <c r="B63" s="17" t="s">
        <v>1139</v>
      </c>
      <c r="C63" s="18"/>
      <c r="D63" s="18"/>
      <c r="E63" s="18"/>
      <c r="F63" s="18"/>
      <c r="G63" s="18"/>
      <c r="H63" s="18"/>
      <c r="I63" s="18"/>
      <c r="J63" s="18"/>
      <c r="K63" s="18" t="s">
        <v>1038</v>
      </c>
      <c r="L63" s="21"/>
    </row>
    <row r="64" spans="1:12">
      <c r="A64" s="16"/>
      <c r="B64" s="17" t="s">
        <v>1140</v>
      </c>
      <c r="C64" s="18"/>
      <c r="D64" s="18"/>
      <c r="E64" s="18"/>
      <c r="F64" s="18"/>
      <c r="G64" s="18"/>
      <c r="H64" s="18"/>
      <c r="I64" s="18"/>
      <c r="J64" s="18"/>
      <c r="K64" s="18" t="s">
        <v>1040</v>
      </c>
      <c r="L64" s="21"/>
    </row>
    <row r="65" spans="1:12">
      <c r="A65" s="16"/>
      <c r="B65" s="17" t="s">
        <v>1141</v>
      </c>
      <c r="C65" s="18"/>
      <c r="D65" s="18"/>
      <c r="E65" s="18"/>
      <c r="F65" s="18"/>
      <c r="G65" s="18"/>
      <c r="H65" s="18"/>
      <c r="I65" s="18"/>
      <c r="J65" s="18"/>
      <c r="K65" s="18" t="s">
        <v>1044</v>
      </c>
      <c r="L65" s="21"/>
    </row>
    <row r="66" spans="1:12">
      <c r="A66" s="16"/>
      <c r="B66" s="17" t="s">
        <v>1142</v>
      </c>
      <c r="C66" s="18"/>
      <c r="D66" s="18"/>
      <c r="E66" s="18"/>
      <c r="F66" s="18"/>
      <c r="G66" s="18"/>
      <c r="H66" s="18"/>
      <c r="I66" s="18"/>
      <c r="J66" s="18"/>
      <c r="K66" s="18" t="s">
        <v>1143</v>
      </c>
      <c r="L66" s="21"/>
    </row>
    <row r="67" spans="1:12">
      <c r="A67" s="16"/>
      <c r="B67" s="17" t="s">
        <v>1144</v>
      </c>
      <c r="C67" s="18"/>
      <c r="D67" s="18"/>
      <c r="E67" s="18"/>
      <c r="F67" s="18"/>
      <c r="G67" s="18"/>
      <c r="H67" s="18"/>
      <c r="I67" s="18"/>
      <c r="J67" s="18"/>
      <c r="K67" s="18" t="s">
        <v>1108</v>
      </c>
      <c r="L67" s="21"/>
    </row>
    <row r="68" spans="1:12">
      <c r="A68" s="16"/>
      <c r="B68" s="17" t="s">
        <v>1145</v>
      </c>
      <c r="C68" s="18"/>
      <c r="D68" s="18"/>
      <c r="E68" s="18"/>
      <c r="F68" s="18"/>
      <c r="G68" s="18"/>
      <c r="H68" s="18"/>
      <c r="I68" s="18"/>
      <c r="J68" s="18"/>
      <c r="K68" s="18" t="s">
        <v>1146</v>
      </c>
      <c r="L68" s="21"/>
    </row>
    <row r="69" spans="1:12">
      <c r="A69" s="16"/>
      <c r="B69" s="17" t="s">
        <v>1147</v>
      </c>
      <c r="C69" s="18"/>
      <c r="D69" s="18"/>
      <c r="E69" s="18"/>
      <c r="F69" s="18"/>
      <c r="G69" s="18"/>
      <c r="H69" s="18"/>
      <c r="I69" s="18"/>
      <c r="J69" s="18"/>
      <c r="K69" s="18" t="s">
        <v>1148</v>
      </c>
      <c r="L69" s="21"/>
    </row>
    <row r="70" spans="1:12">
      <c r="A70" s="16"/>
      <c r="B70" s="17" t="s">
        <v>1149</v>
      </c>
      <c r="C70" s="18"/>
      <c r="D70" s="18"/>
      <c r="E70" s="18"/>
      <c r="F70" s="18"/>
      <c r="G70" s="18"/>
      <c r="H70" s="18"/>
      <c r="I70" s="18"/>
      <c r="J70" s="18"/>
      <c r="K70" s="18" t="s">
        <v>1148</v>
      </c>
      <c r="L70" s="21"/>
    </row>
    <row r="71" spans="1:12">
      <c r="A71" s="16"/>
      <c r="B71" s="17" t="s">
        <v>1150</v>
      </c>
      <c r="C71" s="18"/>
      <c r="D71" s="18"/>
      <c r="E71" s="18"/>
      <c r="F71" s="18"/>
      <c r="G71" s="18"/>
      <c r="H71" s="18"/>
      <c r="I71" s="18"/>
      <c r="J71" s="18"/>
      <c r="K71" s="18" t="s">
        <v>1151</v>
      </c>
      <c r="L71" s="21"/>
    </row>
    <row r="72" spans="1:12">
      <c r="A72" s="16"/>
      <c r="B72" s="17" t="s">
        <v>1152</v>
      </c>
      <c r="C72" s="18"/>
      <c r="D72" s="18"/>
      <c r="E72" s="18"/>
      <c r="F72" s="18"/>
      <c r="G72" s="18"/>
      <c r="H72" s="18"/>
      <c r="I72" s="18"/>
      <c r="J72" s="18"/>
      <c r="K72" s="18" t="s">
        <v>1091</v>
      </c>
      <c r="L72" s="21"/>
    </row>
    <row r="73" spans="1:12">
      <c r="A73" s="16"/>
      <c r="B73" s="17" t="s">
        <v>1153</v>
      </c>
      <c r="C73" s="18"/>
      <c r="D73" s="18"/>
      <c r="E73" s="18"/>
      <c r="F73" s="18"/>
      <c r="G73" s="18"/>
      <c r="H73" s="18"/>
      <c r="I73" s="18"/>
      <c r="J73" s="18"/>
      <c r="K73" s="18" t="s">
        <v>1077</v>
      </c>
      <c r="L73" s="21"/>
    </row>
    <row r="74" spans="1:12">
      <c r="A74" s="16"/>
      <c r="B74" s="17" t="s">
        <v>1154</v>
      </c>
      <c r="C74" s="18"/>
      <c r="D74" s="18"/>
      <c r="E74" s="18"/>
      <c r="F74" s="18"/>
      <c r="G74" s="18"/>
      <c r="H74" s="18"/>
      <c r="I74" s="18"/>
      <c r="J74" s="18"/>
      <c r="K74" s="18" t="s">
        <v>1069</v>
      </c>
      <c r="L74" s="21"/>
    </row>
    <row r="75" spans="1:12">
      <c r="A75" s="16"/>
      <c r="B75" s="17" t="s">
        <v>1155</v>
      </c>
      <c r="C75" s="18"/>
      <c r="D75" s="18"/>
      <c r="E75" s="18"/>
      <c r="F75" s="18"/>
      <c r="G75" s="18"/>
      <c r="H75" s="18"/>
      <c r="I75" s="18"/>
      <c r="J75" s="18"/>
      <c r="K75" s="18" t="s">
        <v>1038</v>
      </c>
      <c r="L75" s="21"/>
    </row>
    <row r="76" spans="1:12">
      <c r="A76" s="16"/>
      <c r="B76" s="17" t="s">
        <v>1156</v>
      </c>
      <c r="C76" s="18"/>
      <c r="D76" s="18"/>
      <c r="E76" s="18"/>
      <c r="F76" s="18"/>
      <c r="G76" s="18"/>
      <c r="H76" s="18"/>
      <c r="I76" s="18"/>
      <c r="J76" s="18"/>
      <c r="K76" s="18" t="s">
        <v>1040</v>
      </c>
      <c r="L76" s="21"/>
    </row>
    <row r="77" spans="1:12">
      <c r="A77" s="16"/>
      <c r="B77" s="17" t="s">
        <v>1157</v>
      </c>
      <c r="C77" s="18"/>
      <c r="D77" s="18"/>
      <c r="E77" s="18"/>
      <c r="F77" s="18"/>
      <c r="G77" s="18"/>
      <c r="H77" s="18"/>
      <c r="I77" s="18"/>
      <c r="J77" s="18"/>
      <c r="K77" s="18" t="s">
        <v>1112</v>
      </c>
      <c r="L77" s="21"/>
    </row>
    <row r="78" spans="1:12">
      <c r="A78" s="16"/>
      <c r="B78" s="17" t="s">
        <v>1158</v>
      </c>
      <c r="C78" s="18"/>
      <c r="D78" s="18"/>
      <c r="E78" s="18"/>
      <c r="F78" s="18"/>
      <c r="G78" s="18"/>
      <c r="H78" s="18"/>
      <c r="I78" s="18"/>
      <c r="J78" s="18"/>
      <c r="K78" s="18" t="s">
        <v>1159</v>
      </c>
      <c r="L78" s="21"/>
    </row>
    <row r="79" spans="1:12">
      <c r="A79" s="16"/>
      <c r="B79" s="17" t="s">
        <v>1160</v>
      </c>
      <c r="C79" s="18"/>
      <c r="D79" s="18"/>
      <c r="E79" s="18"/>
      <c r="F79" s="18"/>
      <c r="G79" s="18"/>
      <c r="H79" s="18"/>
      <c r="I79" s="18"/>
      <c r="J79" s="18"/>
      <c r="K79" s="18" t="s">
        <v>1161</v>
      </c>
      <c r="L79" s="21"/>
    </row>
    <row r="80" spans="1:12">
      <c r="A80" s="16"/>
      <c r="B80" s="17" t="s">
        <v>1162</v>
      </c>
      <c r="C80" s="18"/>
      <c r="D80" s="18"/>
      <c r="E80" s="18"/>
      <c r="F80" s="18"/>
      <c r="G80" s="18"/>
      <c r="H80" s="18"/>
      <c r="I80" s="18"/>
      <c r="J80" s="18"/>
      <c r="K80" s="18" t="s">
        <v>1163</v>
      </c>
      <c r="L80" s="21"/>
    </row>
    <row r="81" spans="1:12">
      <c r="A81" s="16"/>
      <c r="B81" s="17" t="s">
        <v>1164</v>
      </c>
      <c r="C81" s="18"/>
      <c r="D81" s="18"/>
      <c r="E81" s="18"/>
      <c r="F81" s="18"/>
      <c r="G81" s="18"/>
      <c r="H81" s="18"/>
      <c r="I81" s="18"/>
      <c r="J81" s="18"/>
      <c r="K81" s="18" t="s">
        <v>1038</v>
      </c>
      <c r="L81" s="21"/>
    </row>
    <row r="82" spans="1:12">
      <c r="A82" s="16"/>
      <c r="B82" s="17" t="s">
        <v>1165</v>
      </c>
      <c r="C82" s="18"/>
      <c r="D82" s="18"/>
      <c r="E82" s="18"/>
      <c r="F82" s="18"/>
      <c r="G82" s="18"/>
      <c r="H82" s="18"/>
      <c r="I82" s="18"/>
      <c r="J82" s="18"/>
      <c r="K82" s="18" t="s">
        <v>1040</v>
      </c>
      <c r="L82" s="21"/>
    </row>
    <row r="83" spans="1:12">
      <c r="A83" s="16"/>
      <c r="B83" s="17" t="s">
        <v>1166</v>
      </c>
      <c r="C83" s="18"/>
      <c r="D83" s="18"/>
      <c r="E83" s="18"/>
      <c r="F83" s="18"/>
      <c r="G83" s="18"/>
      <c r="H83" s="18"/>
      <c r="I83" s="18"/>
      <c r="J83" s="18"/>
      <c r="K83" s="18" t="s">
        <v>1112</v>
      </c>
      <c r="L83" s="21"/>
    </row>
    <row r="84" spans="1:12">
      <c r="A84" s="16"/>
      <c r="B84" s="17" t="s">
        <v>1167</v>
      </c>
      <c r="C84" s="18"/>
      <c r="D84" s="18"/>
      <c r="E84" s="18"/>
      <c r="F84" s="18"/>
      <c r="G84" s="18"/>
      <c r="H84" s="18"/>
      <c r="I84" s="18"/>
      <c r="J84" s="18"/>
      <c r="K84" s="18" t="s">
        <v>1161</v>
      </c>
      <c r="L84" s="21"/>
    </row>
    <row r="85" spans="1:12">
      <c r="A85" s="16"/>
      <c r="B85" s="17" t="s">
        <v>1168</v>
      </c>
      <c r="C85" s="18"/>
      <c r="D85" s="18"/>
      <c r="E85" s="18"/>
      <c r="F85" s="18"/>
      <c r="G85" s="18"/>
      <c r="H85" s="18"/>
      <c r="I85" s="18"/>
      <c r="J85" s="18"/>
      <c r="K85" s="18" t="s">
        <v>1169</v>
      </c>
      <c r="L85" s="21"/>
    </row>
    <row r="86" spans="1:12">
      <c r="A86" s="16"/>
      <c r="B86" s="17" t="s">
        <v>1170</v>
      </c>
      <c r="C86" s="18"/>
      <c r="D86" s="18"/>
      <c r="E86" s="18"/>
      <c r="F86" s="18"/>
      <c r="G86" s="18"/>
      <c r="H86" s="18"/>
      <c r="I86" s="18"/>
      <c r="J86" s="18"/>
      <c r="K86" s="18" t="s">
        <v>1171</v>
      </c>
      <c r="L86" s="21"/>
    </row>
    <row r="87" spans="1:12">
      <c r="A87" s="16"/>
      <c r="B87" s="17" t="s">
        <v>1172</v>
      </c>
      <c r="C87" s="18"/>
      <c r="D87" s="18"/>
      <c r="E87" s="18"/>
      <c r="F87" s="18"/>
      <c r="G87" s="18"/>
      <c r="H87" s="18"/>
      <c r="I87" s="18"/>
      <c r="J87" s="18"/>
      <c r="K87" s="18" t="s">
        <v>1173</v>
      </c>
      <c r="L87" s="21"/>
    </row>
    <row r="88" spans="1:12">
      <c r="A88" s="16"/>
      <c r="B88" s="17" t="s">
        <v>1174</v>
      </c>
      <c r="C88" s="18"/>
      <c r="D88" s="18"/>
      <c r="E88" s="18"/>
      <c r="F88" s="18"/>
      <c r="G88" s="18"/>
      <c r="H88" s="18"/>
      <c r="I88" s="18"/>
      <c r="J88" s="18"/>
      <c r="K88" s="18" t="s">
        <v>1175</v>
      </c>
      <c r="L88" s="21"/>
    </row>
    <row r="89" spans="1:12">
      <c r="A89" s="16"/>
      <c r="B89" s="17" t="s">
        <v>1176</v>
      </c>
      <c r="C89" s="18"/>
      <c r="D89" s="18"/>
      <c r="E89" s="18"/>
      <c r="F89" s="18"/>
      <c r="G89" s="18"/>
      <c r="H89" s="18"/>
      <c r="I89" s="18"/>
      <c r="J89" s="18"/>
      <c r="K89" s="18" t="s">
        <v>1177</v>
      </c>
      <c r="L89" s="21"/>
    </row>
    <row r="90" spans="1:12">
      <c r="A90" s="16"/>
      <c r="B90" s="17" t="s">
        <v>1178</v>
      </c>
      <c r="C90" s="18"/>
      <c r="D90" s="18"/>
      <c r="E90" s="18"/>
      <c r="F90" s="18"/>
      <c r="G90" s="18"/>
      <c r="H90" s="18"/>
      <c r="I90" s="18"/>
      <c r="J90" s="18"/>
      <c r="K90" s="18" t="s">
        <v>1179</v>
      </c>
      <c r="L90" s="21"/>
    </row>
    <row r="91" spans="1:12">
      <c r="A91" s="16"/>
      <c r="B91" s="17" t="s">
        <v>1180</v>
      </c>
      <c r="C91" s="18"/>
      <c r="D91" s="18"/>
      <c r="E91" s="18"/>
      <c r="F91" s="18"/>
      <c r="G91" s="18"/>
      <c r="H91" s="18"/>
      <c r="I91" s="18"/>
      <c r="J91" s="18"/>
      <c r="K91" s="18" t="s">
        <v>1129</v>
      </c>
      <c r="L91" s="21"/>
    </row>
    <row r="92" spans="1:12">
      <c r="A92" s="16"/>
      <c r="B92" s="17" t="s">
        <v>1181</v>
      </c>
      <c r="C92" s="18"/>
      <c r="D92" s="18"/>
      <c r="E92" s="18"/>
      <c r="F92" s="18"/>
      <c r="G92" s="18"/>
      <c r="H92" s="18"/>
      <c r="I92" s="18"/>
      <c r="J92" s="18"/>
      <c r="K92" s="18" t="s">
        <v>1182</v>
      </c>
      <c r="L92" s="21"/>
    </row>
    <row r="93" spans="1:12">
      <c r="A93" s="16"/>
      <c r="B93" s="17" t="s">
        <v>1183</v>
      </c>
      <c r="C93" s="18"/>
      <c r="D93" s="18"/>
      <c r="E93" s="18"/>
      <c r="F93" s="18"/>
      <c r="G93" s="18"/>
      <c r="H93" s="18"/>
      <c r="I93" s="18"/>
      <c r="J93" s="18"/>
      <c r="K93" s="18" t="s">
        <v>1184</v>
      </c>
      <c r="L93" s="21"/>
    </row>
    <row r="94" spans="1:12">
      <c r="A94" s="16"/>
      <c r="B94" s="17" t="s">
        <v>1185</v>
      </c>
      <c r="C94" s="18"/>
      <c r="D94" s="18"/>
      <c r="E94" s="18"/>
      <c r="F94" s="18"/>
      <c r="G94" s="18"/>
      <c r="H94" s="18"/>
      <c r="I94" s="18"/>
      <c r="J94" s="18"/>
      <c r="K94" s="18" t="s">
        <v>1184</v>
      </c>
      <c r="L94" s="21"/>
    </row>
    <row r="95" spans="1:12">
      <c r="A95" s="16"/>
      <c r="B95" s="17" t="s">
        <v>1186</v>
      </c>
      <c r="C95" s="18"/>
      <c r="D95" s="18"/>
      <c r="E95" s="18"/>
      <c r="F95" s="18"/>
      <c r="G95" s="18"/>
      <c r="H95" s="18"/>
      <c r="I95" s="18"/>
      <c r="J95" s="18"/>
      <c r="K95" s="18" t="s">
        <v>1187</v>
      </c>
      <c r="L95" s="21"/>
    </row>
    <row r="96" spans="1:12">
      <c r="A96" s="16"/>
      <c r="B96" s="17" t="s">
        <v>1188</v>
      </c>
      <c r="C96" s="18"/>
      <c r="D96" s="18"/>
      <c r="E96" s="18"/>
      <c r="F96" s="18"/>
      <c r="G96" s="18"/>
      <c r="H96" s="18"/>
      <c r="I96" s="18"/>
      <c r="J96" s="18"/>
      <c r="K96" s="18" t="s">
        <v>1189</v>
      </c>
      <c r="L96" s="21"/>
    </row>
    <row r="97" spans="1:12">
      <c r="A97" s="16"/>
      <c r="B97" s="17" t="s">
        <v>1190</v>
      </c>
      <c r="C97" s="18"/>
      <c r="D97" s="18"/>
      <c r="E97" s="18"/>
      <c r="F97" s="18"/>
      <c r="G97" s="18"/>
      <c r="H97" s="18"/>
      <c r="I97" s="18"/>
      <c r="J97" s="18"/>
      <c r="K97" s="18" t="s">
        <v>1189</v>
      </c>
      <c r="L97" s="21"/>
    </row>
    <row r="98" spans="1:12">
      <c r="A98" s="16"/>
      <c r="B98" s="17" t="s">
        <v>1191</v>
      </c>
      <c r="C98" s="18"/>
      <c r="D98" s="18"/>
      <c r="E98" s="18"/>
      <c r="F98" s="18"/>
      <c r="G98" s="18"/>
      <c r="H98" s="18"/>
      <c r="I98" s="18"/>
      <c r="J98" s="18"/>
      <c r="K98" s="18" t="s">
        <v>1192</v>
      </c>
      <c r="L98" s="21"/>
    </row>
    <row r="99" spans="1:12">
      <c r="A99" s="16"/>
      <c r="B99" s="17" t="s">
        <v>1193</v>
      </c>
      <c r="C99" s="18"/>
      <c r="D99" s="18"/>
      <c r="E99" s="18"/>
      <c r="F99" s="18"/>
      <c r="G99" s="18"/>
      <c r="H99" s="18"/>
      <c r="I99" s="18"/>
      <c r="J99" s="18"/>
      <c r="K99" s="18" t="s">
        <v>1042</v>
      </c>
      <c r="L99" s="21"/>
    </row>
    <row r="100" spans="1:12">
      <c r="A100" s="16"/>
      <c r="B100" s="17" t="s">
        <v>1194</v>
      </c>
      <c r="C100" s="18"/>
      <c r="D100" s="18"/>
      <c r="E100" s="18"/>
      <c r="F100" s="18"/>
      <c r="G100" s="18"/>
      <c r="H100" s="18"/>
      <c r="I100" s="18"/>
      <c r="J100" s="18"/>
      <c r="K100" s="18" t="s">
        <v>1195</v>
      </c>
      <c r="L100" s="21"/>
    </row>
    <row r="101" spans="1:12">
      <c r="A101" s="16"/>
      <c r="B101" s="17" t="s">
        <v>1196</v>
      </c>
      <c r="C101" s="18"/>
      <c r="D101" s="18"/>
      <c r="E101" s="18"/>
      <c r="F101" s="18"/>
      <c r="G101" s="18"/>
      <c r="H101" s="18"/>
      <c r="I101" s="18"/>
      <c r="J101" s="18"/>
      <c r="K101" s="18" t="s">
        <v>1197</v>
      </c>
      <c r="L101" s="21"/>
    </row>
    <row r="102" spans="1:12">
      <c r="A102" s="16"/>
      <c r="B102" s="17" t="s">
        <v>1198</v>
      </c>
      <c r="C102" s="18"/>
      <c r="D102" s="18"/>
      <c r="E102" s="18"/>
      <c r="F102" s="18"/>
      <c r="G102" s="18"/>
      <c r="H102" s="18"/>
      <c r="I102" s="18"/>
      <c r="J102" s="18"/>
      <c r="K102" s="18" t="s">
        <v>1038</v>
      </c>
      <c r="L102" s="21"/>
    </row>
    <row r="103" spans="1:12">
      <c r="A103" s="16"/>
      <c r="B103" s="17" t="s">
        <v>1199</v>
      </c>
      <c r="C103" s="18"/>
      <c r="D103" s="18"/>
      <c r="E103" s="18"/>
      <c r="F103" s="18"/>
      <c r="G103" s="18"/>
      <c r="H103" s="18"/>
      <c r="I103" s="18"/>
      <c r="J103" s="18"/>
      <c r="K103" s="18" t="s">
        <v>1040</v>
      </c>
      <c r="L103" s="21"/>
    </row>
    <row r="104" spans="1:12">
      <c r="A104" s="16"/>
      <c r="B104" s="17" t="s">
        <v>1200</v>
      </c>
      <c r="C104" s="18"/>
      <c r="D104" s="18"/>
      <c r="E104" s="18"/>
      <c r="F104" s="18"/>
      <c r="G104" s="18"/>
      <c r="H104" s="18"/>
      <c r="I104" s="18"/>
      <c r="J104" s="18"/>
      <c r="K104" s="18" t="s">
        <v>1201</v>
      </c>
      <c r="L104" s="21"/>
    </row>
    <row r="105" spans="1:12">
      <c r="A105" s="16"/>
      <c r="B105" s="17" t="s">
        <v>1202</v>
      </c>
      <c r="C105" s="18"/>
      <c r="D105" s="18"/>
      <c r="E105" s="18"/>
      <c r="F105" s="18"/>
      <c r="G105" s="18"/>
      <c r="H105" s="18"/>
      <c r="I105" s="18"/>
      <c r="J105" s="18"/>
      <c r="K105" s="18" t="s">
        <v>1132</v>
      </c>
      <c r="L105" s="21"/>
    </row>
    <row r="106" spans="1:12">
      <c r="A106" s="16"/>
      <c r="B106" s="17" t="s">
        <v>1203</v>
      </c>
      <c r="C106" s="18"/>
      <c r="D106" s="18"/>
      <c r="E106" s="18"/>
      <c r="F106" s="18"/>
      <c r="G106" s="18"/>
      <c r="H106" s="18"/>
      <c r="I106" s="18"/>
      <c r="J106" s="18"/>
      <c r="K106" s="18" t="s">
        <v>1204</v>
      </c>
      <c r="L106" s="21"/>
    </row>
    <row r="107" spans="1:12">
      <c r="A107" s="16"/>
      <c r="B107" s="17" t="s">
        <v>1205</v>
      </c>
      <c r="C107" s="18"/>
      <c r="D107" s="18"/>
      <c r="E107" s="18"/>
      <c r="F107" s="18"/>
      <c r="G107" s="18"/>
      <c r="H107" s="18"/>
      <c r="I107" s="18"/>
      <c r="J107" s="18"/>
      <c r="K107" s="18" t="s">
        <v>1206</v>
      </c>
      <c r="L107" s="21"/>
    </row>
    <row r="108" spans="1:12">
      <c r="A108" s="22" t="s">
        <v>1207</v>
      </c>
      <c r="B108" s="18" t="s">
        <v>1208</v>
      </c>
      <c r="C108" s="18"/>
      <c r="D108" s="18"/>
      <c r="E108" s="18"/>
      <c r="F108" s="18"/>
      <c r="G108" s="18"/>
      <c r="H108" s="18"/>
      <c r="I108" s="18"/>
      <c r="J108" s="18"/>
      <c r="K108" s="18" t="s">
        <v>1110</v>
      </c>
      <c r="L108" s="21"/>
    </row>
    <row r="109" spans="1:12">
      <c r="A109" s="16"/>
      <c r="B109" s="18" t="s">
        <v>1209</v>
      </c>
      <c r="C109" s="18"/>
      <c r="D109" s="18"/>
      <c r="E109" s="18"/>
      <c r="F109" s="18"/>
      <c r="G109" s="18"/>
      <c r="H109" s="18"/>
      <c r="I109" s="18"/>
      <c r="J109" s="18"/>
      <c r="K109" s="18" t="s">
        <v>1112</v>
      </c>
      <c r="L109" s="21"/>
    </row>
    <row r="110" spans="1:12">
      <c r="A110" s="16"/>
      <c r="B110" s="18" t="s">
        <v>1210</v>
      </c>
      <c r="C110" s="18"/>
      <c r="D110" s="18"/>
      <c r="E110" s="18"/>
      <c r="F110" s="18"/>
      <c r="G110" s="18"/>
      <c r="H110" s="18"/>
      <c r="I110" s="18"/>
      <c r="J110" s="18"/>
      <c r="K110" s="18" t="s">
        <v>1146</v>
      </c>
      <c r="L110" s="21"/>
    </row>
    <row r="111" spans="1:12">
      <c r="A111" s="22" t="s">
        <v>1207</v>
      </c>
      <c r="B111" s="18" t="s">
        <v>1211</v>
      </c>
      <c r="C111" s="18"/>
      <c r="D111" s="18"/>
      <c r="E111" s="18"/>
      <c r="F111" s="18"/>
      <c r="G111" s="18"/>
      <c r="H111" s="18"/>
      <c r="I111" s="18"/>
      <c r="J111" s="18"/>
      <c r="K111" s="18" t="s">
        <v>1212</v>
      </c>
      <c r="L111" s="21"/>
    </row>
    <row r="112" spans="1:12">
      <c r="A112" s="22"/>
      <c r="B112" s="18" t="s">
        <v>1213</v>
      </c>
      <c r="C112" s="18"/>
      <c r="D112" s="18"/>
      <c r="E112" s="18"/>
      <c r="F112" s="18"/>
      <c r="G112" s="18"/>
      <c r="H112" s="18"/>
      <c r="I112" s="18"/>
      <c r="J112" s="18"/>
      <c r="K112" s="18" t="s">
        <v>1214</v>
      </c>
      <c r="L112" s="21"/>
    </row>
    <row r="113" spans="1:12">
      <c r="A113" s="22"/>
      <c r="B113" s="18" t="s">
        <v>1215</v>
      </c>
      <c r="C113" s="18"/>
      <c r="D113" s="18"/>
      <c r="E113" s="18"/>
      <c r="F113" s="18"/>
      <c r="G113" s="18"/>
      <c r="H113" s="18"/>
      <c r="I113" s="18"/>
      <c r="J113" s="18"/>
      <c r="K113" s="18" t="s">
        <v>1216</v>
      </c>
      <c r="L113" s="21"/>
    </row>
    <row r="114" spans="1:12">
      <c r="A114" s="22"/>
      <c r="B114" s="18" t="s">
        <v>1217</v>
      </c>
      <c r="C114" s="18"/>
      <c r="D114" s="18"/>
      <c r="E114" s="18"/>
      <c r="F114" s="18"/>
      <c r="G114" s="18"/>
      <c r="H114" s="18"/>
      <c r="I114" s="18"/>
      <c r="J114" s="18"/>
      <c r="K114" s="18" t="s">
        <v>1218</v>
      </c>
      <c r="L114" s="21"/>
    </row>
    <row r="115" spans="1:12">
      <c r="A115" s="22"/>
      <c r="B115" s="18" t="s">
        <v>1219</v>
      </c>
      <c r="C115" s="18"/>
      <c r="D115" s="18"/>
      <c r="E115" s="18"/>
      <c r="F115" s="18"/>
      <c r="G115" s="18"/>
      <c r="H115" s="18"/>
      <c r="I115" s="18"/>
      <c r="J115" s="18"/>
      <c r="K115" s="18" t="s">
        <v>1220</v>
      </c>
      <c r="L115" s="21"/>
    </row>
    <row r="116" spans="1:12">
      <c r="A116" s="22"/>
      <c r="B116" s="18" t="s">
        <v>1221</v>
      </c>
      <c r="C116" s="18"/>
      <c r="D116" s="18"/>
      <c r="E116" s="18"/>
      <c r="F116" s="18"/>
      <c r="G116" s="18"/>
      <c r="H116" s="18"/>
      <c r="I116" s="18"/>
      <c r="J116" s="18"/>
      <c r="K116" s="18" t="s">
        <v>1222</v>
      </c>
      <c r="L116" s="21"/>
    </row>
    <row r="117" spans="1:12">
      <c r="A117" s="22"/>
      <c r="B117" s="18" t="s">
        <v>1223</v>
      </c>
      <c r="C117" s="18"/>
      <c r="D117" s="18"/>
      <c r="E117" s="18"/>
      <c r="F117" s="18"/>
      <c r="G117" s="18"/>
      <c r="H117" s="18"/>
      <c r="I117" s="18"/>
      <c r="J117" s="18"/>
      <c r="K117" s="18" t="s">
        <v>1222</v>
      </c>
      <c r="L117" s="21"/>
    </row>
    <row r="118" spans="1:12">
      <c r="A118" s="22"/>
      <c r="B118" s="18" t="s">
        <v>1224</v>
      </c>
      <c r="C118" s="18"/>
      <c r="D118" s="18"/>
      <c r="E118" s="18"/>
      <c r="F118" s="18"/>
      <c r="G118" s="18"/>
      <c r="H118" s="18"/>
      <c r="I118" s="18"/>
      <c r="J118" s="18"/>
      <c r="K118" s="18" t="s">
        <v>1222</v>
      </c>
      <c r="L118" s="21"/>
    </row>
    <row r="119" spans="1:12">
      <c r="A119" s="22"/>
      <c r="B119" s="18" t="s">
        <v>1225</v>
      </c>
      <c r="C119" s="18"/>
      <c r="D119" s="18"/>
      <c r="E119" s="18"/>
      <c r="F119" s="18"/>
      <c r="G119" s="18"/>
      <c r="H119" s="18"/>
      <c r="I119" s="18"/>
      <c r="J119" s="18"/>
      <c r="K119" s="18" t="s">
        <v>1222</v>
      </c>
      <c r="L119" s="21"/>
    </row>
    <row r="120" spans="1:12">
      <c r="A120" s="22"/>
      <c r="B120" s="18" t="s">
        <v>1226</v>
      </c>
      <c r="C120" s="18"/>
      <c r="D120" s="18"/>
      <c r="E120" s="18"/>
      <c r="F120" s="18"/>
      <c r="G120" s="18"/>
      <c r="H120" s="18"/>
      <c r="I120" s="18"/>
      <c r="J120" s="18"/>
      <c r="K120" s="18" t="s">
        <v>1222</v>
      </c>
      <c r="L120" s="21"/>
    </row>
    <row r="121" spans="1:12">
      <c r="A121" s="22"/>
      <c r="B121" s="18" t="s">
        <v>1227</v>
      </c>
      <c r="C121" s="18"/>
      <c r="D121" s="18"/>
      <c r="E121" s="18"/>
      <c r="F121" s="18"/>
      <c r="G121" s="18"/>
      <c r="H121" s="18"/>
      <c r="I121" s="18"/>
      <c r="J121" s="18"/>
      <c r="K121" s="18" t="s">
        <v>1222</v>
      </c>
      <c r="L121" s="21"/>
    </row>
    <row r="122" spans="1:12">
      <c r="A122" s="22"/>
      <c r="B122" s="18" t="s">
        <v>1228</v>
      </c>
      <c r="C122" s="18"/>
      <c r="D122" s="18"/>
      <c r="E122" s="18"/>
      <c r="F122" s="18"/>
      <c r="G122" s="18"/>
      <c r="H122" s="18"/>
      <c r="I122" s="18"/>
      <c r="J122" s="18"/>
      <c r="K122" s="18" t="s">
        <v>1222</v>
      </c>
      <c r="L122" s="21"/>
    </row>
    <row r="123" spans="1:12">
      <c r="A123" s="22"/>
      <c r="B123" s="18" t="s">
        <v>1229</v>
      </c>
      <c r="C123" s="18"/>
      <c r="D123" s="18"/>
      <c r="E123" s="18"/>
      <c r="F123" s="18"/>
      <c r="G123" s="18"/>
      <c r="H123" s="18"/>
      <c r="I123" s="18"/>
      <c r="J123" s="18"/>
      <c r="K123" s="18" t="s">
        <v>1222</v>
      </c>
      <c r="L123" s="21"/>
    </row>
    <row r="124" spans="1:12">
      <c r="A124" s="22"/>
      <c r="B124" s="18" t="s">
        <v>1230</v>
      </c>
      <c r="C124" s="18"/>
      <c r="D124" s="18"/>
      <c r="E124" s="18"/>
      <c r="F124" s="18"/>
      <c r="G124" s="18"/>
      <c r="H124" s="18"/>
      <c r="I124" s="18"/>
      <c r="J124" s="18"/>
      <c r="K124" s="18" t="s">
        <v>1222</v>
      </c>
      <c r="L124" s="21"/>
    </row>
    <row r="125" spans="1:12">
      <c r="A125" s="22"/>
      <c r="B125" s="18" t="s">
        <v>1231</v>
      </c>
      <c r="C125" s="18"/>
      <c r="D125" s="18"/>
      <c r="E125" s="18"/>
      <c r="F125" s="18"/>
      <c r="G125" s="18"/>
      <c r="H125" s="18"/>
      <c r="I125" s="18"/>
      <c r="J125" s="18"/>
      <c r="K125" s="18" t="s">
        <v>1222</v>
      </c>
      <c r="L125" s="21"/>
    </row>
    <row r="126" spans="1:12">
      <c r="A126" s="22"/>
      <c r="B126" s="18" t="s">
        <v>1232</v>
      </c>
      <c r="C126" s="18"/>
      <c r="D126" s="18"/>
      <c r="E126" s="18"/>
      <c r="F126" s="18"/>
      <c r="G126" s="18"/>
      <c r="H126" s="18"/>
      <c r="I126" s="18"/>
      <c r="J126" s="18"/>
      <c r="K126" s="18" t="s">
        <v>1222</v>
      </c>
      <c r="L126" s="21"/>
    </row>
    <row r="127" spans="1:12">
      <c r="A127" s="22"/>
      <c r="B127" s="18" t="s">
        <v>1233</v>
      </c>
      <c r="C127" s="18"/>
      <c r="D127" s="18"/>
      <c r="E127" s="18"/>
      <c r="F127" s="18"/>
      <c r="G127" s="18"/>
      <c r="H127" s="18"/>
      <c r="I127" s="18"/>
      <c r="J127" s="18"/>
      <c r="K127" s="18" t="s">
        <v>1222</v>
      </c>
      <c r="L127" s="21"/>
    </row>
    <row r="128" spans="1:12">
      <c r="A128" s="22"/>
      <c r="B128" s="18" t="s">
        <v>1234</v>
      </c>
      <c r="C128" s="18"/>
      <c r="D128" s="18"/>
      <c r="E128" s="18"/>
      <c r="F128" s="18"/>
      <c r="G128" s="18"/>
      <c r="H128" s="18"/>
      <c r="I128" s="18"/>
      <c r="J128" s="18"/>
      <c r="K128" s="18" t="s">
        <v>1222</v>
      </c>
      <c r="L128" s="21"/>
    </row>
    <row r="129" spans="1:12">
      <c r="A129" s="22"/>
      <c r="B129" s="18" t="s">
        <v>1235</v>
      </c>
      <c r="C129" s="18"/>
      <c r="D129" s="18"/>
      <c r="E129" s="18"/>
      <c r="F129" s="18"/>
      <c r="G129" s="18"/>
      <c r="H129" s="18"/>
      <c r="I129" s="18"/>
      <c r="J129" s="18"/>
      <c r="K129" s="18" t="s">
        <v>1222</v>
      </c>
      <c r="L129" s="21"/>
    </row>
    <row r="130" spans="1:12">
      <c r="A130" s="22"/>
      <c r="B130" s="18" t="s">
        <v>1236</v>
      </c>
      <c r="C130" s="18"/>
      <c r="D130" s="18"/>
      <c r="E130" s="18"/>
      <c r="F130" s="18"/>
      <c r="G130" s="18"/>
      <c r="H130" s="18"/>
      <c r="I130" s="18"/>
      <c r="J130" s="18"/>
      <c r="K130" s="18" t="s">
        <v>1222</v>
      </c>
      <c r="L130" s="21"/>
    </row>
    <row r="131" spans="1:12">
      <c r="A131" s="22"/>
      <c r="B131" s="18" t="s">
        <v>1237</v>
      </c>
      <c r="C131" s="18"/>
      <c r="D131" s="18"/>
      <c r="E131" s="18"/>
      <c r="F131" s="18"/>
      <c r="G131" s="18"/>
      <c r="H131" s="18"/>
      <c r="I131" s="18"/>
      <c r="J131" s="18"/>
      <c r="K131" s="18" t="s">
        <v>1222</v>
      </c>
      <c r="L131" s="21"/>
    </row>
    <row r="132" spans="1:12">
      <c r="A132" s="22"/>
      <c r="B132" s="18" t="s">
        <v>1238</v>
      </c>
      <c r="C132" s="18"/>
      <c r="D132" s="18"/>
      <c r="E132" s="18"/>
      <c r="F132" s="18"/>
      <c r="G132" s="18"/>
      <c r="H132" s="18"/>
      <c r="I132" s="18"/>
      <c r="J132" s="18"/>
      <c r="K132" s="18" t="s">
        <v>1239</v>
      </c>
      <c r="L132" s="21"/>
    </row>
    <row r="133" spans="1:12">
      <c r="A133" s="22"/>
      <c r="B133" s="18" t="s">
        <v>1240</v>
      </c>
      <c r="C133" s="18"/>
      <c r="D133" s="18"/>
      <c r="E133" s="18"/>
      <c r="F133" s="18"/>
      <c r="G133" s="18"/>
      <c r="H133" s="18"/>
      <c r="I133" s="18"/>
      <c r="J133" s="18"/>
      <c r="K133" s="18" t="s">
        <v>1239</v>
      </c>
      <c r="L133" s="21"/>
    </row>
    <row r="134" spans="1:12">
      <c r="A134" s="22"/>
      <c r="B134" s="18" t="s">
        <v>1241</v>
      </c>
      <c r="C134" s="18"/>
      <c r="D134" s="18"/>
      <c r="E134" s="18"/>
      <c r="F134" s="18"/>
      <c r="G134" s="18"/>
      <c r="H134" s="18"/>
      <c r="I134" s="18"/>
      <c r="J134" s="18"/>
      <c r="K134" s="18" t="s">
        <v>1108</v>
      </c>
      <c r="L134" s="21"/>
    </row>
    <row r="135" spans="1:12">
      <c r="A135" s="22"/>
      <c r="B135" s="18" t="s">
        <v>1242</v>
      </c>
      <c r="C135" s="18"/>
      <c r="D135" s="18"/>
      <c r="E135" s="18"/>
      <c r="F135" s="18"/>
      <c r="G135" s="18"/>
      <c r="H135" s="18"/>
      <c r="I135" s="18"/>
      <c r="J135" s="18"/>
      <c r="K135" s="18" t="s">
        <v>1044</v>
      </c>
      <c r="L135" s="21"/>
    </row>
    <row r="136" spans="1:12">
      <c r="A136" s="22"/>
      <c r="B136" s="18" t="s">
        <v>1243</v>
      </c>
      <c r="C136" s="18"/>
      <c r="D136" s="18"/>
      <c r="E136" s="18"/>
      <c r="F136" s="18"/>
      <c r="G136" s="18"/>
      <c r="H136" s="18"/>
      <c r="I136" s="18"/>
      <c r="J136" s="18"/>
      <c r="K136" s="18" t="s">
        <v>1244</v>
      </c>
      <c r="L136" s="21"/>
    </row>
    <row r="137" spans="1:12">
      <c r="A137" s="22"/>
      <c r="B137" s="18" t="s">
        <v>1245</v>
      </c>
      <c r="C137" s="18"/>
      <c r="D137" s="18"/>
      <c r="E137" s="18"/>
      <c r="F137" s="18"/>
      <c r="G137" s="18"/>
      <c r="H137" s="18"/>
      <c r="I137" s="18"/>
      <c r="J137" s="18"/>
      <c r="K137" s="18" t="s">
        <v>1244</v>
      </c>
      <c r="L137" s="21"/>
    </row>
    <row r="138" spans="1:12">
      <c r="A138" s="22"/>
      <c r="B138" s="18" t="s">
        <v>1246</v>
      </c>
      <c r="C138" s="18"/>
      <c r="D138" s="18"/>
      <c r="E138" s="18"/>
      <c r="F138" s="18"/>
      <c r="G138" s="18"/>
      <c r="H138" s="18"/>
      <c r="I138" s="18"/>
      <c r="J138" s="18"/>
      <c r="K138" s="18" t="s">
        <v>1247</v>
      </c>
      <c r="L138" s="21"/>
    </row>
    <row r="139" spans="1:12">
      <c r="A139" s="22"/>
      <c r="B139" s="18" t="s">
        <v>1248</v>
      </c>
      <c r="C139" s="18"/>
      <c r="D139" s="18"/>
      <c r="E139" s="18"/>
      <c r="F139" s="18"/>
      <c r="G139" s="18"/>
      <c r="H139" s="18"/>
      <c r="I139" s="18"/>
      <c r="J139" s="18"/>
      <c r="K139" s="21" t="s">
        <v>1247</v>
      </c>
      <c r="L139" s="21"/>
    </row>
    <row r="140" spans="1:12">
      <c r="A140" s="22"/>
      <c r="B140" s="18" t="s">
        <v>1249</v>
      </c>
      <c r="C140" s="18"/>
      <c r="D140" s="18"/>
      <c r="E140" s="18"/>
      <c r="F140" s="18"/>
      <c r="G140" s="18"/>
      <c r="H140" s="18"/>
      <c r="I140" s="18"/>
      <c r="J140" s="18"/>
      <c r="K140" s="21" t="s">
        <v>1250</v>
      </c>
      <c r="L140" s="21"/>
    </row>
    <row r="141" spans="1:12">
      <c r="A141" s="22"/>
      <c r="B141" s="18" t="s">
        <v>1251</v>
      </c>
      <c r="C141" s="18"/>
      <c r="D141" s="18"/>
      <c r="E141" s="18"/>
      <c r="F141" s="18"/>
      <c r="G141" s="18"/>
      <c r="H141" s="18"/>
      <c r="I141" s="18"/>
      <c r="J141" s="18"/>
      <c r="K141" s="18" t="s">
        <v>1252</v>
      </c>
      <c r="L141" s="21"/>
    </row>
    <row r="142" spans="1:12">
      <c r="A142" s="22"/>
      <c r="B142" s="18" t="s">
        <v>1253</v>
      </c>
      <c r="C142" s="18"/>
      <c r="D142" s="18"/>
      <c r="E142" s="18"/>
      <c r="F142" s="18"/>
      <c r="G142" s="18"/>
      <c r="H142" s="18"/>
      <c r="I142" s="18"/>
      <c r="J142" s="18"/>
      <c r="K142" s="18" t="s">
        <v>1254</v>
      </c>
      <c r="L142" s="21"/>
    </row>
    <row r="143" spans="1:12">
      <c r="A143" s="22"/>
      <c r="B143" s="18" t="s">
        <v>1255</v>
      </c>
      <c r="C143" s="18"/>
      <c r="D143" s="18"/>
      <c r="E143" s="18"/>
      <c r="F143" s="18"/>
      <c r="G143" s="18"/>
      <c r="H143" s="18"/>
      <c r="I143" s="18"/>
      <c r="J143" s="18"/>
      <c r="K143" s="18" t="s">
        <v>1256</v>
      </c>
      <c r="L143" s="21"/>
    </row>
    <row r="144" spans="1:12">
      <c r="A144" s="22"/>
      <c r="B144" s="18" t="s">
        <v>1257</v>
      </c>
      <c r="C144" s="18"/>
      <c r="D144" s="18"/>
      <c r="E144" s="18"/>
      <c r="F144" s="18"/>
      <c r="G144" s="18"/>
      <c r="H144" s="18"/>
      <c r="I144" s="18"/>
      <c r="J144" s="18"/>
      <c r="K144" s="18" t="s">
        <v>1099</v>
      </c>
      <c r="L144" s="21"/>
    </row>
    <row r="145" spans="1:12">
      <c r="A145" s="22"/>
      <c r="B145" s="18" t="s">
        <v>1258</v>
      </c>
      <c r="C145" s="18"/>
      <c r="D145" s="18"/>
      <c r="E145" s="18"/>
      <c r="F145" s="18"/>
      <c r="G145" s="18"/>
      <c r="H145" s="18"/>
      <c r="I145" s="18"/>
      <c r="J145" s="18"/>
      <c r="K145" s="18" t="s">
        <v>1134</v>
      </c>
      <c r="L145" s="21"/>
    </row>
    <row r="146" spans="1:12">
      <c r="A146" s="22"/>
      <c r="B146" s="18" t="s">
        <v>1259</v>
      </c>
      <c r="C146" s="18"/>
      <c r="D146" s="18"/>
      <c r="E146" s="18"/>
      <c r="F146" s="18"/>
      <c r="G146" s="18"/>
      <c r="H146" s="18"/>
      <c r="I146" s="18"/>
      <c r="J146" s="18"/>
      <c r="K146" s="18" t="s">
        <v>1260</v>
      </c>
      <c r="L146" s="21"/>
    </row>
    <row r="147" spans="1:12">
      <c r="A147" s="22"/>
      <c r="B147" s="18" t="s">
        <v>1261</v>
      </c>
      <c r="C147" s="18"/>
      <c r="D147" s="18"/>
      <c r="E147" s="18"/>
      <c r="F147" s="18"/>
      <c r="G147" s="18"/>
      <c r="H147" s="18"/>
      <c r="I147" s="18"/>
      <c r="J147" s="18"/>
      <c r="K147" s="18" t="s">
        <v>1040</v>
      </c>
      <c r="L147" s="21"/>
    </row>
    <row r="148" spans="1:12">
      <c r="A148" s="22"/>
      <c r="B148" s="18" t="s">
        <v>1262</v>
      </c>
      <c r="C148" s="18"/>
      <c r="D148" s="18"/>
      <c r="E148" s="18"/>
      <c r="F148" s="18"/>
      <c r="G148" s="18"/>
      <c r="H148" s="18"/>
      <c r="I148" s="18"/>
      <c r="J148" s="18"/>
      <c r="K148" s="18" t="s">
        <v>1069</v>
      </c>
      <c r="L148" s="21"/>
    </row>
    <row r="149" spans="1:12">
      <c r="A149" s="22"/>
      <c r="B149" s="18" t="s">
        <v>1263</v>
      </c>
      <c r="C149" s="18"/>
      <c r="D149" s="18"/>
      <c r="E149" s="18"/>
      <c r="F149" s="18"/>
      <c r="G149" s="18"/>
      <c r="H149" s="18"/>
      <c r="I149" s="18"/>
      <c r="J149" s="18"/>
      <c r="K149" s="18" t="s">
        <v>1146</v>
      </c>
      <c r="L149" s="21"/>
    </row>
    <row r="150" spans="1:12">
      <c r="A150" s="22"/>
      <c r="B150" s="18" t="s">
        <v>1264</v>
      </c>
      <c r="C150" s="18"/>
      <c r="D150" s="18"/>
      <c r="E150" s="18"/>
      <c r="F150" s="18"/>
      <c r="G150" s="18"/>
      <c r="H150" s="18"/>
      <c r="I150" s="18"/>
      <c r="J150" s="18"/>
      <c r="K150" s="18" t="s">
        <v>1265</v>
      </c>
      <c r="L150" s="21"/>
    </row>
    <row r="151" spans="1:12">
      <c r="A151" s="22"/>
      <c r="B151" s="18" t="s">
        <v>1266</v>
      </c>
      <c r="C151" s="18"/>
      <c r="D151" s="18"/>
      <c r="E151" s="18"/>
      <c r="F151" s="18"/>
      <c r="G151" s="18"/>
      <c r="H151" s="18"/>
      <c r="I151" s="18"/>
      <c r="J151" s="18"/>
      <c r="K151" s="18" t="s">
        <v>1267</v>
      </c>
      <c r="L151" s="21"/>
    </row>
    <row r="152" spans="1:12">
      <c r="A152" s="22"/>
      <c r="B152" s="18" t="s">
        <v>1268</v>
      </c>
      <c r="C152" s="18"/>
      <c r="D152" s="18"/>
      <c r="E152" s="18"/>
      <c r="F152" s="18"/>
      <c r="G152" s="18"/>
      <c r="H152" s="18"/>
      <c r="I152" s="18"/>
      <c r="J152" s="18"/>
      <c r="K152" s="18" t="s">
        <v>1050</v>
      </c>
      <c r="L152" s="21"/>
    </row>
    <row r="153" spans="1:12">
      <c r="A153" s="22"/>
      <c r="B153" s="18" t="s">
        <v>1269</v>
      </c>
      <c r="C153" s="18"/>
      <c r="D153" s="18"/>
      <c r="E153" s="18"/>
      <c r="F153" s="18"/>
      <c r="G153" s="18"/>
      <c r="H153" s="18"/>
      <c r="I153" s="18"/>
      <c r="J153" s="18"/>
      <c r="K153" s="18" t="s">
        <v>1069</v>
      </c>
      <c r="L153" s="21"/>
    </row>
    <row r="154" spans="1:12">
      <c r="A154" s="22"/>
      <c r="B154" s="18" t="s">
        <v>1270</v>
      </c>
      <c r="C154" s="18"/>
      <c r="D154" s="18"/>
      <c r="E154" s="18"/>
      <c r="F154" s="18"/>
      <c r="G154" s="18"/>
      <c r="H154" s="18"/>
      <c r="I154" s="18"/>
      <c r="J154" s="18"/>
      <c r="K154" s="18" t="s">
        <v>1271</v>
      </c>
      <c r="L154" s="21"/>
    </row>
    <row r="155" spans="1:12">
      <c r="A155" s="22"/>
      <c r="B155" s="18" t="s">
        <v>1272</v>
      </c>
      <c r="C155" s="18"/>
      <c r="D155" s="18"/>
      <c r="E155" s="18"/>
      <c r="F155" s="18"/>
      <c r="G155" s="18"/>
      <c r="H155" s="18"/>
      <c r="I155" s="18"/>
      <c r="J155" s="18"/>
      <c r="K155" s="18" t="s">
        <v>1044</v>
      </c>
      <c r="L155" s="21"/>
    </row>
    <row r="156" spans="1:12">
      <c r="A156" s="22"/>
      <c r="B156" s="18" t="s">
        <v>1273</v>
      </c>
      <c r="C156" s="18"/>
      <c r="D156" s="18"/>
      <c r="E156" s="18"/>
      <c r="F156" s="18"/>
      <c r="G156" s="18"/>
      <c r="H156" s="18"/>
      <c r="I156" s="18"/>
      <c r="J156" s="18"/>
      <c r="K156" s="18" t="s">
        <v>1274</v>
      </c>
      <c r="L156" s="21"/>
    </row>
    <row r="157" spans="1:12">
      <c r="A157" s="22"/>
      <c r="B157" s="18" t="s">
        <v>1275</v>
      </c>
      <c r="C157" s="18"/>
      <c r="D157" s="18"/>
      <c r="E157" s="18"/>
      <c r="F157" s="18"/>
      <c r="G157" s="18"/>
      <c r="H157" s="18"/>
      <c r="I157" s="18"/>
      <c r="J157" s="18"/>
      <c r="K157" s="18" t="s">
        <v>1048</v>
      </c>
      <c r="L157" s="21"/>
    </row>
    <row r="158" spans="1:12">
      <c r="A158" s="22"/>
      <c r="B158" s="18" t="s">
        <v>1276</v>
      </c>
      <c r="C158" s="18"/>
      <c r="D158" s="18"/>
      <c r="E158" s="18"/>
      <c r="F158" s="18"/>
      <c r="G158" s="18"/>
      <c r="H158" s="18"/>
      <c r="I158" s="18"/>
      <c r="J158" s="18"/>
      <c r="K158" s="18" t="s">
        <v>1277</v>
      </c>
      <c r="L158" s="21"/>
    </row>
    <row r="159" spans="1:12">
      <c r="A159" s="22"/>
      <c r="B159" s="18" t="s">
        <v>1278</v>
      </c>
      <c r="C159" s="18"/>
      <c r="D159" s="18"/>
      <c r="E159" s="18"/>
      <c r="F159" s="18"/>
      <c r="G159" s="18"/>
      <c r="H159" s="18"/>
      <c r="I159" s="18"/>
      <c r="J159" s="18"/>
      <c r="K159" s="18" t="s">
        <v>1279</v>
      </c>
      <c r="L159" s="21"/>
    </row>
    <row r="160" spans="1:12">
      <c r="A160" s="22"/>
      <c r="B160" s="18" t="s">
        <v>1280</v>
      </c>
      <c r="C160" s="18"/>
      <c r="D160" s="18"/>
      <c r="E160" s="18"/>
      <c r="F160" s="18"/>
      <c r="G160" s="18"/>
      <c r="H160" s="18"/>
      <c r="I160" s="18"/>
      <c r="J160" s="18"/>
      <c r="K160" s="18" t="s">
        <v>1279</v>
      </c>
      <c r="L160" s="21"/>
    </row>
    <row r="161" spans="1:12">
      <c r="A161" s="22"/>
      <c r="B161" s="18" t="s">
        <v>1281</v>
      </c>
      <c r="C161" s="18"/>
      <c r="D161" s="18"/>
      <c r="E161" s="18"/>
      <c r="F161" s="18"/>
      <c r="G161" s="18"/>
      <c r="H161" s="18"/>
      <c r="I161" s="18"/>
      <c r="J161" s="18"/>
      <c r="K161" s="18" t="s">
        <v>1274</v>
      </c>
      <c r="L161" s="21"/>
    </row>
    <row r="162" spans="1:12">
      <c r="A162" s="22"/>
      <c r="B162" s="18" t="s">
        <v>1282</v>
      </c>
      <c r="C162" s="18"/>
      <c r="D162" s="18"/>
      <c r="E162" s="18"/>
      <c r="F162" s="18"/>
      <c r="G162" s="18"/>
      <c r="H162" s="18"/>
      <c r="I162" s="18"/>
      <c r="J162" s="18"/>
      <c r="K162" s="18" t="s">
        <v>1091</v>
      </c>
      <c r="L162" s="21"/>
    </row>
    <row r="163" spans="1:12">
      <c r="A163" s="22"/>
      <c r="B163" s="18" t="s">
        <v>1283</v>
      </c>
      <c r="C163" s="18"/>
      <c r="D163" s="18"/>
      <c r="E163" s="18"/>
      <c r="F163" s="18"/>
      <c r="G163" s="18"/>
      <c r="H163" s="18"/>
      <c r="I163" s="18"/>
      <c r="J163" s="18"/>
      <c r="K163" s="18" t="s">
        <v>1077</v>
      </c>
      <c r="L163" s="21"/>
    </row>
    <row r="164" spans="1:12">
      <c r="A164" s="22"/>
      <c r="B164" s="18" t="s">
        <v>1284</v>
      </c>
      <c r="C164" s="18"/>
      <c r="D164" s="18"/>
      <c r="E164" s="18"/>
      <c r="F164" s="18"/>
      <c r="G164" s="18"/>
      <c r="H164" s="18"/>
      <c r="I164" s="18"/>
      <c r="J164" s="18"/>
      <c r="K164" s="18" t="s">
        <v>1112</v>
      </c>
      <c r="L164" s="21"/>
    </row>
    <row r="165" spans="1:12">
      <c r="A165" s="22"/>
      <c r="B165" s="18" t="s">
        <v>1285</v>
      </c>
      <c r="C165" s="18"/>
      <c r="D165" s="18"/>
      <c r="E165" s="18"/>
      <c r="F165" s="18"/>
      <c r="G165" s="18"/>
      <c r="H165" s="18"/>
      <c r="I165" s="18"/>
      <c r="J165" s="18"/>
      <c r="K165" s="18" t="s">
        <v>1271</v>
      </c>
      <c r="L165" s="21"/>
    </row>
    <row r="166" spans="1:12">
      <c r="A166" s="22"/>
      <c r="B166" s="18" t="s">
        <v>1286</v>
      </c>
      <c r="C166" s="18"/>
      <c r="D166" s="18"/>
      <c r="E166" s="18"/>
      <c r="F166" s="18"/>
      <c r="G166" s="18"/>
      <c r="H166" s="18"/>
      <c r="I166" s="18"/>
      <c r="J166" s="18"/>
      <c r="K166" s="18" t="s">
        <v>1110</v>
      </c>
      <c r="L166" s="21"/>
    </row>
    <row r="167" spans="1:12">
      <c r="A167" s="22"/>
      <c r="B167" s="18" t="s">
        <v>1287</v>
      </c>
      <c r="C167" s="18"/>
      <c r="D167" s="18"/>
      <c r="E167" s="18"/>
      <c r="F167" s="18"/>
      <c r="G167" s="18"/>
      <c r="H167" s="18"/>
      <c r="I167" s="18"/>
      <c r="J167" s="18"/>
      <c r="K167" s="18" t="s">
        <v>1146</v>
      </c>
      <c r="L167" s="21"/>
    </row>
    <row r="168" spans="1:12">
      <c r="A168" s="22"/>
      <c r="B168" s="18" t="s">
        <v>1288</v>
      </c>
      <c r="C168" s="18"/>
      <c r="D168" s="18"/>
      <c r="E168" s="18"/>
      <c r="F168" s="18"/>
      <c r="G168" s="18"/>
      <c r="H168" s="18"/>
      <c r="I168" s="18"/>
      <c r="J168" s="18"/>
      <c r="K168" s="18" t="s">
        <v>1093</v>
      </c>
      <c r="L168" s="21"/>
    </row>
    <row r="169" spans="1:12">
      <c r="A169" s="22"/>
      <c r="B169" s="18" t="s">
        <v>1289</v>
      </c>
      <c r="C169" s="18"/>
      <c r="D169" s="18"/>
      <c r="E169" s="18"/>
      <c r="F169" s="18"/>
      <c r="G169" s="18"/>
      <c r="H169" s="18"/>
      <c r="I169" s="18"/>
      <c r="J169" s="18"/>
      <c r="K169" s="18" t="s">
        <v>1095</v>
      </c>
      <c r="L169" s="21"/>
    </row>
    <row r="170" spans="1:12">
      <c r="A170" s="22"/>
      <c r="B170" s="18" t="s">
        <v>1290</v>
      </c>
      <c r="C170" s="18"/>
      <c r="D170" s="18"/>
      <c r="E170" s="18"/>
      <c r="F170" s="18"/>
      <c r="G170" s="18"/>
      <c r="H170" s="18"/>
      <c r="I170" s="18"/>
      <c r="J170" s="18"/>
      <c r="K170" s="18" t="s">
        <v>1291</v>
      </c>
      <c r="L170" s="21"/>
    </row>
    <row r="171" spans="1:12">
      <c r="A171" s="22"/>
      <c r="B171" s="18" t="s">
        <v>1292</v>
      </c>
      <c r="C171" s="18"/>
      <c r="D171" s="18"/>
      <c r="E171" s="18"/>
      <c r="F171" s="18"/>
      <c r="G171" s="18"/>
      <c r="H171" s="18"/>
      <c r="I171" s="18"/>
      <c r="J171" s="18"/>
      <c r="K171" s="18" t="s">
        <v>1182</v>
      </c>
      <c r="L171" s="21"/>
    </row>
    <row r="172" spans="1:12">
      <c r="A172" s="22"/>
      <c r="B172" s="18" t="s">
        <v>1293</v>
      </c>
      <c r="C172" s="18"/>
      <c r="D172" s="18"/>
      <c r="E172" s="18"/>
      <c r="F172" s="18"/>
      <c r="G172" s="18"/>
      <c r="H172" s="18"/>
      <c r="I172" s="18"/>
      <c r="J172" s="18"/>
      <c r="K172" s="18" t="s">
        <v>1294</v>
      </c>
      <c r="L172" s="21"/>
    </row>
    <row r="173" spans="1:12">
      <c r="A173" s="22"/>
      <c r="B173" s="18" t="s">
        <v>1295</v>
      </c>
      <c r="C173" s="18"/>
      <c r="D173" s="18"/>
      <c r="E173" s="18"/>
      <c r="F173" s="18"/>
      <c r="G173" s="18"/>
      <c r="H173" s="18"/>
      <c r="I173" s="18"/>
      <c r="J173" s="18"/>
      <c r="K173" s="18" t="s">
        <v>1239</v>
      </c>
      <c r="L173" s="21"/>
    </row>
    <row r="174" spans="1:12">
      <c r="A174" s="22"/>
      <c r="B174" s="18" t="s">
        <v>1296</v>
      </c>
      <c r="C174" s="18"/>
      <c r="D174" s="18"/>
      <c r="E174" s="18"/>
      <c r="F174" s="18"/>
      <c r="G174" s="18"/>
      <c r="H174" s="18"/>
      <c r="I174" s="18"/>
      <c r="J174" s="18"/>
      <c r="K174" s="18" t="s">
        <v>1239</v>
      </c>
      <c r="L174" s="21"/>
    </row>
    <row r="175" spans="1:12">
      <c r="A175" s="22"/>
      <c r="B175" s="18" t="s">
        <v>1297</v>
      </c>
      <c r="C175" s="18"/>
      <c r="D175" s="18"/>
      <c r="E175" s="18"/>
      <c r="F175" s="18"/>
      <c r="G175" s="18"/>
      <c r="H175" s="18"/>
      <c r="I175" s="18"/>
      <c r="J175" s="18"/>
      <c r="K175" s="18" t="s">
        <v>1298</v>
      </c>
      <c r="L175" s="21"/>
    </row>
    <row r="176" spans="1:12">
      <c r="A176" s="22"/>
      <c r="B176" s="18" t="s">
        <v>1299</v>
      </c>
      <c r="C176" s="18"/>
      <c r="D176" s="18"/>
      <c r="E176" s="18"/>
      <c r="F176" s="18"/>
      <c r="G176" s="18"/>
      <c r="H176" s="18"/>
      <c r="I176" s="18"/>
      <c r="J176" s="18"/>
      <c r="K176" s="18" t="s">
        <v>1271</v>
      </c>
      <c r="L176" s="21"/>
    </row>
    <row r="177" spans="1:12">
      <c r="A177" s="22"/>
      <c r="B177" s="18" t="s">
        <v>1300</v>
      </c>
      <c r="C177" s="18"/>
      <c r="D177" s="18"/>
      <c r="E177" s="18"/>
      <c r="F177" s="18"/>
      <c r="G177" s="18"/>
      <c r="H177" s="18"/>
      <c r="I177" s="18"/>
      <c r="J177" s="18"/>
      <c r="K177" s="18" t="s">
        <v>1110</v>
      </c>
      <c r="L177" s="21"/>
    </row>
    <row r="178" spans="1:12">
      <c r="A178" s="22"/>
      <c r="B178" s="18" t="s">
        <v>1301</v>
      </c>
      <c r="C178" s="18"/>
      <c r="D178" s="18"/>
      <c r="E178" s="18"/>
      <c r="F178" s="18"/>
      <c r="G178" s="18"/>
      <c r="H178" s="18"/>
      <c r="I178" s="18"/>
      <c r="J178" s="18"/>
      <c r="K178" s="18" t="s">
        <v>1201</v>
      </c>
      <c r="L178" s="21"/>
    </row>
    <row r="179" spans="1:12">
      <c r="A179" s="22"/>
      <c r="B179" s="18" t="s">
        <v>1302</v>
      </c>
      <c r="C179" s="18"/>
      <c r="D179" s="18"/>
      <c r="E179" s="18"/>
      <c r="F179" s="18"/>
      <c r="G179" s="18"/>
      <c r="H179" s="18"/>
      <c r="I179" s="18"/>
      <c r="J179" s="18"/>
      <c r="K179" s="18" t="s">
        <v>1303</v>
      </c>
      <c r="L179" s="21"/>
    </row>
    <row r="180" spans="1:12">
      <c r="A180" s="22"/>
      <c r="B180" s="18" t="s">
        <v>1304</v>
      </c>
      <c r="C180" s="18"/>
      <c r="D180" s="18"/>
      <c r="E180" s="18"/>
      <c r="F180" s="18"/>
      <c r="G180" s="18"/>
      <c r="H180" s="18"/>
      <c r="I180" s="18"/>
      <c r="J180" s="18"/>
      <c r="K180" s="18" t="s">
        <v>1305</v>
      </c>
      <c r="L180" s="21"/>
    </row>
    <row r="181" spans="1:12">
      <c r="A181" s="22"/>
      <c r="B181" s="18" t="s">
        <v>1306</v>
      </c>
      <c r="C181" s="18"/>
      <c r="D181" s="18"/>
      <c r="E181" s="18"/>
      <c r="F181" s="18"/>
      <c r="G181" s="18"/>
      <c r="H181" s="18"/>
      <c r="I181" s="18"/>
      <c r="J181" s="18"/>
      <c r="K181" s="18" t="s">
        <v>1307</v>
      </c>
      <c r="L181" s="21"/>
    </row>
    <row r="182" spans="1:12">
      <c r="A182" s="22"/>
      <c r="B182" s="18" t="s">
        <v>1308</v>
      </c>
      <c r="C182" s="18"/>
      <c r="D182" s="18"/>
      <c r="E182" s="18"/>
      <c r="F182" s="18"/>
      <c r="G182" s="18"/>
      <c r="H182" s="18"/>
      <c r="I182" s="18"/>
      <c r="J182" s="18"/>
      <c r="K182" s="18" t="s">
        <v>1307</v>
      </c>
      <c r="L182" s="21"/>
    </row>
    <row r="183" spans="1:12">
      <c r="A183" s="22"/>
      <c r="B183" s="18" t="s">
        <v>1309</v>
      </c>
      <c r="C183" s="18"/>
      <c r="D183" s="18"/>
      <c r="E183" s="18"/>
      <c r="F183" s="18"/>
      <c r="G183" s="18"/>
      <c r="H183" s="18"/>
      <c r="I183" s="18"/>
      <c r="J183" s="18"/>
      <c r="K183" s="18" t="s">
        <v>1310</v>
      </c>
      <c r="L183" s="21"/>
    </row>
    <row r="184" spans="1:12">
      <c r="A184" s="22"/>
      <c r="B184" s="18" t="s">
        <v>1311</v>
      </c>
      <c r="C184" s="18"/>
      <c r="D184" s="18"/>
      <c r="E184" s="18"/>
      <c r="F184" s="18"/>
      <c r="G184" s="18"/>
      <c r="H184" s="18"/>
      <c r="I184" s="18"/>
      <c r="J184" s="18"/>
      <c r="K184" s="18" t="s">
        <v>1244</v>
      </c>
      <c r="L184" s="21"/>
    </row>
    <row r="185" spans="1:12">
      <c r="A185" s="22"/>
      <c r="B185" s="18" t="s">
        <v>1312</v>
      </c>
      <c r="C185" s="18"/>
      <c r="D185" s="18"/>
      <c r="E185" s="18"/>
      <c r="F185" s="18"/>
      <c r="G185" s="18"/>
      <c r="H185" s="18"/>
      <c r="I185" s="18"/>
      <c r="J185" s="18"/>
      <c r="K185" s="18" t="s">
        <v>1244</v>
      </c>
      <c r="L185" s="21"/>
    </row>
    <row r="186" spans="1:12">
      <c r="A186" s="22"/>
      <c r="B186" s="18" t="s">
        <v>1313</v>
      </c>
      <c r="C186" s="18"/>
      <c r="D186" s="18"/>
      <c r="E186" s="18"/>
      <c r="F186" s="18"/>
      <c r="G186" s="18"/>
      <c r="H186" s="18"/>
      <c r="I186" s="18"/>
      <c r="J186" s="18"/>
      <c r="K186" s="21" t="s">
        <v>1099</v>
      </c>
      <c r="L186" s="21"/>
    </row>
    <row r="187" spans="1:12">
      <c r="A187" s="22"/>
      <c r="B187" s="18" t="s">
        <v>1314</v>
      </c>
      <c r="C187" s="18"/>
      <c r="D187" s="18"/>
      <c r="E187" s="18"/>
      <c r="F187" s="18"/>
      <c r="G187" s="18"/>
      <c r="H187" s="18"/>
      <c r="I187" s="18"/>
      <c r="J187" s="18"/>
      <c r="K187" s="21" t="s">
        <v>1134</v>
      </c>
      <c r="L187" s="21"/>
    </row>
    <row r="188" spans="1:12">
      <c r="A188" s="22"/>
      <c r="B188" s="18" t="s">
        <v>1315</v>
      </c>
      <c r="C188" s="18"/>
      <c r="D188" s="18"/>
      <c r="E188" s="18"/>
      <c r="F188" s="18"/>
      <c r="G188" s="18"/>
      <c r="H188" s="18"/>
      <c r="I188" s="18"/>
      <c r="J188" s="18"/>
      <c r="K188" s="18" t="s">
        <v>1316</v>
      </c>
      <c r="L188" s="21"/>
    </row>
    <row r="189" spans="1:12">
      <c r="A189" s="22"/>
      <c r="B189" s="18" t="s">
        <v>1317</v>
      </c>
      <c r="C189" s="18"/>
      <c r="D189" s="18"/>
      <c r="E189" s="18"/>
      <c r="F189" s="18"/>
      <c r="G189" s="18"/>
      <c r="H189" s="18"/>
      <c r="I189" s="18"/>
      <c r="J189" s="18"/>
      <c r="K189" s="18" t="s">
        <v>1318</v>
      </c>
      <c r="L189" s="21"/>
    </row>
    <row r="190" spans="1:12">
      <c r="A190" s="22"/>
      <c r="B190" s="18" t="s">
        <v>1319</v>
      </c>
      <c r="C190" s="18"/>
      <c r="D190" s="18"/>
      <c r="E190" s="18"/>
      <c r="F190" s="18"/>
      <c r="G190" s="18"/>
      <c r="H190" s="18"/>
      <c r="I190" s="18"/>
      <c r="J190" s="18"/>
      <c r="K190" s="18" t="s">
        <v>1318</v>
      </c>
      <c r="L190" s="21"/>
    </row>
    <row r="191" spans="1:12">
      <c r="A191" s="22"/>
      <c r="B191" s="18" t="s">
        <v>1320</v>
      </c>
      <c r="C191" s="18"/>
      <c r="D191" s="18"/>
      <c r="E191" s="18"/>
      <c r="F191" s="18"/>
      <c r="G191" s="18"/>
      <c r="H191" s="18"/>
      <c r="I191" s="18"/>
      <c r="J191" s="18"/>
      <c r="K191" s="18" t="s">
        <v>1321</v>
      </c>
      <c r="L191" s="21"/>
    </row>
    <row r="192" spans="1:12">
      <c r="A192" s="22"/>
      <c r="B192" s="18" t="s">
        <v>1322</v>
      </c>
      <c r="C192" s="18"/>
      <c r="D192" s="18"/>
      <c r="E192" s="18"/>
      <c r="F192" s="18"/>
      <c r="G192" s="18"/>
      <c r="H192" s="18"/>
      <c r="I192" s="18"/>
      <c r="J192" s="18"/>
      <c r="K192" s="18" t="s">
        <v>1321</v>
      </c>
      <c r="L192" s="21"/>
    </row>
    <row r="193" spans="1:12">
      <c r="A193" s="22"/>
      <c r="B193" s="18" t="s">
        <v>1323</v>
      </c>
      <c r="C193" s="18"/>
      <c r="D193" s="18"/>
      <c r="E193" s="18"/>
      <c r="F193" s="18"/>
      <c r="G193" s="18"/>
      <c r="H193" s="18"/>
      <c r="I193" s="18"/>
      <c r="J193" s="18"/>
      <c r="K193" s="18" t="s">
        <v>1324</v>
      </c>
      <c r="L193" s="21"/>
    </row>
    <row r="194" spans="1:12">
      <c r="A194" s="22"/>
      <c r="B194" s="18" t="s">
        <v>1325</v>
      </c>
      <c r="C194" s="18"/>
      <c r="D194" s="18"/>
      <c r="E194" s="18"/>
      <c r="F194" s="18"/>
      <c r="G194" s="18"/>
      <c r="H194" s="18"/>
      <c r="I194" s="18"/>
      <c r="J194" s="18"/>
      <c r="K194" s="18" t="s">
        <v>1318</v>
      </c>
      <c r="L194" s="21"/>
    </row>
    <row r="195" spans="1:12">
      <c r="A195" s="22"/>
      <c r="B195" s="18" t="s">
        <v>1326</v>
      </c>
      <c r="C195" s="18"/>
      <c r="D195" s="18"/>
      <c r="E195" s="18"/>
      <c r="F195" s="18"/>
      <c r="G195" s="18"/>
      <c r="H195" s="18"/>
      <c r="I195" s="18"/>
      <c r="J195" s="18"/>
      <c r="K195" s="18" t="s">
        <v>1318</v>
      </c>
      <c r="L195" s="21"/>
    </row>
    <row r="196" spans="1:12">
      <c r="A196" s="22"/>
      <c r="B196" s="18" t="s">
        <v>1327</v>
      </c>
      <c r="C196" s="18"/>
      <c r="D196" s="18"/>
      <c r="E196" s="18"/>
      <c r="F196" s="18"/>
      <c r="G196" s="18"/>
      <c r="H196" s="18"/>
      <c r="I196" s="18"/>
      <c r="J196" s="18"/>
      <c r="K196" s="18" t="s">
        <v>1321</v>
      </c>
      <c r="L196" s="21"/>
    </row>
    <row r="197" spans="1:12">
      <c r="A197" s="22"/>
      <c r="B197" s="18" t="s">
        <v>1328</v>
      </c>
      <c r="C197" s="18"/>
      <c r="D197" s="18"/>
      <c r="E197" s="18"/>
      <c r="F197" s="18"/>
      <c r="G197" s="18"/>
      <c r="H197" s="18"/>
      <c r="I197" s="18"/>
      <c r="J197" s="18"/>
      <c r="K197" s="18" t="s">
        <v>1321</v>
      </c>
      <c r="L197" s="21"/>
    </row>
    <row r="198" spans="1:12">
      <c r="A198" s="22"/>
      <c r="B198" s="18" t="s">
        <v>1329</v>
      </c>
      <c r="C198" s="18"/>
      <c r="D198" s="18"/>
      <c r="E198" s="18"/>
      <c r="F198" s="18"/>
      <c r="G198" s="18"/>
      <c r="H198" s="18"/>
      <c r="I198" s="18"/>
      <c r="J198" s="18"/>
      <c r="K198" s="18" t="s">
        <v>1324</v>
      </c>
      <c r="L198" s="21"/>
    </row>
    <row r="199" spans="1:12">
      <c r="A199" s="22"/>
      <c r="B199" s="18" t="s">
        <v>1330</v>
      </c>
      <c r="C199" s="18"/>
      <c r="D199" s="18"/>
      <c r="E199" s="18"/>
      <c r="F199" s="18"/>
      <c r="G199" s="18"/>
      <c r="H199" s="18"/>
      <c r="I199" s="18"/>
      <c r="J199" s="18"/>
      <c r="K199" s="18" t="s">
        <v>1303</v>
      </c>
      <c r="L199" s="21"/>
    </row>
    <row r="200" spans="1:12">
      <c r="A200" s="22"/>
      <c r="B200" s="18" t="s">
        <v>1331</v>
      </c>
      <c r="C200" s="18"/>
      <c r="D200" s="18"/>
      <c r="E200" s="18"/>
      <c r="F200" s="18"/>
      <c r="G200" s="18"/>
      <c r="H200" s="18"/>
      <c r="I200" s="18"/>
      <c r="J200" s="18"/>
      <c r="K200" s="18" t="s">
        <v>1305</v>
      </c>
      <c r="L200" s="21"/>
    </row>
    <row r="201" spans="1:12">
      <c r="A201" s="22"/>
      <c r="B201" s="18" t="s">
        <v>1332</v>
      </c>
      <c r="C201" s="18"/>
      <c r="D201" s="18"/>
      <c r="E201" s="18"/>
      <c r="F201" s="18"/>
      <c r="G201" s="18"/>
      <c r="H201" s="18"/>
      <c r="I201" s="18"/>
      <c r="J201" s="18"/>
      <c r="K201" s="18" t="s">
        <v>1148</v>
      </c>
      <c r="L201" s="21"/>
    </row>
    <row r="202" spans="1:12">
      <c r="A202" s="22"/>
      <c r="B202" s="18" t="s">
        <v>1333</v>
      </c>
      <c r="C202" s="18"/>
      <c r="D202" s="18"/>
      <c r="E202" s="18"/>
      <c r="F202" s="18"/>
      <c r="G202" s="18"/>
      <c r="H202" s="18"/>
      <c r="I202" s="18"/>
      <c r="J202" s="18"/>
      <c r="K202" s="18" t="s">
        <v>1148</v>
      </c>
      <c r="L202" s="21"/>
    </row>
    <row r="203" spans="1:12">
      <c r="A203" s="22"/>
      <c r="B203" s="18" t="s">
        <v>1334</v>
      </c>
      <c r="C203" s="18"/>
      <c r="D203" s="18"/>
      <c r="E203" s="18"/>
      <c r="F203" s="18"/>
      <c r="G203" s="18"/>
      <c r="H203" s="18"/>
      <c r="I203" s="18"/>
      <c r="J203" s="18"/>
      <c r="K203" s="18" t="s">
        <v>1335</v>
      </c>
      <c r="L203" s="21"/>
    </row>
    <row r="204" spans="1:12">
      <c r="A204" s="22"/>
      <c r="B204" s="18" t="s">
        <v>1336</v>
      </c>
      <c r="C204" s="18"/>
      <c r="D204" s="18"/>
      <c r="E204" s="18"/>
      <c r="F204" s="18"/>
      <c r="G204" s="18"/>
      <c r="H204" s="18"/>
      <c r="I204" s="18"/>
      <c r="J204" s="18"/>
      <c r="K204" s="18" t="s">
        <v>1143</v>
      </c>
      <c r="L204" s="21"/>
    </row>
    <row r="205" spans="1:12">
      <c r="A205" s="22"/>
      <c r="B205" s="18" t="s">
        <v>1337</v>
      </c>
      <c r="C205" s="18"/>
      <c r="D205" s="18"/>
      <c r="E205" s="18"/>
      <c r="F205" s="18"/>
      <c r="G205" s="18"/>
      <c r="H205" s="18"/>
      <c r="I205" s="18"/>
      <c r="J205" s="18"/>
      <c r="K205" s="18" t="s">
        <v>1108</v>
      </c>
      <c r="L205" s="21"/>
    </row>
    <row r="206" spans="1:12">
      <c r="A206" s="22"/>
      <c r="B206" s="18" t="s">
        <v>1338</v>
      </c>
      <c r="C206" s="18"/>
      <c r="D206" s="18"/>
      <c r="E206" s="18"/>
      <c r="F206" s="18"/>
      <c r="G206" s="18"/>
      <c r="H206" s="18"/>
      <c r="I206" s="18"/>
      <c r="J206" s="18"/>
      <c r="K206" s="18" t="s">
        <v>1339</v>
      </c>
      <c r="L206" s="21"/>
    </row>
    <row r="207" spans="1:12">
      <c r="A207" s="22"/>
      <c r="B207" s="18" t="s">
        <v>1340</v>
      </c>
      <c r="C207" s="18"/>
      <c r="D207" s="18"/>
      <c r="E207" s="18"/>
      <c r="F207" s="18"/>
      <c r="G207" s="18"/>
      <c r="H207" s="18"/>
      <c r="I207" s="18"/>
      <c r="J207" s="18"/>
      <c r="K207" s="18" t="s">
        <v>1044</v>
      </c>
      <c r="L207" s="21"/>
    </row>
    <row r="208" spans="1:12">
      <c r="A208" s="22"/>
      <c r="B208" s="18" t="s">
        <v>1341</v>
      </c>
      <c r="C208" s="18"/>
      <c r="D208" s="18"/>
      <c r="E208" s="18"/>
      <c r="F208" s="18"/>
      <c r="G208" s="18"/>
      <c r="H208" s="18"/>
      <c r="I208" s="18"/>
      <c r="J208" s="18"/>
      <c r="K208" s="18" t="s">
        <v>1046</v>
      </c>
      <c r="L208" s="21"/>
    </row>
    <row r="209" spans="1:12">
      <c r="A209" s="22"/>
      <c r="B209" s="18" t="s">
        <v>1342</v>
      </c>
      <c r="C209" s="18"/>
      <c r="D209" s="18"/>
      <c r="E209" s="18"/>
      <c r="F209" s="18"/>
      <c r="G209" s="18"/>
      <c r="H209" s="18"/>
      <c r="I209" s="18"/>
      <c r="J209" s="18"/>
      <c r="K209" s="18" t="s">
        <v>1343</v>
      </c>
      <c r="L209" s="21"/>
    </row>
    <row r="210" spans="1:12">
      <c r="A210" s="22"/>
      <c r="B210" s="18" t="s">
        <v>1344</v>
      </c>
      <c r="C210" s="18"/>
      <c r="D210" s="18"/>
      <c r="E210" s="18"/>
      <c r="F210" s="18"/>
      <c r="G210" s="18"/>
      <c r="H210" s="18"/>
      <c r="I210" s="18"/>
      <c r="J210" s="18"/>
      <c r="K210" s="18" t="s">
        <v>1271</v>
      </c>
      <c r="L210" s="21"/>
    </row>
    <row r="211" spans="1:12">
      <c r="A211" s="22"/>
      <c r="B211" s="18" t="s">
        <v>1345</v>
      </c>
      <c r="C211" s="18"/>
      <c r="D211" s="18"/>
      <c r="E211" s="18"/>
      <c r="F211" s="18"/>
      <c r="G211" s="18"/>
      <c r="H211" s="18"/>
      <c r="I211" s="18"/>
      <c r="J211" s="18"/>
      <c r="K211" s="18" t="s">
        <v>1110</v>
      </c>
      <c r="L211" s="21"/>
    </row>
    <row r="212" spans="1:12">
      <c r="A212" s="22"/>
      <c r="B212" s="18" t="s">
        <v>1346</v>
      </c>
      <c r="C212" s="18"/>
      <c r="D212" s="18"/>
      <c r="E212" s="18"/>
      <c r="F212" s="18"/>
      <c r="G212" s="18"/>
      <c r="H212" s="18"/>
      <c r="I212" s="18"/>
      <c r="J212" s="18"/>
      <c r="K212" s="18" t="s">
        <v>1134</v>
      </c>
      <c r="L212" s="21"/>
    </row>
    <row r="213" spans="1:12">
      <c r="A213" s="22"/>
      <c r="B213" s="18" t="s">
        <v>1347</v>
      </c>
      <c r="C213" s="18"/>
      <c r="D213" s="18"/>
      <c r="E213" s="18"/>
      <c r="F213" s="18"/>
      <c r="G213" s="18"/>
      <c r="H213" s="18"/>
      <c r="I213" s="18"/>
      <c r="J213" s="18"/>
      <c r="K213" s="18" t="s">
        <v>1069</v>
      </c>
      <c r="L213" s="21"/>
    </row>
    <row r="214" spans="1:12">
      <c r="A214" s="22"/>
      <c r="B214" s="18" t="s">
        <v>1348</v>
      </c>
      <c r="C214" s="18"/>
      <c r="D214" s="18"/>
      <c r="E214" s="18"/>
      <c r="F214" s="18"/>
      <c r="G214" s="18"/>
      <c r="H214" s="18"/>
      <c r="I214" s="18"/>
      <c r="J214" s="18"/>
      <c r="K214" s="18" t="s">
        <v>1271</v>
      </c>
      <c r="L214" s="21"/>
    </row>
    <row r="215" spans="1:12">
      <c r="A215" s="22"/>
      <c r="B215" s="18" t="s">
        <v>1349</v>
      </c>
      <c r="C215" s="18"/>
      <c r="D215" s="18"/>
      <c r="E215" s="18"/>
      <c r="F215" s="18"/>
      <c r="G215" s="18"/>
      <c r="H215" s="18"/>
      <c r="I215" s="18"/>
      <c r="J215" s="18"/>
      <c r="K215" s="18" t="s">
        <v>1134</v>
      </c>
      <c r="L215" s="21"/>
    </row>
    <row r="216" spans="1:12">
      <c r="A216" s="22"/>
      <c r="B216" s="18" t="s">
        <v>1350</v>
      </c>
      <c r="C216" s="18"/>
      <c r="D216" s="18"/>
      <c r="E216" s="18"/>
      <c r="F216" s="18"/>
      <c r="G216" s="18"/>
      <c r="H216" s="18"/>
      <c r="I216" s="18"/>
      <c r="J216" s="18"/>
      <c r="K216" s="18" t="s">
        <v>1351</v>
      </c>
      <c r="L216" s="21"/>
    </row>
    <row r="217" spans="1:12">
      <c r="A217" s="22"/>
      <c r="B217" s="18" t="s">
        <v>1352</v>
      </c>
      <c r="C217" s="18"/>
      <c r="D217" s="18"/>
      <c r="E217" s="18"/>
      <c r="F217" s="18"/>
      <c r="G217" s="18"/>
      <c r="H217" s="18"/>
      <c r="I217" s="18"/>
      <c r="J217" s="18"/>
      <c r="K217" s="18" t="s">
        <v>1351</v>
      </c>
      <c r="L217" s="21"/>
    </row>
    <row r="218" spans="1:12">
      <c r="A218" s="22"/>
      <c r="B218" s="18" t="s">
        <v>1353</v>
      </c>
      <c r="C218" s="18"/>
      <c r="D218" s="18"/>
      <c r="E218" s="18"/>
      <c r="F218" s="18"/>
      <c r="G218" s="18"/>
      <c r="H218" s="18"/>
      <c r="I218" s="18"/>
      <c r="J218" s="18"/>
      <c r="K218" s="18" t="s">
        <v>1354</v>
      </c>
      <c r="L218" s="21"/>
    </row>
    <row r="219" spans="1:12">
      <c r="A219" s="22"/>
      <c r="B219" s="18" t="s">
        <v>1355</v>
      </c>
      <c r="C219" s="18"/>
      <c r="D219" s="18"/>
      <c r="E219" s="18"/>
      <c r="F219" s="18"/>
      <c r="G219" s="18"/>
      <c r="H219" s="18"/>
      <c r="I219" s="18"/>
      <c r="J219" s="18"/>
      <c r="K219" s="18" t="s">
        <v>1356</v>
      </c>
      <c r="L219" s="21"/>
    </row>
    <row r="220" spans="1:12">
      <c r="A220" s="22"/>
      <c r="B220" s="18" t="s">
        <v>1357</v>
      </c>
      <c r="C220" s="18"/>
      <c r="D220" s="18"/>
      <c r="E220" s="18"/>
      <c r="F220" s="18"/>
      <c r="G220" s="18"/>
      <c r="H220" s="18"/>
      <c r="I220" s="18"/>
      <c r="J220" s="18"/>
      <c r="K220" s="18" t="s">
        <v>1358</v>
      </c>
      <c r="L220" s="21"/>
    </row>
    <row r="221" spans="1:12">
      <c r="A221" s="22"/>
      <c r="B221" s="18" t="s">
        <v>1359</v>
      </c>
      <c r="C221" s="18"/>
      <c r="D221" s="18"/>
      <c r="E221" s="18"/>
      <c r="F221" s="18"/>
      <c r="G221" s="18"/>
      <c r="H221" s="18"/>
      <c r="I221" s="18"/>
      <c r="J221" s="18"/>
      <c r="K221" s="18" t="s">
        <v>1358</v>
      </c>
      <c r="L221" s="21"/>
    </row>
    <row r="222" spans="1:12">
      <c r="A222" s="22"/>
      <c r="B222" s="18" t="s">
        <v>1360</v>
      </c>
      <c r="C222" s="18"/>
      <c r="D222" s="18"/>
      <c r="E222" s="18"/>
      <c r="F222" s="18"/>
      <c r="G222" s="18"/>
      <c r="H222" s="18"/>
      <c r="I222" s="18"/>
      <c r="J222" s="18"/>
      <c r="K222" s="18" t="s">
        <v>1361</v>
      </c>
      <c r="L222" s="21"/>
    </row>
    <row r="223" spans="1:12">
      <c r="A223" s="22"/>
      <c r="B223" s="18" t="s">
        <v>1362</v>
      </c>
      <c r="C223" s="18"/>
      <c r="D223" s="18"/>
      <c r="E223" s="18"/>
      <c r="F223" s="18"/>
      <c r="G223" s="18"/>
      <c r="H223" s="18"/>
      <c r="I223" s="18"/>
      <c r="J223" s="18"/>
      <c r="K223" s="18" t="s">
        <v>1361</v>
      </c>
      <c r="L223" s="21"/>
    </row>
    <row r="224" spans="1:12">
      <c r="A224" s="22"/>
      <c r="B224" s="18" t="s">
        <v>1363</v>
      </c>
      <c r="C224" s="18"/>
      <c r="D224" s="18"/>
      <c r="E224" s="18"/>
      <c r="F224" s="18"/>
      <c r="G224" s="18"/>
      <c r="H224" s="18"/>
      <c r="I224" s="18"/>
      <c r="J224" s="18"/>
      <c r="K224" s="18" t="s">
        <v>1361</v>
      </c>
      <c r="L224" s="21"/>
    </row>
    <row r="225" spans="1:12">
      <c r="A225" s="22"/>
      <c r="B225" s="18" t="s">
        <v>1364</v>
      </c>
      <c r="C225" s="18"/>
      <c r="D225" s="18"/>
      <c r="E225" s="18"/>
      <c r="F225" s="18"/>
      <c r="G225" s="18"/>
      <c r="H225" s="18"/>
      <c r="I225" s="18"/>
      <c r="J225" s="18"/>
      <c r="K225" s="18" t="s">
        <v>1361</v>
      </c>
      <c r="L225" s="21"/>
    </row>
    <row r="226" spans="1:12">
      <c r="A226" s="22"/>
      <c r="B226" s="18" t="s">
        <v>1365</v>
      </c>
      <c r="C226" s="18"/>
      <c r="D226" s="18"/>
      <c r="E226" s="18"/>
      <c r="F226" s="18"/>
      <c r="G226" s="18"/>
      <c r="H226" s="18"/>
      <c r="I226" s="18"/>
      <c r="J226" s="18"/>
      <c r="K226" s="18" t="s">
        <v>1361</v>
      </c>
      <c r="L226" s="21"/>
    </row>
    <row r="227" spans="1:12">
      <c r="A227" s="22"/>
      <c r="B227" s="18" t="s">
        <v>1366</v>
      </c>
      <c r="C227" s="18"/>
      <c r="D227" s="18"/>
      <c r="E227" s="18"/>
      <c r="F227" s="18"/>
      <c r="G227" s="18"/>
      <c r="H227" s="18"/>
      <c r="I227" s="18"/>
      <c r="J227" s="18"/>
      <c r="K227" s="18" t="s">
        <v>1361</v>
      </c>
      <c r="L227" s="21"/>
    </row>
    <row r="228" spans="1:12">
      <c r="A228" s="22"/>
      <c r="B228" s="18" t="s">
        <v>1367</v>
      </c>
      <c r="C228" s="18"/>
      <c r="D228" s="18"/>
      <c r="E228" s="18"/>
      <c r="F228" s="18"/>
      <c r="G228" s="18"/>
      <c r="H228" s="18"/>
      <c r="I228" s="18"/>
      <c r="J228" s="18"/>
      <c r="K228" s="18" t="s">
        <v>1361</v>
      </c>
      <c r="L228" s="21"/>
    </row>
    <row r="229" spans="1:12">
      <c r="A229" s="22"/>
      <c r="B229" s="18" t="s">
        <v>1368</v>
      </c>
      <c r="C229" s="18"/>
      <c r="D229" s="18"/>
      <c r="E229" s="18"/>
      <c r="F229" s="18"/>
      <c r="G229" s="18"/>
      <c r="H229" s="18"/>
      <c r="I229" s="18"/>
      <c r="J229" s="18"/>
      <c r="K229" s="18" t="s">
        <v>1369</v>
      </c>
      <c r="L229" s="21"/>
    </row>
    <row r="230" spans="1:12">
      <c r="A230" s="22"/>
      <c r="B230" s="18" t="s">
        <v>1370</v>
      </c>
      <c r="C230" s="18"/>
      <c r="D230" s="18"/>
      <c r="E230" s="18"/>
      <c r="F230" s="18"/>
      <c r="G230" s="18"/>
      <c r="H230" s="18"/>
      <c r="I230" s="18"/>
      <c r="J230" s="18"/>
      <c r="K230" s="18" t="s">
        <v>1369</v>
      </c>
      <c r="L230" s="21"/>
    </row>
    <row r="231" spans="1:12">
      <c r="A231" s="22"/>
      <c r="B231" s="18" t="s">
        <v>1371</v>
      </c>
      <c r="C231" s="18"/>
      <c r="D231" s="18"/>
      <c r="E231" s="18"/>
      <c r="F231" s="18"/>
      <c r="G231" s="18"/>
      <c r="H231" s="18"/>
      <c r="I231" s="18"/>
      <c r="J231" s="18"/>
      <c r="K231" s="18" t="s">
        <v>1372</v>
      </c>
      <c r="L231" s="21"/>
    </row>
    <row r="232" spans="1:12">
      <c r="A232" s="22"/>
      <c r="B232" s="18" t="s">
        <v>1373</v>
      </c>
      <c r="C232" s="18"/>
      <c r="D232" s="18"/>
      <c r="E232" s="18"/>
      <c r="F232" s="18"/>
      <c r="G232" s="18"/>
      <c r="H232" s="18"/>
      <c r="I232" s="18"/>
      <c r="J232" s="18"/>
      <c r="K232" s="18" t="s">
        <v>1279</v>
      </c>
      <c r="L232" s="21"/>
    </row>
    <row r="233" spans="1:12">
      <c r="A233" s="22"/>
      <c r="B233" s="18" t="s">
        <v>1374</v>
      </c>
      <c r="C233" s="18"/>
      <c r="D233" s="18"/>
      <c r="E233" s="18"/>
      <c r="F233" s="18"/>
      <c r="G233" s="18"/>
      <c r="H233" s="18"/>
      <c r="I233" s="18"/>
      <c r="J233" s="18"/>
      <c r="K233" s="18" t="s">
        <v>1279</v>
      </c>
      <c r="L233" s="21"/>
    </row>
    <row r="234" spans="1:12">
      <c r="A234" s="22"/>
      <c r="B234" s="18" t="s">
        <v>1375</v>
      </c>
      <c r="C234" s="18"/>
      <c r="D234" s="18"/>
      <c r="E234" s="18"/>
      <c r="F234" s="18"/>
      <c r="G234" s="18"/>
      <c r="H234" s="18"/>
      <c r="I234" s="18"/>
      <c r="J234" s="18"/>
      <c r="K234" s="18" t="s">
        <v>1376</v>
      </c>
      <c r="L234" s="21"/>
    </row>
    <row r="235" spans="1:12">
      <c r="A235" s="22"/>
      <c r="B235" s="18" t="s">
        <v>1377</v>
      </c>
      <c r="C235" s="18"/>
      <c r="D235" s="18"/>
      <c r="E235" s="18"/>
      <c r="F235" s="18"/>
      <c r="G235" s="18"/>
      <c r="H235" s="18"/>
      <c r="I235" s="18"/>
      <c r="J235" s="18"/>
      <c r="K235" s="18" t="s">
        <v>1040</v>
      </c>
      <c r="L235" s="21"/>
    </row>
    <row r="236" spans="1:12">
      <c r="A236" s="22"/>
      <c r="B236" s="18" t="s">
        <v>1378</v>
      </c>
      <c r="C236" s="18"/>
      <c r="D236" s="18"/>
      <c r="E236" s="18"/>
      <c r="F236" s="18"/>
      <c r="G236" s="18"/>
      <c r="H236" s="18"/>
      <c r="I236" s="18"/>
      <c r="J236" s="18"/>
      <c r="K236" s="18" t="s">
        <v>1069</v>
      </c>
      <c r="L236" s="21"/>
    </row>
    <row r="237" spans="1:12">
      <c r="A237" s="22"/>
      <c r="B237" s="18" t="s">
        <v>1379</v>
      </c>
      <c r="C237" s="18"/>
      <c r="D237" s="18"/>
      <c r="E237" s="18"/>
      <c r="F237" s="18"/>
      <c r="G237" s="18"/>
      <c r="H237" s="18"/>
      <c r="I237" s="18"/>
      <c r="J237" s="18"/>
      <c r="K237" s="18" t="s">
        <v>1380</v>
      </c>
      <c r="L237" s="21"/>
    </row>
    <row r="238" spans="1:12">
      <c r="A238" s="22"/>
      <c r="B238" s="18" t="s">
        <v>1381</v>
      </c>
      <c r="C238" s="18"/>
      <c r="D238" s="18"/>
      <c r="E238" s="18"/>
      <c r="F238" s="18"/>
      <c r="G238" s="18"/>
      <c r="H238" s="18"/>
      <c r="I238" s="18"/>
      <c r="J238" s="18"/>
      <c r="K238" s="18" t="s">
        <v>1382</v>
      </c>
      <c r="L238" s="21"/>
    </row>
    <row r="239" spans="1:12">
      <c r="A239" s="22"/>
      <c r="B239" s="18" t="s">
        <v>1383</v>
      </c>
      <c r="C239" s="18"/>
      <c r="D239" s="18"/>
      <c r="E239" s="18"/>
      <c r="F239" s="18"/>
      <c r="G239" s="18"/>
      <c r="H239" s="18"/>
      <c r="I239" s="18"/>
      <c r="J239" s="18"/>
      <c r="K239" s="18" t="s">
        <v>1298</v>
      </c>
      <c r="L239" s="21"/>
    </row>
    <row r="240" spans="1:12">
      <c r="A240" s="22"/>
      <c r="B240" s="18" t="s">
        <v>1384</v>
      </c>
      <c r="C240" s="18"/>
      <c r="D240" s="18"/>
      <c r="E240" s="18"/>
      <c r="F240" s="18"/>
      <c r="G240" s="18"/>
      <c r="H240" s="18"/>
      <c r="I240" s="18"/>
      <c r="J240" s="18"/>
      <c r="K240" s="18" t="s">
        <v>1385</v>
      </c>
      <c r="L240" s="21"/>
    </row>
    <row r="241" spans="1:12">
      <c r="A241" s="22"/>
      <c r="B241" s="18" t="s">
        <v>1386</v>
      </c>
      <c r="C241" s="18"/>
      <c r="D241" s="18"/>
      <c r="E241" s="18"/>
      <c r="F241" s="18"/>
      <c r="G241" s="18"/>
      <c r="H241" s="18"/>
      <c r="I241" s="18"/>
      <c r="J241" s="18"/>
      <c r="K241" s="18" t="s">
        <v>1387</v>
      </c>
      <c r="L241" s="21"/>
    </row>
    <row r="242" spans="1:12">
      <c r="A242" s="22"/>
      <c r="B242" s="18" t="s">
        <v>1388</v>
      </c>
      <c r="C242" s="18"/>
      <c r="D242" s="18"/>
      <c r="E242" s="18"/>
      <c r="F242" s="18"/>
      <c r="G242" s="18"/>
      <c r="H242" s="18"/>
      <c r="I242" s="18"/>
      <c r="J242" s="18"/>
      <c r="K242" s="18" t="s">
        <v>1389</v>
      </c>
      <c r="L242" s="21"/>
    </row>
    <row r="243" spans="1:12">
      <c r="A243" s="22"/>
      <c r="B243" s="18" t="s">
        <v>1390</v>
      </c>
      <c r="C243" s="18"/>
      <c r="D243" s="18"/>
      <c r="E243" s="18"/>
      <c r="F243" s="18"/>
      <c r="G243" s="18"/>
      <c r="H243" s="18"/>
      <c r="I243" s="18"/>
      <c r="J243" s="18"/>
      <c r="K243" s="18" t="s">
        <v>1391</v>
      </c>
      <c r="L243" s="21"/>
    </row>
    <row r="244" spans="1:12">
      <c r="A244" s="22"/>
      <c r="B244" s="18" t="s">
        <v>1392</v>
      </c>
      <c r="C244" s="18"/>
      <c r="D244" s="18"/>
      <c r="E244" s="18"/>
      <c r="F244" s="18"/>
      <c r="G244" s="18"/>
      <c r="H244" s="18"/>
      <c r="I244" s="18"/>
      <c r="J244" s="18"/>
      <c r="K244" s="18" t="s">
        <v>1391</v>
      </c>
      <c r="L244" s="21"/>
    </row>
    <row r="245" spans="1:12">
      <c r="A245" s="22"/>
      <c r="B245" s="18" t="s">
        <v>1393</v>
      </c>
      <c r="C245" s="18"/>
      <c r="D245" s="18"/>
      <c r="E245" s="18"/>
      <c r="F245" s="18"/>
      <c r="G245" s="18"/>
      <c r="H245" s="18"/>
      <c r="I245" s="18"/>
      <c r="J245" s="18"/>
      <c r="K245" s="18" t="s">
        <v>1391</v>
      </c>
      <c r="L245" s="21"/>
    </row>
    <row r="246" spans="1:12">
      <c r="A246" s="22"/>
      <c r="B246" s="18" t="s">
        <v>1394</v>
      </c>
      <c r="C246" s="18"/>
      <c r="D246" s="18"/>
      <c r="E246" s="18"/>
      <c r="F246" s="18"/>
      <c r="G246" s="18"/>
      <c r="H246" s="18"/>
      <c r="I246" s="18"/>
      <c r="J246" s="18"/>
      <c r="K246" s="18" t="s">
        <v>1391</v>
      </c>
      <c r="L246" s="21"/>
    </row>
    <row r="247" spans="1:12">
      <c r="A247" s="22"/>
      <c r="B247" s="18" t="s">
        <v>1395</v>
      </c>
      <c r="C247" s="18"/>
      <c r="D247" s="18"/>
      <c r="E247" s="18"/>
      <c r="F247" s="18"/>
      <c r="G247" s="18"/>
      <c r="H247" s="18"/>
      <c r="I247" s="18"/>
      <c r="J247" s="18"/>
      <c r="K247" s="18" t="s">
        <v>1391</v>
      </c>
      <c r="L247" s="21"/>
    </row>
    <row r="248" spans="1:12">
      <c r="A248" s="22"/>
      <c r="B248" s="18" t="s">
        <v>1396</v>
      </c>
      <c r="C248" s="18"/>
      <c r="D248" s="18"/>
      <c r="E248" s="18"/>
      <c r="F248" s="18"/>
      <c r="G248" s="18"/>
      <c r="H248" s="18"/>
      <c r="I248" s="18"/>
      <c r="J248" s="18"/>
      <c r="K248" s="18" t="s">
        <v>1391</v>
      </c>
      <c r="L248" s="21"/>
    </row>
    <row r="249" spans="1:12">
      <c r="A249" s="22"/>
      <c r="B249" s="18" t="s">
        <v>1397</v>
      </c>
      <c r="C249" s="18"/>
      <c r="D249" s="18"/>
      <c r="E249" s="18"/>
      <c r="F249" s="18"/>
      <c r="G249" s="18"/>
      <c r="H249" s="18"/>
      <c r="I249" s="18"/>
      <c r="J249" s="18"/>
      <c r="K249" s="18" t="s">
        <v>1398</v>
      </c>
      <c r="L249" s="21"/>
    </row>
    <row r="250" spans="1:12">
      <c r="A250" s="22"/>
      <c r="B250" s="18" t="s">
        <v>1399</v>
      </c>
      <c r="C250" s="18"/>
      <c r="D250" s="18"/>
      <c r="E250" s="18"/>
      <c r="F250" s="18"/>
      <c r="G250" s="18"/>
      <c r="H250" s="18"/>
      <c r="I250" s="18"/>
      <c r="J250" s="18"/>
      <c r="K250" s="18" t="s">
        <v>1398</v>
      </c>
      <c r="L250" s="21"/>
    </row>
    <row r="251" spans="1:12">
      <c r="A251" s="22"/>
      <c r="B251" s="18" t="s">
        <v>1400</v>
      </c>
      <c r="C251" s="18"/>
      <c r="D251" s="18"/>
      <c r="E251" s="18"/>
      <c r="F251" s="18"/>
      <c r="G251" s="18"/>
      <c r="H251" s="18"/>
      <c r="I251" s="18"/>
      <c r="J251" s="18"/>
      <c r="K251" s="18" t="s">
        <v>1099</v>
      </c>
      <c r="L251" s="21"/>
    </row>
    <row r="252" spans="1:12">
      <c r="A252" s="22"/>
      <c r="B252" s="18" t="s">
        <v>1401</v>
      </c>
      <c r="C252" s="18"/>
      <c r="D252" s="18"/>
      <c r="E252" s="18"/>
      <c r="F252" s="18"/>
      <c r="G252" s="18"/>
      <c r="H252" s="18"/>
      <c r="I252" s="18"/>
      <c r="J252" s="18"/>
      <c r="K252" s="18" t="s">
        <v>1134</v>
      </c>
      <c r="L252" s="21"/>
    </row>
    <row r="253" spans="1:12">
      <c r="A253" s="22"/>
      <c r="B253" s="18" t="s">
        <v>1402</v>
      </c>
      <c r="C253" s="18"/>
      <c r="D253" s="18"/>
      <c r="E253" s="18"/>
      <c r="F253" s="18"/>
      <c r="G253" s="18"/>
      <c r="H253" s="18"/>
      <c r="I253" s="18"/>
      <c r="J253" s="18"/>
      <c r="K253" s="18" t="s">
        <v>1403</v>
      </c>
      <c r="L253" s="21"/>
    </row>
    <row r="254" spans="1:12">
      <c r="A254" s="22"/>
      <c r="B254" s="18" t="s">
        <v>1404</v>
      </c>
      <c r="C254" s="18"/>
      <c r="D254" s="18"/>
      <c r="E254" s="18"/>
      <c r="F254" s="18"/>
      <c r="G254" s="18"/>
      <c r="H254" s="18"/>
      <c r="I254" s="18"/>
      <c r="J254" s="18"/>
      <c r="K254" s="18" t="s">
        <v>1321</v>
      </c>
      <c r="L254" s="21"/>
    </row>
    <row r="255" spans="1:12">
      <c r="A255" s="22"/>
      <c r="B255" s="18" t="s">
        <v>1405</v>
      </c>
      <c r="C255" s="18"/>
      <c r="D255" s="18"/>
      <c r="E255" s="18"/>
      <c r="F255" s="18"/>
      <c r="G255" s="18"/>
      <c r="H255" s="18"/>
      <c r="I255" s="18"/>
      <c r="J255" s="18"/>
      <c r="K255" s="18" t="s">
        <v>1321</v>
      </c>
      <c r="L255" s="21"/>
    </row>
    <row r="256" spans="1:12">
      <c r="A256" s="22"/>
      <c r="B256" s="18" t="s">
        <v>1406</v>
      </c>
      <c r="C256" s="18"/>
      <c r="D256" s="18"/>
      <c r="E256" s="18"/>
      <c r="F256" s="18"/>
      <c r="G256" s="18"/>
      <c r="H256" s="18"/>
      <c r="I256" s="18"/>
      <c r="J256" s="18"/>
      <c r="K256" s="18" t="s">
        <v>1044</v>
      </c>
      <c r="L256" s="21"/>
    </row>
    <row r="257" spans="1:12">
      <c r="A257" s="22"/>
      <c r="B257" s="18" t="s">
        <v>1407</v>
      </c>
      <c r="C257" s="18"/>
      <c r="D257" s="18"/>
      <c r="E257" s="18"/>
      <c r="F257" s="18"/>
      <c r="G257" s="18"/>
      <c r="H257" s="18"/>
      <c r="I257" s="18"/>
      <c r="J257" s="18"/>
      <c r="K257" s="18" t="s">
        <v>1046</v>
      </c>
      <c r="L257" s="21"/>
    </row>
    <row r="258" spans="1:12">
      <c r="A258" s="22"/>
      <c r="B258" s="18" t="s">
        <v>1408</v>
      </c>
      <c r="C258" s="18"/>
      <c r="D258" s="18"/>
      <c r="E258" s="18"/>
      <c r="F258" s="18"/>
      <c r="G258" s="18"/>
      <c r="H258" s="18"/>
      <c r="I258" s="18"/>
      <c r="J258" s="18"/>
      <c r="K258" s="18" t="s">
        <v>1409</v>
      </c>
      <c r="L258" s="21"/>
    </row>
    <row r="259" spans="1:12">
      <c r="A259" s="22"/>
      <c r="B259" s="18" t="s">
        <v>1410</v>
      </c>
      <c r="C259" s="18"/>
      <c r="D259" s="18"/>
      <c r="E259" s="18"/>
      <c r="F259" s="18"/>
      <c r="G259" s="18"/>
      <c r="H259" s="18"/>
      <c r="I259" s="18"/>
      <c r="J259" s="18"/>
      <c r="K259" s="18" t="s">
        <v>1411</v>
      </c>
      <c r="L259" s="21"/>
    </row>
    <row r="260" spans="1:12">
      <c r="A260" s="22"/>
      <c r="B260" s="18" t="s">
        <v>1412</v>
      </c>
      <c r="C260" s="18"/>
      <c r="D260" s="18"/>
      <c r="E260" s="18"/>
      <c r="F260" s="18"/>
      <c r="G260" s="18"/>
      <c r="H260" s="18"/>
      <c r="I260" s="18"/>
      <c r="J260" s="18"/>
      <c r="K260" s="18" t="s">
        <v>1411</v>
      </c>
      <c r="L260" s="21"/>
    </row>
    <row r="261" spans="1:12">
      <c r="A261" s="22"/>
      <c r="B261" s="18" t="s">
        <v>1413</v>
      </c>
      <c r="C261" s="18"/>
      <c r="D261" s="18"/>
      <c r="E261" s="18"/>
      <c r="F261" s="18"/>
      <c r="G261" s="18"/>
      <c r="H261" s="18"/>
      <c r="I261" s="18"/>
      <c r="J261" s="18"/>
      <c r="K261" s="18" t="s">
        <v>1414</v>
      </c>
      <c r="L261" s="21"/>
    </row>
    <row r="262" spans="1:12">
      <c r="A262" s="22"/>
      <c r="B262" s="18" t="s">
        <v>1415</v>
      </c>
      <c r="C262" s="18"/>
      <c r="D262" s="18"/>
      <c r="E262" s="18"/>
      <c r="F262" s="18"/>
      <c r="G262" s="18"/>
      <c r="H262" s="18"/>
      <c r="I262" s="18"/>
      <c r="J262" s="18"/>
      <c r="K262" s="18" t="s">
        <v>1214</v>
      </c>
      <c r="L262" s="21"/>
    </row>
    <row r="263" spans="1:12">
      <c r="A263" s="22"/>
      <c r="B263" s="18" t="s">
        <v>1416</v>
      </c>
      <c r="C263" s="18"/>
      <c r="D263" s="18"/>
      <c r="E263" s="18"/>
      <c r="F263" s="18"/>
      <c r="G263" s="18"/>
      <c r="H263" s="18"/>
      <c r="I263" s="18"/>
      <c r="J263" s="18"/>
      <c r="K263" s="18" t="s">
        <v>1417</v>
      </c>
      <c r="L263" s="21"/>
    </row>
    <row r="264" spans="1:12">
      <c r="A264" s="22"/>
      <c r="B264" s="18" t="s">
        <v>1418</v>
      </c>
      <c r="C264" s="18"/>
      <c r="D264" s="18"/>
      <c r="E264" s="18"/>
      <c r="F264" s="18"/>
      <c r="G264" s="18"/>
      <c r="H264" s="18"/>
      <c r="I264" s="18"/>
      <c r="J264" s="18"/>
      <c r="K264" s="18" t="s">
        <v>1419</v>
      </c>
      <c r="L264" s="21"/>
    </row>
    <row r="265" spans="1:12">
      <c r="A265" s="22"/>
      <c r="B265" s="18" t="s">
        <v>1420</v>
      </c>
      <c r="C265" s="18"/>
      <c r="D265" s="18"/>
      <c r="E265" s="18"/>
      <c r="F265" s="18"/>
      <c r="G265" s="18"/>
      <c r="H265" s="18"/>
      <c r="I265" s="18"/>
      <c r="J265" s="18"/>
      <c r="K265" s="18" t="s">
        <v>1421</v>
      </c>
      <c r="L265" s="21"/>
    </row>
    <row r="266" spans="1:12">
      <c r="A266" s="22"/>
      <c r="B266" s="18" t="s">
        <v>1422</v>
      </c>
      <c r="C266" s="18"/>
      <c r="D266" s="18"/>
      <c r="E266" s="18"/>
      <c r="F266" s="18"/>
      <c r="G266" s="18"/>
      <c r="H266" s="18"/>
      <c r="I266" s="18"/>
      <c r="J266" s="18"/>
      <c r="K266" s="18" t="s">
        <v>1423</v>
      </c>
      <c r="L266" s="21"/>
    </row>
    <row r="267" spans="1:12">
      <c r="A267" s="22"/>
      <c r="B267" s="18" t="s">
        <v>1424</v>
      </c>
      <c r="C267" s="18"/>
      <c r="D267" s="18"/>
      <c r="E267" s="18"/>
      <c r="F267" s="18"/>
      <c r="G267" s="18"/>
      <c r="H267" s="18"/>
      <c r="I267" s="18"/>
      <c r="J267" s="18"/>
      <c r="K267" s="18" t="s">
        <v>1425</v>
      </c>
      <c r="L267" s="21"/>
    </row>
    <row r="268" spans="1:12">
      <c r="A268" s="22"/>
      <c r="B268" s="18" t="s">
        <v>1426</v>
      </c>
      <c r="C268" s="18"/>
      <c r="D268" s="18"/>
      <c r="E268" s="18"/>
      <c r="F268" s="18"/>
      <c r="G268" s="18"/>
      <c r="H268" s="18"/>
      <c r="I268" s="18"/>
      <c r="J268" s="18"/>
      <c r="K268" s="18" t="s">
        <v>1048</v>
      </c>
      <c r="L268" s="21"/>
    </row>
    <row r="269" spans="1:12">
      <c r="A269" s="22"/>
      <c r="B269" s="18" t="s">
        <v>1427</v>
      </c>
      <c r="C269" s="18"/>
      <c r="D269" s="18"/>
      <c r="E269" s="18"/>
      <c r="F269" s="18"/>
      <c r="G269" s="18"/>
      <c r="H269" s="18"/>
      <c r="I269" s="18"/>
      <c r="J269" s="18"/>
      <c r="K269" s="18" t="s">
        <v>1048</v>
      </c>
      <c r="L269" s="21"/>
    </row>
    <row r="270" spans="1:12">
      <c r="A270" s="22"/>
      <c r="B270" s="18" t="s">
        <v>1428</v>
      </c>
      <c r="C270" s="18"/>
      <c r="D270" s="18"/>
      <c r="E270" s="18"/>
      <c r="F270" s="18"/>
      <c r="G270" s="18"/>
      <c r="H270" s="18"/>
      <c r="I270" s="18"/>
      <c r="J270" s="18"/>
      <c r="K270" s="18" t="s">
        <v>1429</v>
      </c>
      <c r="L270" s="21"/>
    </row>
    <row r="271" spans="1:12">
      <c r="A271" s="22"/>
      <c r="B271" s="18" t="s">
        <v>1430</v>
      </c>
      <c r="C271" s="18"/>
      <c r="D271" s="18"/>
      <c r="E271" s="18"/>
      <c r="F271" s="18"/>
      <c r="G271" s="18"/>
      <c r="H271" s="18"/>
      <c r="I271" s="18"/>
      <c r="J271" s="18"/>
      <c r="K271" s="18" t="s">
        <v>1429</v>
      </c>
      <c r="L271" s="21"/>
    </row>
    <row r="272" spans="1:12">
      <c r="A272" s="22"/>
      <c r="B272" s="18" t="s">
        <v>1431</v>
      </c>
      <c r="C272" s="18"/>
      <c r="D272" s="18"/>
      <c r="E272" s="18"/>
      <c r="F272" s="18"/>
      <c r="G272" s="18"/>
      <c r="H272" s="18"/>
      <c r="I272" s="18"/>
      <c r="J272" s="18"/>
      <c r="K272" s="18" t="s">
        <v>1432</v>
      </c>
      <c r="L272" s="21"/>
    </row>
    <row r="273" spans="1:12">
      <c r="A273" s="22"/>
      <c r="B273" s="18" t="s">
        <v>1433</v>
      </c>
      <c r="C273" s="18"/>
      <c r="D273" s="18"/>
      <c r="E273" s="18"/>
      <c r="F273" s="18"/>
      <c r="G273" s="18"/>
      <c r="H273" s="18"/>
      <c r="I273" s="18"/>
      <c r="J273" s="18"/>
      <c r="K273" s="18" t="s">
        <v>1274</v>
      </c>
      <c r="L273" s="21"/>
    </row>
    <row r="274" spans="1:12">
      <c r="A274" s="22"/>
      <c r="B274" s="18" t="s">
        <v>1434</v>
      </c>
      <c r="C274" s="18"/>
      <c r="D274" s="18"/>
      <c r="E274" s="18"/>
      <c r="F274" s="18"/>
      <c r="G274" s="18"/>
      <c r="H274" s="18"/>
      <c r="I274" s="18"/>
      <c r="J274" s="18"/>
      <c r="K274" s="18" t="s">
        <v>1274</v>
      </c>
      <c r="L274" s="21"/>
    </row>
    <row r="275" spans="1:12">
      <c r="A275" s="22"/>
      <c r="B275" s="18" t="s">
        <v>1435</v>
      </c>
      <c r="C275" s="18"/>
      <c r="D275" s="18"/>
      <c r="E275" s="18"/>
      <c r="F275" s="18"/>
      <c r="G275" s="18"/>
      <c r="H275" s="18"/>
      <c r="I275" s="18"/>
      <c r="J275" s="18"/>
      <c r="K275" s="18" t="s">
        <v>1044</v>
      </c>
      <c r="L275" s="21"/>
    </row>
    <row r="276" spans="1:12">
      <c r="A276" s="22"/>
      <c r="B276" s="18" t="s">
        <v>1436</v>
      </c>
      <c r="C276" s="18"/>
      <c r="D276" s="18"/>
      <c r="E276" s="18"/>
      <c r="F276" s="18"/>
      <c r="G276" s="18"/>
      <c r="H276" s="18"/>
      <c r="I276" s="18"/>
      <c r="J276" s="18"/>
      <c r="K276" s="18" t="s">
        <v>1046</v>
      </c>
      <c r="L276" s="21"/>
    </row>
    <row r="277" spans="1:12">
      <c r="A277" s="22"/>
      <c r="B277" s="18" t="s">
        <v>1437</v>
      </c>
      <c r="C277" s="18"/>
      <c r="D277" s="18"/>
      <c r="E277" s="18"/>
      <c r="F277" s="18"/>
      <c r="G277" s="18"/>
      <c r="H277" s="18"/>
      <c r="I277" s="18"/>
      <c r="J277" s="18"/>
      <c r="K277" s="18" t="s">
        <v>1438</v>
      </c>
      <c r="L277" s="21"/>
    </row>
    <row r="278" spans="1:12">
      <c r="A278" s="22"/>
      <c r="B278" s="18" t="s">
        <v>1439</v>
      </c>
      <c r="C278" s="18"/>
      <c r="D278" s="18"/>
      <c r="E278" s="18"/>
      <c r="F278" s="18"/>
      <c r="G278" s="18"/>
      <c r="H278" s="18"/>
      <c r="I278" s="18"/>
      <c r="J278" s="18"/>
      <c r="K278" s="18" t="s">
        <v>1440</v>
      </c>
      <c r="L278" s="21"/>
    </row>
    <row r="279" spans="1:12">
      <c r="A279" s="22"/>
      <c r="B279" s="18" t="s">
        <v>1441</v>
      </c>
      <c r="C279" s="18"/>
      <c r="D279" s="18"/>
      <c r="E279" s="18"/>
      <c r="F279" s="18"/>
      <c r="G279" s="18"/>
      <c r="H279" s="18"/>
      <c r="I279" s="18"/>
      <c r="J279" s="18"/>
      <c r="K279" s="18" t="s">
        <v>1440</v>
      </c>
      <c r="L279" s="21"/>
    </row>
    <row r="280" spans="1:12">
      <c r="A280" s="22"/>
      <c r="B280" s="18" t="s">
        <v>1442</v>
      </c>
      <c r="C280" s="18"/>
      <c r="D280" s="18"/>
      <c r="E280" s="18"/>
      <c r="F280" s="18"/>
      <c r="G280" s="18"/>
      <c r="H280" s="18"/>
      <c r="I280" s="18"/>
      <c r="J280" s="18"/>
      <c r="K280" s="18" t="s">
        <v>1443</v>
      </c>
      <c r="L280" s="21"/>
    </row>
    <row r="281" spans="1:12">
      <c r="A281" s="22"/>
      <c r="B281" s="18" t="s">
        <v>1444</v>
      </c>
      <c r="C281" s="18"/>
      <c r="D281" s="18"/>
      <c r="E281" s="18"/>
      <c r="F281" s="18"/>
      <c r="G281" s="18"/>
      <c r="H281" s="18"/>
      <c r="I281" s="18"/>
      <c r="J281" s="18"/>
      <c r="K281" s="18" t="s">
        <v>1445</v>
      </c>
      <c r="L281" s="21"/>
    </row>
    <row r="282" spans="1:12">
      <c r="A282" s="22"/>
      <c r="B282" s="18" t="s">
        <v>1446</v>
      </c>
      <c r="C282" s="18"/>
      <c r="D282" s="18"/>
      <c r="E282" s="18"/>
      <c r="F282" s="18"/>
      <c r="G282" s="18"/>
      <c r="H282" s="18"/>
      <c r="I282" s="18"/>
      <c r="J282" s="18"/>
      <c r="K282" s="18" t="s">
        <v>1447</v>
      </c>
      <c r="L282" s="21"/>
    </row>
    <row r="283" spans="1:12">
      <c r="A283" s="22"/>
      <c r="B283" s="18" t="s">
        <v>1448</v>
      </c>
      <c r="C283" s="18"/>
      <c r="D283" s="18"/>
      <c r="E283" s="18"/>
      <c r="F283" s="18"/>
      <c r="G283" s="18"/>
      <c r="H283" s="18"/>
      <c r="I283" s="18"/>
      <c r="J283" s="18"/>
      <c r="K283" s="18" t="s">
        <v>1449</v>
      </c>
      <c r="L283" s="21"/>
    </row>
    <row r="284" spans="1:12">
      <c r="A284" s="22"/>
      <c r="B284" s="18" t="s">
        <v>1450</v>
      </c>
      <c r="C284" s="18"/>
      <c r="D284" s="18"/>
      <c r="E284" s="18"/>
      <c r="F284" s="18"/>
      <c r="G284" s="18"/>
      <c r="H284" s="18"/>
      <c r="I284" s="18"/>
      <c r="J284" s="18"/>
      <c r="K284" s="18" t="s">
        <v>1091</v>
      </c>
      <c r="L284" s="21"/>
    </row>
    <row r="285" spans="1:12">
      <c r="A285" s="22"/>
      <c r="B285" s="18" t="s">
        <v>1451</v>
      </c>
      <c r="C285" s="18"/>
      <c r="D285" s="18"/>
      <c r="E285" s="18"/>
      <c r="F285" s="18"/>
      <c r="G285" s="18"/>
      <c r="H285" s="18"/>
      <c r="I285" s="18"/>
      <c r="J285" s="18"/>
      <c r="K285" s="18" t="s">
        <v>1077</v>
      </c>
      <c r="L285" s="21"/>
    </row>
    <row r="286" spans="1:12">
      <c r="A286" s="22"/>
      <c r="B286" s="18" t="s">
        <v>1452</v>
      </c>
      <c r="C286" s="18"/>
      <c r="D286" s="18"/>
      <c r="E286" s="18"/>
      <c r="F286" s="18"/>
      <c r="G286" s="18"/>
      <c r="H286" s="18"/>
      <c r="I286" s="18"/>
      <c r="J286" s="18"/>
      <c r="K286" s="18" t="s">
        <v>1069</v>
      </c>
      <c r="L286" s="21"/>
    </row>
    <row r="287" spans="1:12">
      <c r="A287" s="22"/>
      <c r="B287" s="18" t="s">
        <v>1453</v>
      </c>
      <c r="C287" s="18"/>
      <c r="D287" s="18"/>
      <c r="E287" s="18"/>
      <c r="F287" s="18"/>
      <c r="G287" s="18"/>
      <c r="H287" s="18"/>
      <c r="I287" s="18"/>
      <c r="J287" s="18"/>
      <c r="K287" s="18" t="s">
        <v>1454</v>
      </c>
      <c r="L287" s="21"/>
    </row>
    <row r="288" spans="1:12">
      <c r="A288" s="22"/>
      <c r="B288" s="18" t="s">
        <v>1455</v>
      </c>
      <c r="C288" s="18"/>
      <c r="D288" s="18"/>
      <c r="E288" s="18"/>
      <c r="F288" s="18"/>
      <c r="G288" s="18"/>
      <c r="H288" s="18"/>
      <c r="I288" s="18"/>
      <c r="J288" s="18"/>
      <c r="K288" s="18" t="s">
        <v>1148</v>
      </c>
      <c r="L288" s="21"/>
    </row>
    <row r="289" spans="1:12">
      <c r="A289" s="22"/>
      <c r="B289" s="18" t="s">
        <v>1456</v>
      </c>
      <c r="C289" s="18"/>
      <c r="D289" s="18"/>
      <c r="E289" s="18"/>
      <c r="F289" s="18"/>
      <c r="G289" s="18"/>
      <c r="H289" s="18"/>
      <c r="I289" s="18"/>
      <c r="J289" s="18"/>
      <c r="K289" s="18" t="s">
        <v>1108</v>
      </c>
      <c r="L289" s="21"/>
    </row>
    <row r="290" spans="1:12">
      <c r="A290" s="22"/>
      <c r="B290" s="18" t="s">
        <v>1457</v>
      </c>
      <c r="C290" s="18"/>
      <c r="D290" s="18"/>
      <c r="E290" s="18"/>
      <c r="F290" s="18"/>
      <c r="G290" s="18"/>
      <c r="H290" s="18"/>
      <c r="I290" s="18"/>
      <c r="J290" s="18"/>
      <c r="K290" s="18" t="s">
        <v>1044</v>
      </c>
      <c r="L290" s="21"/>
    </row>
    <row r="291" spans="1:12">
      <c r="A291" s="22"/>
      <c r="B291" s="18" t="s">
        <v>1458</v>
      </c>
      <c r="C291" s="18"/>
      <c r="D291" s="18"/>
      <c r="E291" s="18"/>
      <c r="F291" s="18"/>
      <c r="G291" s="18"/>
      <c r="H291" s="18"/>
      <c r="I291" s="18"/>
      <c r="J291" s="18"/>
      <c r="K291" s="18" t="s">
        <v>1459</v>
      </c>
      <c r="L291" s="21"/>
    </row>
    <row r="292" spans="1:12">
      <c r="A292" s="22"/>
      <c r="B292" s="18" t="s">
        <v>1460</v>
      </c>
      <c r="C292" s="18"/>
      <c r="D292" s="18"/>
      <c r="E292" s="18"/>
      <c r="F292" s="18"/>
      <c r="G292" s="18"/>
      <c r="H292" s="18"/>
      <c r="I292" s="18"/>
      <c r="J292" s="18"/>
      <c r="K292" s="18" t="s">
        <v>1459</v>
      </c>
      <c r="L292" s="21"/>
    </row>
    <row r="293" spans="1:12">
      <c r="A293" s="22"/>
      <c r="B293" s="18" t="s">
        <v>1461</v>
      </c>
      <c r="C293" s="18"/>
      <c r="D293" s="18"/>
      <c r="E293" s="18"/>
      <c r="F293" s="18"/>
      <c r="G293" s="18"/>
      <c r="H293" s="18"/>
      <c r="I293" s="18"/>
      <c r="J293" s="18"/>
      <c r="K293" s="18" t="s">
        <v>1239</v>
      </c>
      <c r="L293" s="21"/>
    </row>
    <row r="294" spans="1:12">
      <c r="A294" s="22"/>
      <c r="B294" s="18" t="s">
        <v>1462</v>
      </c>
      <c r="C294" s="18"/>
      <c r="D294" s="18"/>
      <c r="E294" s="18"/>
      <c r="F294" s="18"/>
      <c r="G294" s="18"/>
      <c r="H294" s="18"/>
      <c r="I294" s="18"/>
      <c r="J294" s="18"/>
      <c r="K294" s="18" t="s">
        <v>1239</v>
      </c>
      <c r="L294" s="21"/>
    </row>
    <row r="295" spans="1:12">
      <c r="A295" s="22"/>
      <c r="B295" s="18" t="s">
        <v>1463</v>
      </c>
      <c r="C295" s="18"/>
      <c r="D295" s="18"/>
      <c r="E295" s="18"/>
      <c r="F295" s="18"/>
      <c r="G295" s="18"/>
      <c r="H295" s="18"/>
      <c r="I295" s="18"/>
      <c r="J295" s="18"/>
      <c r="K295" s="18" t="s">
        <v>1044</v>
      </c>
      <c r="L295" s="21"/>
    </row>
    <row r="296" spans="1:12">
      <c r="A296" s="22"/>
      <c r="B296" s="18" t="s">
        <v>1464</v>
      </c>
      <c r="C296" s="18"/>
      <c r="D296" s="18"/>
      <c r="E296" s="18"/>
      <c r="F296" s="18"/>
      <c r="G296" s="18"/>
      <c r="H296" s="18"/>
      <c r="I296" s="18"/>
      <c r="J296" s="18"/>
      <c r="K296" s="18" t="s">
        <v>1465</v>
      </c>
      <c r="L296" s="21"/>
    </row>
    <row r="297" spans="1:12">
      <c r="A297" s="22"/>
      <c r="B297" s="18" t="s">
        <v>1466</v>
      </c>
      <c r="C297" s="18"/>
      <c r="D297" s="18"/>
      <c r="E297" s="18"/>
      <c r="F297" s="18"/>
      <c r="G297" s="18"/>
      <c r="H297" s="18"/>
      <c r="I297" s="18"/>
      <c r="J297" s="18"/>
      <c r="K297" s="18" t="s">
        <v>1467</v>
      </c>
      <c r="L297" s="21"/>
    </row>
    <row r="298" spans="1:12">
      <c r="A298" s="22"/>
      <c r="B298" s="18" t="s">
        <v>1468</v>
      </c>
      <c r="C298" s="18"/>
      <c r="D298" s="18"/>
      <c r="E298" s="18"/>
      <c r="F298" s="18"/>
      <c r="G298" s="18"/>
      <c r="H298" s="18"/>
      <c r="I298" s="18"/>
      <c r="J298" s="18"/>
      <c r="K298" s="18" t="s">
        <v>1467</v>
      </c>
      <c r="L298" s="21"/>
    </row>
    <row r="299" spans="1:12">
      <c r="A299" s="22"/>
      <c r="B299" s="18" t="s">
        <v>1469</v>
      </c>
      <c r="C299" s="18"/>
      <c r="D299" s="18"/>
      <c r="E299" s="18"/>
      <c r="F299" s="18"/>
      <c r="G299" s="18"/>
      <c r="H299" s="18"/>
      <c r="I299" s="18"/>
      <c r="J299" s="18"/>
      <c r="K299" s="18" t="s">
        <v>1470</v>
      </c>
      <c r="L299" s="21"/>
    </row>
    <row r="300" spans="1:12">
      <c r="A300" s="22"/>
      <c r="B300" s="18" t="s">
        <v>1471</v>
      </c>
      <c r="C300" s="18"/>
      <c r="D300" s="18"/>
      <c r="E300" s="18"/>
      <c r="F300" s="18"/>
      <c r="G300" s="18"/>
      <c r="H300" s="18"/>
      <c r="I300" s="18"/>
      <c r="J300" s="18"/>
      <c r="K300" s="18" t="s">
        <v>1470</v>
      </c>
      <c r="L300" s="21"/>
    </row>
    <row r="301" spans="1:12">
      <c r="A301" s="22"/>
      <c r="B301" s="18" t="s">
        <v>1472</v>
      </c>
      <c r="C301" s="18"/>
      <c r="D301" s="18"/>
      <c r="E301" s="18"/>
      <c r="F301" s="18"/>
      <c r="G301" s="18"/>
      <c r="H301" s="18"/>
      <c r="I301" s="18"/>
      <c r="J301" s="18"/>
      <c r="K301" s="18" t="s">
        <v>1473</v>
      </c>
      <c r="L301" s="21"/>
    </row>
    <row r="302" spans="1:12">
      <c r="A302" s="22"/>
      <c r="B302" s="18" t="s">
        <v>1474</v>
      </c>
      <c r="C302" s="18"/>
      <c r="D302" s="18"/>
      <c r="E302" s="18"/>
      <c r="F302" s="18"/>
      <c r="G302" s="18"/>
      <c r="H302" s="18"/>
      <c r="I302" s="18"/>
      <c r="J302" s="18"/>
      <c r="K302" s="18" t="s">
        <v>1475</v>
      </c>
      <c r="L302" s="21"/>
    </row>
    <row r="303" spans="1:12">
      <c r="A303" s="22"/>
      <c r="B303" s="18" t="s">
        <v>1476</v>
      </c>
      <c r="C303" s="18"/>
      <c r="D303" s="18"/>
      <c r="E303" s="18"/>
      <c r="F303" s="18"/>
      <c r="G303" s="18"/>
      <c r="H303" s="18"/>
      <c r="I303" s="18"/>
      <c r="J303" s="18"/>
      <c r="K303" s="18" t="s">
        <v>1475</v>
      </c>
      <c r="L303" s="21"/>
    </row>
    <row r="304" spans="1:12">
      <c r="A304" s="22"/>
      <c r="B304" s="18" t="s">
        <v>1477</v>
      </c>
      <c r="C304" s="18"/>
      <c r="D304" s="18"/>
      <c r="E304" s="18"/>
      <c r="F304" s="18"/>
      <c r="G304" s="18"/>
      <c r="H304" s="18"/>
      <c r="I304" s="18"/>
      <c r="J304" s="18"/>
      <c r="K304" s="18" t="s">
        <v>1478</v>
      </c>
      <c r="L304" s="21"/>
    </row>
    <row r="305" spans="1:12">
      <c r="A305" s="22"/>
      <c r="B305" s="18" t="s">
        <v>1479</v>
      </c>
      <c r="C305" s="18"/>
      <c r="D305" s="18"/>
      <c r="E305" s="18"/>
      <c r="F305" s="18"/>
      <c r="G305" s="18"/>
      <c r="H305" s="18"/>
      <c r="I305" s="18"/>
      <c r="J305" s="18"/>
      <c r="K305" s="21" t="s">
        <v>1478</v>
      </c>
      <c r="L305" s="21"/>
    </row>
    <row r="306" spans="1:12">
      <c r="A306" s="22"/>
      <c r="B306" s="18" t="s">
        <v>1480</v>
      </c>
      <c r="C306" s="18"/>
      <c r="D306" s="18"/>
      <c r="E306" s="18"/>
      <c r="F306" s="18"/>
      <c r="G306" s="18"/>
      <c r="H306" s="18"/>
      <c r="I306" s="18"/>
      <c r="J306" s="18"/>
      <c r="K306" s="21" t="s">
        <v>1478</v>
      </c>
      <c r="L306" s="21"/>
    </row>
    <row r="307" spans="1:12">
      <c r="A307" s="22"/>
      <c r="B307" s="18" t="s">
        <v>1481</v>
      </c>
      <c r="C307" s="18"/>
      <c r="D307" s="18"/>
      <c r="E307" s="18"/>
      <c r="F307" s="18"/>
      <c r="G307" s="18"/>
      <c r="H307" s="18"/>
      <c r="I307" s="18"/>
      <c r="J307" s="18"/>
      <c r="K307" s="18" t="s">
        <v>1478</v>
      </c>
      <c r="L307" s="21"/>
    </row>
    <row r="308" spans="1:12">
      <c r="A308" s="22"/>
      <c r="B308" s="18" t="s">
        <v>1482</v>
      </c>
      <c r="C308" s="18"/>
      <c r="D308" s="18"/>
      <c r="E308" s="18"/>
      <c r="F308" s="18"/>
      <c r="G308" s="18"/>
      <c r="H308" s="18"/>
      <c r="I308" s="18"/>
      <c r="J308" s="18"/>
      <c r="K308" s="18" t="s">
        <v>1440</v>
      </c>
      <c r="L308" s="21"/>
    </row>
    <row r="309" spans="1:12">
      <c r="A309" s="22"/>
      <c r="B309" s="18" t="s">
        <v>1483</v>
      </c>
      <c r="C309" s="18"/>
      <c r="D309" s="18"/>
      <c r="E309" s="18"/>
      <c r="F309" s="18"/>
      <c r="G309" s="18"/>
      <c r="H309" s="18"/>
      <c r="I309" s="18"/>
      <c r="J309" s="18"/>
      <c r="K309" s="18" t="s">
        <v>1440</v>
      </c>
      <c r="L309" s="21"/>
    </row>
    <row r="310" spans="1:12">
      <c r="A310" s="22"/>
      <c r="B310" s="18" t="s">
        <v>1484</v>
      </c>
      <c r="C310" s="18"/>
      <c r="D310" s="18"/>
      <c r="E310" s="18"/>
      <c r="F310" s="18"/>
      <c r="G310" s="18"/>
      <c r="H310" s="18"/>
      <c r="I310" s="18"/>
      <c r="J310" s="18"/>
      <c r="K310" s="18" t="s">
        <v>1485</v>
      </c>
      <c r="L310" s="21"/>
    </row>
    <row r="311" spans="1:12">
      <c r="A311" s="22"/>
      <c r="B311" s="18" t="s">
        <v>1486</v>
      </c>
      <c r="C311" s="18"/>
      <c r="D311" s="18"/>
      <c r="E311" s="18"/>
      <c r="F311" s="18"/>
      <c r="G311" s="18"/>
      <c r="H311" s="18"/>
      <c r="I311" s="18"/>
      <c r="J311" s="18"/>
      <c r="K311" s="18" t="s">
        <v>1093</v>
      </c>
      <c r="L311" s="21"/>
    </row>
    <row r="312" spans="1:12">
      <c r="A312" s="22"/>
      <c r="B312" s="18" t="s">
        <v>1487</v>
      </c>
      <c r="C312" s="18"/>
      <c r="D312" s="18"/>
      <c r="E312" s="18"/>
      <c r="F312" s="18"/>
      <c r="G312" s="18"/>
      <c r="H312" s="18"/>
      <c r="I312" s="18"/>
      <c r="J312" s="18"/>
      <c r="K312" s="18" t="s">
        <v>1095</v>
      </c>
      <c r="L312" s="21"/>
    </row>
    <row r="313" spans="1:12">
      <c r="A313" s="22"/>
      <c r="B313" s="18" t="s">
        <v>1488</v>
      </c>
      <c r="C313" s="18"/>
      <c r="D313" s="18"/>
      <c r="E313" s="18"/>
      <c r="F313" s="18"/>
      <c r="G313" s="18"/>
      <c r="H313" s="18"/>
      <c r="I313" s="18"/>
      <c r="J313" s="18"/>
      <c r="K313" s="18" t="s">
        <v>1489</v>
      </c>
      <c r="L313" s="21"/>
    </row>
    <row r="314" spans="1:12">
      <c r="A314" s="22"/>
      <c r="B314" s="18" t="s">
        <v>1490</v>
      </c>
      <c r="C314" s="18"/>
      <c r="D314" s="18"/>
      <c r="E314" s="18"/>
      <c r="F314" s="18"/>
      <c r="G314" s="18"/>
      <c r="H314" s="18"/>
      <c r="I314" s="18"/>
      <c r="J314" s="18"/>
      <c r="K314" s="18" t="s">
        <v>1489</v>
      </c>
      <c r="L314" s="21"/>
    </row>
    <row r="315" spans="1:12">
      <c r="A315" s="22"/>
      <c r="B315" s="18" t="s">
        <v>1491</v>
      </c>
      <c r="C315" s="18"/>
      <c r="D315" s="18"/>
      <c r="E315" s="18"/>
      <c r="F315" s="18"/>
      <c r="G315" s="18"/>
      <c r="H315" s="18"/>
      <c r="I315" s="18"/>
      <c r="J315" s="18"/>
      <c r="K315" s="18" t="s">
        <v>1189</v>
      </c>
      <c r="L315" s="21"/>
    </row>
    <row r="316" spans="1:12">
      <c r="A316" s="22"/>
      <c r="B316" s="18" t="s">
        <v>1492</v>
      </c>
      <c r="C316" s="18"/>
      <c r="D316" s="18"/>
      <c r="E316" s="18"/>
      <c r="F316" s="18"/>
      <c r="G316" s="18"/>
      <c r="H316" s="18"/>
      <c r="I316" s="18"/>
      <c r="J316" s="18"/>
      <c r="K316" s="18" t="s">
        <v>1475</v>
      </c>
      <c r="L316" s="21"/>
    </row>
    <row r="317" spans="1:12">
      <c r="A317" s="22"/>
      <c r="B317" s="18" t="s">
        <v>1493</v>
      </c>
      <c r="C317" s="18"/>
      <c r="D317" s="18"/>
      <c r="E317" s="18"/>
      <c r="F317" s="18"/>
      <c r="G317" s="18"/>
      <c r="H317" s="18"/>
      <c r="I317" s="18"/>
      <c r="J317" s="18"/>
      <c r="K317" s="18" t="s">
        <v>1475</v>
      </c>
      <c r="L317" s="21"/>
    </row>
    <row r="318" spans="1:12">
      <c r="A318" s="22"/>
      <c r="B318" s="18" t="s">
        <v>1494</v>
      </c>
      <c r="C318" s="18"/>
      <c r="D318" s="18"/>
      <c r="E318" s="18"/>
      <c r="F318" s="18"/>
      <c r="G318" s="18"/>
      <c r="H318" s="18"/>
      <c r="I318" s="18"/>
      <c r="J318" s="18"/>
      <c r="K318" s="18" t="s">
        <v>1473</v>
      </c>
      <c r="L318" s="21"/>
    </row>
    <row r="319" spans="1:12">
      <c r="A319" s="22"/>
      <c r="B319" s="18" t="s">
        <v>1495</v>
      </c>
      <c r="C319" s="18"/>
      <c r="D319" s="18"/>
      <c r="E319" s="18"/>
      <c r="F319" s="18"/>
      <c r="G319" s="18"/>
      <c r="H319" s="18"/>
      <c r="I319" s="18"/>
      <c r="J319" s="18"/>
      <c r="K319" s="18" t="s">
        <v>1077</v>
      </c>
      <c r="L319" s="21"/>
    </row>
    <row r="320" spans="1:12">
      <c r="A320" s="22"/>
      <c r="B320" s="18" t="s">
        <v>1496</v>
      </c>
      <c r="C320" s="18"/>
      <c r="D320" s="18"/>
      <c r="E320" s="18"/>
      <c r="F320" s="18"/>
      <c r="G320" s="18"/>
      <c r="H320" s="18"/>
      <c r="I320" s="18"/>
      <c r="J320" s="18"/>
      <c r="K320" s="18" t="s">
        <v>1038</v>
      </c>
      <c r="L320" s="21"/>
    </row>
    <row r="321" spans="1:12">
      <c r="A321" s="22"/>
      <c r="B321" s="18" t="s">
        <v>1497</v>
      </c>
      <c r="C321" s="18"/>
      <c r="D321" s="18"/>
      <c r="E321" s="18"/>
      <c r="F321" s="18"/>
      <c r="G321" s="18"/>
      <c r="H321" s="18"/>
      <c r="I321" s="18"/>
      <c r="J321" s="18"/>
      <c r="K321" s="18" t="s">
        <v>1143</v>
      </c>
      <c r="L321" s="21"/>
    </row>
    <row r="322" spans="1:12">
      <c r="A322" s="22"/>
      <c r="B322" s="18" t="s">
        <v>1498</v>
      </c>
      <c r="C322" s="18"/>
      <c r="D322" s="18"/>
      <c r="E322" s="18"/>
      <c r="F322" s="18"/>
      <c r="G322" s="18"/>
      <c r="H322" s="18"/>
      <c r="I322" s="18"/>
      <c r="J322" s="18"/>
      <c r="K322" s="18" t="s">
        <v>1499</v>
      </c>
      <c r="L322" s="21"/>
    </row>
    <row r="323" spans="1:12">
      <c r="A323" s="22"/>
      <c r="B323" s="18" t="s">
        <v>1500</v>
      </c>
      <c r="C323" s="18"/>
      <c r="D323" s="18"/>
      <c r="E323" s="18"/>
      <c r="F323" s="18"/>
      <c r="G323" s="18"/>
      <c r="H323" s="18"/>
      <c r="I323" s="18"/>
      <c r="J323" s="18"/>
      <c r="K323" s="18" t="s">
        <v>1501</v>
      </c>
      <c r="L323" s="21"/>
    </row>
    <row r="324" spans="1:12">
      <c r="A324" s="22"/>
      <c r="B324" s="18" t="s">
        <v>1502</v>
      </c>
      <c r="C324" s="18"/>
      <c r="D324" s="18"/>
      <c r="E324" s="18"/>
      <c r="F324" s="18"/>
      <c r="G324" s="18"/>
      <c r="H324" s="18"/>
      <c r="I324" s="18"/>
      <c r="J324" s="18"/>
      <c r="K324" s="18" t="s">
        <v>1503</v>
      </c>
      <c r="L324" s="21"/>
    </row>
    <row r="325" spans="1:12">
      <c r="A325" s="22"/>
      <c r="B325" s="18" t="s">
        <v>1504</v>
      </c>
      <c r="C325" s="18"/>
      <c r="D325" s="18"/>
      <c r="E325" s="18"/>
      <c r="F325" s="18"/>
      <c r="G325" s="18"/>
      <c r="H325" s="18"/>
      <c r="I325" s="18"/>
      <c r="J325" s="18"/>
      <c r="K325" s="18" t="s">
        <v>1505</v>
      </c>
      <c r="L325" s="21"/>
    </row>
    <row r="326" spans="1:12">
      <c r="A326" s="22"/>
      <c r="B326" s="18" t="s">
        <v>1506</v>
      </c>
      <c r="C326" s="18"/>
      <c r="D326" s="18"/>
      <c r="E326" s="18"/>
      <c r="F326" s="18"/>
      <c r="G326" s="18"/>
      <c r="H326" s="18"/>
      <c r="I326" s="18"/>
      <c r="J326" s="18"/>
      <c r="K326" s="18" t="s">
        <v>1505</v>
      </c>
      <c r="L326" s="21"/>
    </row>
    <row r="327" spans="1:12">
      <c r="A327" s="22"/>
      <c r="B327" s="18" t="s">
        <v>1507</v>
      </c>
      <c r="C327" s="18"/>
      <c r="D327" s="18"/>
      <c r="E327" s="18"/>
      <c r="F327" s="18"/>
      <c r="G327" s="18"/>
      <c r="H327" s="18"/>
      <c r="I327" s="18"/>
      <c r="J327" s="18"/>
      <c r="K327" s="18" t="s">
        <v>1369</v>
      </c>
      <c r="L327" s="21"/>
    </row>
    <row r="328" spans="1:12">
      <c r="A328" s="22"/>
      <c r="B328" s="18" t="s">
        <v>1508</v>
      </c>
      <c r="C328" s="18"/>
      <c r="D328" s="18"/>
      <c r="E328" s="18"/>
      <c r="F328" s="18"/>
      <c r="G328" s="18"/>
      <c r="H328" s="18"/>
      <c r="I328" s="18"/>
      <c r="J328" s="18"/>
      <c r="K328" s="18" t="s">
        <v>1369</v>
      </c>
      <c r="L328" s="21"/>
    </row>
    <row r="329" spans="1:12">
      <c r="A329" s="22"/>
      <c r="B329" s="18" t="s">
        <v>1509</v>
      </c>
      <c r="C329" s="18"/>
      <c r="D329" s="18"/>
      <c r="E329" s="18"/>
      <c r="F329" s="18"/>
      <c r="G329" s="18"/>
      <c r="H329" s="18"/>
      <c r="I329" s="18"/>
      <c r="J329" s="18"/>
      <c r="K329" s="18" t="s">
        <v>1510</v>
      </c>
      <c r="L329" s="21"/>
    </row>
    <row r="330" spans="1:12">
      <c r="A330" s="22"/>
      <c r="B330" s="18" t="s">
        <v>1511</v>
      </c>
      <c r="C330" s="18"/>
      <c r="D330" s="18"/>
      <c r="E330" s="18"/>
      <c r="F330" s="18"/>
      <c r="G330" s="18"/>
      <c r="H330" s="18"/>
      <c r="I330" s="18"/>
      <c r="J330" s="18"/>
      <c r="K330" s="18" t="s">
        <v>1143</v>
      </c>
      <c r="L330" s="21"/>
    </row>
    <row r="331" spans="1:12">
      <c r="A331" s="22"/>
      <c r="B331" s="18" t="s">
        <v>1512</v>
      </c>
      <c r="C331" s="18"/>
      <c r="D331" s="18"/>
      <c r="E331" s="18"/>
      <c r="F331" s="18"/>
      <c r="G331" s="18"/>
      <c r="H331" s="18"/>
      <c r="I331" s="18"/>
      <c r="J331" s="18"/>
      <c r="K331" s="18" t="s">
        <v>1108</v>
      </c>
      <c r="L331" s="21"/>
    </row>
    <row r="332" spans="1:12">
      <c r="A332" s="22"/>
      <c r="B332" s="18" t="s">
        <v>1513</v>
      </c>
      <c r="C332" s="18"/>
      <c r="D332" s="18"/>
      <c r="E332" s="18"/>
      <c r="F332" s="18"/>
      <c r="G332" s="18"/>
      <c r="H332" s="18"/>
      <c r="I332" s="18"/>
      <c r="J332" s="18"/>
      <c r="K332" s="18" t="s">
        <v>1514</v>
      </c>
      <c r="L332" s="21"/>
    </row>
    <row r="333" spans="1:12">
      <c r="A333" s="22"/>
      <c r="B333" s="18" t="s">
        <v>1515</v>
      </c>
      <c r="C333" s="18"/>
      <c r="D333" s="18"/>
      <c r="E333" s="18"/>
      <c r="F333" s="18"/>
      <c r="G333" s="18"/>
      <c r="H333" s="18"/>
      <c r="I333" s="18"/>
      <c r="J333" s="18"/>
      <c r="K333" s="18" t="s">
        <v>1516</v>
      </c>
      <c r="L333" s="21"/>
    </row>
    <row r="334" spans="1:12">
      <c r="A334" s="22"/>
      <c r="B334" s="18" t="s">
        <v>1517</v>
      </c>
      <c r="C334" s="18"/>
      <c r="D334" s="18"/>
      <c r="E334" s="18"/>
      <c r="F334" s="18"/>
      <c r="G334" s="18"/>
      <c r="H334" s="18"/>
      <c r="I334" s="18"/>
      <c r="J334" s="18"/>
      <c r="K334" s="18" t="s">
        <v>1516</v>
      </c>
      <c r="L334" s="21"/>
    </row>
    <row r="335" spans="1:12">
      <c r="A335" s="22"/>
      <c r="B335" s="18" t="s">
        <v>1518</v>
      </c>
      <c r="C335" s="18"/>
      <c r="D335" s="18"/>
      <c r="E335" s="18"/>
      <c r="F335" s="18"/>
      <c r="G335" s="18"/>
      <c r="H335" s="18"/>
      <c r="I335" s="18"/>
      <c r="J335" s="18"/>
      <c r="K335" s="18" t="s">
        <v>1351</v>
      </c>
      <c r="L335" s="21"/>
    </row>
    <row r="336" spans="1:12">
      <c r="A336" s="22"/>
      <c r="B336" s="18" t="s">
        <v>1519</v>
      </c>
      <c r="C336" s="18"/>
      <c r="D336" s="18"/>
      <c r="E336" s="18"/>
      <c r="F336" s="18"/>
      <c r="G336" s="18"/>
      <c r="H336" s="18"/>
      <c r="I336" s="18"/>
      <c r="J336" s="18"/>
      <c r="K336" s="18" t="s">
        <v>1351</v>
      </c>
      <c r="L336" s="21"/>
    </row>
    <row r="337" spans="1:12">
      <c r="A337" s="22"/>
      <c r="B337" s="18" t="s">
        <v>1520</v>
      </c>
      <c r="C337" s="18"/>
      <c r="D337" s="18"/>
      <c r="E337" s="18"/>
      <c r="F337" s="18"/>
      <c r="G337" s="18"/>
      <c r="H337" s="18"/>
      <c r="I337" s="18"/>
      <c r="J337" s="18"/>
      <c r="K337" s="18" t="s">
        <v>1351</v>
      </c>
      <c r="L337" s="21"/>
    </row>
    <row r="338" spans="1:12">
      <c r="A338" s="22"/>
      <c r="B338" s="18" t="s">
        <v>1521</v>
      </c>
      <c r="C338" s="18"/>
      <c r="D338" s="18"/>
      <c r="E338" s="18"/>
      <c r="F338" s="18"/>
      <c r="G338" s="18"/>
      <c r="H338" s="18"/>
      <c r="I338" s="18"/>
      <c r="J338" s="18"/>
      <c r="K338" s="18" t="s">
        <v>1351</v>
      </c>
      <c r="L338" s="21"/>
    </row>
    <row r="339" spans="1:12">
      <c r="A339" s="22"/>
      <c r="B339" s="18" t="s">
        <v>1522</v>
      </c>
      <c r="C339" s="18"/>
      <c r="D339" s="18"/>
      <c r="E339" s="18"/>
      <c r="F339" s="18"/>
      <c r="G339" s="18"/>
      <c r="H339" s="18"/>
      <c r="I339" s="18"/>
      <c r="J339" s="18"/>
      <c r="K339" s="18" t="s">
        <v>1351</v>
      </c>
      <c r="L339" s="21"/>
    </row>
    <row r="340" spans="1:12">
      <c r="A340" s="22"/>
      <c r="B340" s="18" t="s">
        <v>1523</v>
      </c>
      <c r="C340" s="18"/>
      <c r="D340" s="18"/>
      <c r="E340" s="18"/>
      <c r="F340" s="18"/>
      <c r="G340" s="18"/>
      <c r="H340" s="18"/>
      <c r="I340" s="18"/>
      <c r="J340" s="18"/>
      <c r="K340" s="18" t="s">
        <v>1351</v>
      </c>
      <c r="L340" s="21"/>
    </row>
    <row r="341" spans="1:12">
      <c r="A341" s="22"/>
      <c r="B341" s="18" t="s">
        <v>1524</v>
      </c>
      <c r="C341" s="18"/>
      <c r="D341" s="18"/>
      <c r="E341" s="18"/>
      <c r="F341" s="18"/>
      <c r="G341" s="18"/>
      <c r="H341" s="18"/>
      <c r="I341" s="18"/>
      <c r="J341" s="18"/>
      <c r="K341" s="18" t="s">
        <v>1274</v>
      </c>
      <c r="L341" s="21"/>
    </row>
    <row r="342" spans="1:12">
      <c r="A342" s="22"/>
      <c r="B342" s="18" t="s">
        <v>1525</v>
      </c>
      <c r="C342" s="18"/>
      <c r="D342" s="18"/>
      <c r="E342" s="18"/>
      <c r="F342" s="18"/>
      <c r="G342" s="18"/>
      <c r="H342" s="18"/>
      <c r="I342" s="18"/>
      <c r="J342" s="18"/>
      <c r="K342" s="18" t="s">
        <v>1274</v>
      </c>
      <c r="L342" s="21"/>
    </row>
    <row r="343" spans="1:12">
      <c r="A343" s="22"/>
      <c r="B343" s="18" t="s">
        <v>1526</v>
      </c>
      <c r="C343" s="18"/>
      <c r="D343" s="18"/>
      <c r="E343" s="18"/>
      <c r="F343" s="18"/>
      <c r="G343" s="18"/>
      <c r="H343" s="18"/>
      <c r="I343" s="18"/>
      <c r="J343" s="18"/>
      <c r="K343" s="18" t="s">
        <v>1527</v>
      </c>
      <c r="L343" s="21"/>
    </row>
    <row r="344" spans="1:12">
      <c r="A344" s="22"/>
      <c r="B344" s="18" t="s">
        <v>1528</v>
      </c>
      <c r="C344" s="18"/>
      <c r="D344" s="18"/>
      <c r="E344" s="18"/>
      <c r="F344" s="18"/>
      <c r="G344" s="18"/>
      <c r="H344" s="18"/>
      <c r="I344" s="18"/>
      <c r="J344" s="18"/>
      <c r="K344" s="18" t="s">
        <v>1303</v>
      </c>
      <c r="L344" s="21"/>
    </row>
    <row r="345" spans="1:12">
      <c r="A345" s="22"/>
      <c r="B345" s="18" t="s">
        <v>1529</v>
      </c>
      <c r="C345" s="18"/>
      <c r="D345" s="18"/>
      <c r="E345" s="18"/>
      <c r="F345" s="18"/>
      <c r="G345" s="18"/>
      <c r="H345" s="18"/>
      <c r="I345" s="18"/>
      <c r="J345" s="18"/>
      <c r="K345" s="18" t="s">
        <v>1305</v>
      </c>
      <c r="L345" s="21"/>
    </row>
    <row r="346" spans="1:12">
      <c r="A346" s="22"/>
      <c r="B346" s="18" t="s">
        <v>1530</v>
      </c>
      <c r="C346" s="18"/>
      <c r="D346" s="18"/>
      <c r="E346" s="18"/>
      <c r="F346" s="18"/>
      <c r="G346" s="18"/>
      <c r="H346" s="18"/>
      <c r="I346" s="18"/>
      <c r="J346" s="18"/>
      <c r="K346" s="18" t="s">
        <v>1531</v>
      </c>
      <c r="L346" s="21"/>
    </row>
    <row r="347" spans="1:12">
      <c r="A347" s="22"/>
      <c r="B347" s="18" t="s">
        <v>1532</v>
      </c>
      <c r="C347" s="18"/>
      <c r="D347" s="18"/>
      <c r="E347" s="18"/>
      <c r="F347" s="18"/>
      <c r="G347" s="18"/>
      <c r="H347" s="18"/>
      <c r="I347" s="18"/>
      <c r="J347" s="18"/>
      <c r="K347" s="18" t="s">
        <v>1179</v>
      </c>
      <c r="L347" s="21"/>
    </row>
    <row r="348" spans="1:12">
      <c r="A348" s="22"/>
      <c r="B348" s="18" t="s">
        <v>1533</v>
      </c>
      <c r="C348" s="18"/>
      <c r="D348" s="18"/>
      <c r="E348" s="18"/>
      <c r="F348" s="18"/>
      <c r="G348" s="18"/>
      <c r="H348" s="18"/>
      <c r="I348" s="18"/>
      <c r="J348" s="18"/>
      <c r="K348" s="18" t="s">
        <v>1321</v>
      </c>
      <c r="L348" s="21"/>
    </row>
    <row r="349" spans="1:12">
      <c r="A349" s="22"/>
      <c r="B349" s="18" t="s">
        <v>1534</v>
      </c>
      <c r="C349" s="18"/>
      <c r="D349" s="18"/>
      <c r="E349" s="18"/>
      <c r="F349" s="18"/>
      <c r="G349" s="18"/>
      <c r="H349" s="18"/>
      <c r="I349" s="18"/>
      <c r="J349" s="18"/>
      <c r="K349" s="18" t="s">
        <v>1093</v>
      </c>
      <c r="L349" s="21"/>
    </row>
    <row r="350" spans="1:12">
      <c r="A350" s="22"/>
      <c r="B350" s="18" t="s">
        <v>1535</v>
      </c>
      <c r="C350" s="18"/>
      <c r="D350" s="18"/>
      <c r="E350" s="18"/>
      <c r="F350" s="18"/>
      <c r="G350" s="18"/>
      <c r="H350" s="18"/>
      <c r="I350" s="18"/>
      <c r="J350" s="18"/>
      <c r="K350" s="18" t="s">
        <v>1095</v>
      </c>
      <c r="L350" s="21"/>
    </row>
    <row r="351" spans="1:12">
      <c r="A351" s="22"/>
      <c r="B351" s="18" t="s">
        <v>1536</v>
      </c>
      <c r="C351" s="18"/>
      <c r="D351" s="18"/>
      <c r="E351" s="18"/>
      <c r="F351" s="18"/>
      <c r="G351" s="18"/>
      <c r="H351" s="18"/>
      <c r="I351" s="18"/>
      <c r="J351" s="18"/>
      <c r="K351" s="18" t="s">
        <v>1537</v>
      </c>
      <c r="L351" s="21"/>
    </row>
    <row r="352" spans="1:12">
      <c r="A352" s="22"/>
      <c r="B352" s="18" t="s">
        <v>1538</v>
      </c>
      <c r="C352" s="18"/>
      <c r="D352" s="18"/>
      <c r="E352" s="18"/>
      <c r="F352" s="18"/>
      <c r="G352" s="18"/>
      <c r="H352" s="18"/>
      <c r="I352" s="18"/>
      <c r="J352" s="18"/>
      <c r="K352" s="18" t="s">
        <v>1539</v>
      </c>
      <c r="L352" s="21"/>
    </row>
    <row r="353" spans="1:12">
      <c r="A353" s="22"/>
      <c r="B353" s="18" t="s">
        <v>1540</v>
      </c>
      <c r="C353" s="18"/>
      <c r="D353" s="18"/>
      <c r="E353" s="18"/>
      <c r="F353" s="18"/>
      <c r="G353" s="18"/>
      <c r="H353" s="18"/>
      <c r="I353" s="18"/>
      <c r="J353" s="18"/>
      <c r="K353" s="18" t="s">
        <v>1516</v>
      </c>
      <c r="L353" s="21"/>
    </row>
    <row r="354" spans="1:12">
      <c r="A354" s="22"/>
      <c r="B354" s="18" t="s">
        <v>1541</v>
      </c>
      <c r="C354" s="18"/>
      <c r="D354" s="18"/>
      <c r="E354" s="18"/>
      <c r="F354" s="18"/>
      <c r="G354" s="18"/>
      <c r="H354" s="18"/>
      <c r="I354" s="18"/>
      <c r="J354" s="18"/>
      <c r="K354" s="18" t="s">
        <v>1093</v>
      </c>
      <c r="L354" s="21"/>
    </row>
    <row r="355" spans="1:12">
      <c r="A355" s="22"/>
      <c r="B355" s="18" t="s">
        <v>1542</v>
      </c>
      <c r="C355" s="18"/>
      <c r="D355" s="18"/>
      <c r="E355" s="18"/>
      <c r="F355" s="18"/>
      <c r="G355" s="18"/>
      <c r="H355" s="18"/>
      <c r="I355" s="18"/>
      <c r="J355" s="18"/>
      <c r="K355" s="18" t="s">
        <v>1095</v>
      </c>
      <c r="L355" s="21"/>
    </row>
    <row r="356" spans="1:12">
      <c r="A356" s="22"/>
      <c r="B356" s="18" t="s">
        <v>1543</v>
      </c>
      <c r="C356" s="18"/>
      <c r="D356" s="18"/>
      <c r="E356" s="18"/>
      <c r="F356" s="18"/>
      <c r="G356" s="18"/>
      <c r="H356" s="18"/>
      <c r="I356" s="18"/>
      <c r="J356" s="18"/>
      <c r="K356" s="18" t="s">
        <v>1038</v>
      </c>
      <c r="L356" s="21"/>
    </row>
    <row r="357" spans="1:12">
      <c r="A357" s="22"/>
      <c r="B357" s="18" t="s">
        <v>1544</v>
      </c>
      <c r="C357" s="18"/>
      <c r="D357" s="18"/>
      <c r="E357" s="18"/>
      <c r="F357" s="18"/>
      <c r="G357" s="18"/>
      <c r="H357" s="18"/>
      <c r="I357" s="18"/>
      <c r="J357" s="18"/>
      <c r="K357" s="18" t="s">
        <v>1040</v>
      </c>
      <c r="L357" s="21"/>
    </row>
    <row r="358" spans="1:12">
      <c r="A358" s="22"/>
      <c r="B358" s="18" t="s">
        <v>1545</v>
      </c>
      <c r="C358" s="18"/>
      <c r="D358" s="18"/>
      <c r="E358" s="18"/>
      <c r="F358" s="18"/>
      <c r="G358" s="18"/>
      <c r="H358" s="18"/>
      <c r="I358" s="18"/>
      <c r="J358" s="18"/>
      <c r="K358" s="18" t="s">
        <v>1143</v>
      </c>
      <c r="L358" s="21"/>
    </row>
    <row r="359" spans="1:12">
      <c r="A359" s="22"/>
      <c r="B359" s="18" t="s">
        <v>1546</v>
      </c>
      <c r="C359" s="18"/>
      <c r="D359" s="18"/>
      <c r="E359" s="18"/>
      <c r="F359" s="18"/>
      <c r="G359" s="18"/>
      <c r="H359" s="18"/>
      <c r="I359" s="18"/>
      <c r="J359" s="18"/>
      <c r="K359" s="18" t="s">
        <v>1475</v>
      </c>
      <c r="L359" s="21"/>
    </row>
    <row r="360" spans="1:12">
      <c r="A360" s="22"/>
      <c r="B360" s="18" t="s">
        <v>1547</v>
      </c>
      <c r="C360" s="18"/>
      <c r="D360" s="18"/>
      <c r="E360" s="18"/>
      <c r="F360" s="18"/>
      <c r="G360" s="18"/>
      <c r="H360" s="18"/>
      <c r="I360" s="18"/>
      <c r="J360" s="18"/>
      <c r="K360" s="18" t="s">
        <v>1475</v>
      </c>
      <c r="L360" s="21"/>
    </row>
    <row r="361" spans="1:12">
      <c r="A361" s="22"/>
      <c r="B361" s="18" t="s">
        <v>1548</v>
      </c>
      <c r="C361" s="18"/>
      <c r="D361" s="18"/>
      <c r="E361" s="18"/>
      <c r="F361" s="18"/>
      <c r="G361" s="18"/>
      <c r="H361" s="18"/>
      <c r="I361" s="18"/>
      <c r="J361" s="18"/>
      <c r="K361" s="18" t="s">
        <v>1505</v>
      </c>
      <c r="L361" s="21"/>
    </row>
    <row r="362" spans="1:12">
      <c r="A362" s="22"/>
      <c r="B362" s="18" t="s">
        <v>1549</v>
      </c>
      <c r="C362" s="18"/>
      <c r="D362" s="18"/>
      <c r="E362" s="18"/>
      <c r="F362" s="18"/>
      <c r="G362" s="18"/>
      <c r="H362" s="18"/>
      <c r="I362" s="18"/>
      <c r="J362" s="18"/>
      <c r="K362" s="18" t="s">
        <v>1550</v>
      </c>
      <c r="L362" s="21"/>
    </row>
    <row r="363" spans="1:12">
      <c r="A363" s="22"/>
      <c r="B363" s="18" t="s">
        <v>1551</v>
      </c>
      <c r="C363" s="18"/>
      <c r="D363" s="18"/>
      <c r="E363" s="18"/>
      <c r="F363" s="18"/>
      <c r="G363" s="18"/>
      <c r="H363" s="18"/>
      <c r="I363" s="18"/>
      <c r="J363" s="18"/>
      <c r="K363" s="18" t="s">
        <v>1552</v>
      </c>
      <c r="L363" s="21"/>
    </row>
    <row r="364" spans="1:12">
      <c r="A364" s="22"/>
      <c r="B364" s="18" t="s">
        <v>1553</v>
      </c>
      <c r="C364" s="18"/>
      <c r="D364" s="18"/>
      <c r="E364" s="18"/>
      <c r="F364" s="18"/>
      <c r="G364" s="18"/>
      <c r="H364" s="18"/>
      <c r="I364" s="18"/>
      <c r="J364" s="18"/>
      <c r="K364" s="18" t="s">
        <v>1054</v>
      </c>
      <c r="L364" s="21"/>
    </row>
    <row r="365" spans="1:12">
      <c r="A365" s="22"/>
      <c r="B365" s="18" t="s">
        <v>1554</v>
      </c>
      <c r="C365" s="18"/>
      <c r="D365" s="18"/>
      <c r="E365" s="18"/>
      <c r="F365" s="18"/>
      <c r="G365" s="18"/>
      <c r="H365" s="18"/>
      <c r="I365" s="18"/>
      <c r="J365" s="18"/>
      <c r="K365" s="18" t="s">
        <v>1054</v>
      </c>
      <c r="L365" s="21"/>
    </row>
    <row r="366" spans="1:12">
      <c r="A366" s="22"/>
      <c r="B366" s="18" t="s">
        <v>1555</v>
      </c>
      <c r="C366" s="18"/>
      <c r="D366" s="18"/>
      <c r="E366" s="18"/>
      <c r="F366" s="18"/>
      <c r="G366" s="18"/>
      <c r="H366" s="18"/>
      <c r="I366" s="18"/>
      <c r="J366" s="18"/>
      <c r="K366" s="18" t="s">
        <v>1054</v>
      </c>
      <c r="L366" s="21"/>
    </row>
    <row r="367" spans="1:12">
      <c r="A367" s="22"/>
      <c r="B367" s="18" t="s">
        <v>1556</v>
      </c>
      <c r="C367" s="18"/>
      <c r="D367" s="18"/>
      <c r="E367" s="18"/>
      <c r="F367" s="18"/>
      <c r="G367" s="18"/>
      <c r="H367" s="18"/>
      <c r="I367" s="18"/>
      <c r="J367" s="18"/>
      <c r="K367" s="18" t="s">
        <v>1054</v>
      </c>
      <c r="L367" s="21"/>
    </row>
    <row r="368" spans="1:12">
      <c r="A368" s="22"/>
      <c r="B368" s="18" t="s">
        <v>1557</v>
      </c>
      <c r="C368" s="18"/>
      <c r="D368" s="18"/>
      <c r="E368" s="18"/>
      <c r="F368" s="18"/>
      <c r="G368" s="18"/>
      <c r="H368" s="18"/>
      <c r="I368" s="18"/>
      <c r="J368" s="18"/>
      <c r="K368" s="18" t="s">
        <v>1038</v>
      </c>
      <c r="L368" s="21"/>
    </row>
    <row r="369" spans="1:12">
      <c r="A369" s="22"/>
      <c r="B369" s="18" t="s">
        <v>1558</v>
      </c>
      <c r="C369" s="18"/>
      <c r="D369" s="18"/>
      <c r="E369" s="18"/>
      <c r="F369" s="18"/>
      <c r="G369" s="18"/>
      <c r="H369" s="18"/>
      <c r="I369" s="18"/>
      <c r="J369" s="18"/>
      <c r="K369" s="18" t="s">
        <v>1040</v>
      </c>
      <c r="L369" s="21"/>
    </row>
    <row r="370" spans="1:12">
      <c r="A370" s="22"/>
      <c r="B370" s="18" t="s">
        <v>1559</v>
      </c>
      <c r="C370" s="18"/>
      <c r="D370" s="18"/>
      <c r="E370" s="18"/>
      <c r="F370" s="18"/>
      <c r="G370" s="18"/>
      <c r="H370" s="18"/>
      <c r="I370" s="18"/>
      <c r="J370" s="18"/>
      <c r="K370" s="18" t="s">
        <v>1110</v>
      </c>
      <c r="L370" s="21"/>
    </row>
    <row r="371" spans="1:12">
      <c r="A371" s="22"/>
      <c r="B371" s="18" t="s">
        <v>1560</v>
      </c>
      <c r="C371" s="18"/>
      <c r="D371" s="18"/>
      <c r="E371" s="18"/>
      <c r="F371" s="18"/>
      <c r="G371" s="18"/>
      <c r="H371" s="18"/>
      <c r="I371" s="18"/>
      <c r="J371" s="18"/>
      <c r="K371" s="18" t="s">
        <v>1177</v>
      </c>
      <c r="L371" s="21"/>
    </row>
    <row r="372" spans="1:12">
      <c r="A372" s="22"/>
      <c r="B372" s="18" t="s">
        <v>1561</v>
      </c>
      <c r="C372" s="18"/>
      <c r="D372" s="18"/>
      <c r="E372" s="18"/>
      <c r="F372" s="18"/>
      <c r="G372" s="18"/>
      <c r="H372" s="18"/>
      <c r="I372" s="18"/>
      <c r="J372" s="18"/>
      <c r="K372" s="18" t="s">
        <v>1562</v>
      </c>
      <c r="L372" s="21"/>
    </row>
    <row r="373" spans="1:12">
      <c r="A373" s="22"/>
      <c r="B373" s="18" t="s">
        <v>1563</v>
      </c>
      <c r="C373" s="18"/>
      <c r="D373" s="18"/>
      <c r="E373" s="18"/>
      <c r="F373" s="18"/>
      <c r="G373" s="18"/>
      <c r="H373" s="18"/>
      <c r="I373" s="18"/>
      <c r="J373" s="18"/>
      <c r="K373" s="18" t="s">
        <v>1087</v>
      </c>
      <c r="L373" s="21"/>
    </row>
    <row r="374" spans="1:12">
      <c r="A374" s="22"/>
      <c r="B374" s="18" t="s">
        <v>1564</v>
      </c>
      <c r="C374" s="18"/>
      <c r="D374" s="18"/>
      <c r="E374" s="18"/>
      <c r="F374" s="18"/>
      <c r="G374" s="18"/>
      <c r="H374" s="18"/>
      <c r="I374" s="18"/>
      <c r="J374" s="18"/>
      <c r="K374" s="18" t="s">
        <v>1443</v>
      </c>
      <c r="L374" s="21"/>
    </row>
    <row r="375" spans="1:12">
      <c r="A375" s="22"/>
      <c r="B375" s="18" t="s">
        <v>1565</v>
      </c>
      <c r="C375" s="18"/>
      <c r="D375" s="18"/>
      <c r="E375" s="18"/>
      <c r="F375" s="18"/>
      <c r="G375" s="18"/>
      <c r="H375" s="18"/>
      <c r="I375" s="18"/>
      <c r="J375" s="18"/>
      <c r="K375" s="18" t="s">
        <v>1443</v>
      </c>
      <c r="L375" s="21"/>
    </row>
    <row r="376" spans="1:12">
      <c r="A376" s="22"/>
      <c r="B376" s="18" t="s">
        <v>1566</v>
      </c>
      <c r="C376" s="18"/>
      <c r="D376" s="18"/>
      <c r="E376" s="18"/>
      <c r="F376" s="18"/>
      <c r="G376" s="18"/>
      <c r="H376" s="18"/>
      <c r="I376" s="18"/>
      <c r="J376" s="18"/>
      <c r="K376" s="18" t="s">
        <v>1567</v>
      </c>
      <c r="L376" s="21"/>
    </row>
    <row r="377" spans="1:12">
      <c r="A377" s="22"/>
      <c r="B377" s="18" t="s">
        <v>1568</v>
      </c>
      <c r="C377" s="18"/>
      <c r="D377" s="18"/>
      <c r="E377" s="18"/>
      <c r="F377" s="18"/>
      <c r="G377" s="18"/>
      <c r="H377" s="18"/>
      <c r="I377" s="18"/>
      <c r="J377" s="18"/>
      <c r="K377" s="18" t="s">
        <v>1048</v>
      </c>
      <c r="L377" s="21"/>
    </row>
    <row r="378" spans="1:12">
      <c r="A378" s="22"/>
      <c r="B378" s="18" t="s">
        <v>1569</v>
      </c>
      <c r="C378" s="18"/>
      <c r="D378" s="18"/>
      <c r="E378" s="18"/>
      <c r="F378" s="18"/>
      <c r="G378" s="18"/>
      <c r="H378" s="18"/>
      <c r="I378" s="18"/>
      <c r="J378" s="18"/>
      <c r="K378" s="18" t="s">
        <v>1048</v>
      </c>
      <c r="L378" s="21"/>
    </row>
    <row r="379" spans="1:12">
      <c r="A379" s="22"/>
      <c r="B379" s="18" t="s">
        <v>1570</v>
      </c>
      <c r="C379" s="18"/>
      <c r="D379" s="18"/>
      <c r="E379" s="18"/>
      <c r="F379" s="18"/>
      <c r="G379" s="18"/>
      <c r="H379" s="18"/>
      <c r="I379" s="18"/>
      <c r="J379" s="18"/>
      <c r="K379" s="18" t="s">
        <v>1571</v>
      </c>
      <c r="L379" s="21"/>
    </row>
    <row r="380" spans="1:12">
      <c r="A380" s="22"/>
      <c r="B380" s="18" t="s">
        <v>1572</v>
      </c>
      <c r="C380" s="18"/>
      <c r="D380" s="18"/>
      <c r="E380" s="18"/>
      <c r="F380" s="18"/>
      <c r="G380" s="18"/>
      <c r="H380" s="18"/>
      <c r="I380" s="18"/>
      <c r="J380" s="18"/>
      <c r="K380" s="18" t="s">
        <v>1279</v>
      </c>
      <c r="L380" s="21"/>
    </row>
    <row r="381" spans="1:12">
      <c r="A381" s="22"/>
      <c r="B381" s="18" t="s">
        <v>1573</v>
      </c>
      <c r="C381" s="18"/>
      <c r="D381" s="18"/>
      <c r="E381" s="18"/>
      <c r="F381" s="18"/>
      <c r="G381" s="18"/>
      <c r="H381" s="18"/>
      <c r="I381" s="18"/>
      <c r="J381" s="18"/>
      <c r="K381" s="18" t="s">
        <v>1279</v>
      </c>
      <c r="L381" s="21"/>
    </row>
    <row r="382" spans="1:12">
      <c r="A382" s="22"/>
      <c r="B382" s="18" t="s">
        <v>1574</v>
      </c>
      <c r="C382" s="18"/>
      <c r="D382" s="18"/>
      <c r="E382" s="18"/>
      <c r="F382" s="18"/>
      <c r="G382" s="18"/>
      <c r="H382" s="18"/>
      <c r="I382" s="18"/>
      <c r="J382" s="18"/>
      <c r="K382" s="18" t="s">
        <v>1351</v>
      </c>
      <c r="L382" s="21"/>
    </row>
    <row r="383" spans="1:12">
      <c r="A383" s="22"/>
      <c r="B383" s="18" t="s">
        <v>1575</v>
      </c>
      <c r="C383" s="18"/>
      <c r="D383" s="18"/>
      <c r="E383" s="18"/>
      <c r="F383" s="18"/>
      <c r="G383" s="18"/>
      <c r="H383" s="18"/>
      <c r="I383" s="18"/>
      <c r="J383" s="18"/>
      <c r="K383" s="18" t="s">
        <v>1358</v>
      </c>
      <c r="L383" s="21"/>
    </row>
    <row r="384" spans="1:12">
      <c r="A384" s="22"/>
      <c r="B384" s="18" t="s">
        <v>1576</v>
      </c>
      <c r="C384" s="18"/>
      <c r="D384" s="18"/>
      <c r="E384" s="18"/>
      <c r="F384" s="18"/>
      <c r="G384" s="18"/>
      <c r="H384" s="18"/>
      <c r="I384" s="18"/>
      <c r="J384" s="18"/>
      <c r="K384" s="18" t="s">
        <v>1358</v>
      </c>
      <c r="L384" s="21"/>
    </row>
    <row r="385" spans="1:12">
      <c r="A385" s="22"/>
      <c r="B385" s="18" t="s">
        <v>1577</v>
      </c>
      <c r="C385" s="18"/>
      <c r="D385" s="18"/>
      <c r="E385" s="18"/>
      <c r="F385" s="18"/>
      <c r="G385" s="18"/>
      <c r="H385" s="18"/>
      <c r="I385" s="18"/>
      <c r="J385" s="18"/>
      <c r="K385" s="18" t="s">
        <v>1567</v>
      </c>
      <c r="L385" s="21"/>
    </row>
    <row r="386" spans="1:12">
      <c r="A386" s="22"/>
      <c r="B386" s="18" t="s">
        <v>1578</v>
      </c>
      <c r="C386" s="18"/>
      <c r="D386" s="18"/>
      <c r="E386" s="18"/>
      <c r="F386" s="18"/>
      <c r="G386" s="18"/>
      <c r="H386" s="18"/>
      <c r="I386" s="18"/>
      <c r="J386" s="18"/>
      <c r="K386" s="18" t="s">
        <v>1579</v>
      </c>
      <c r="L386" s="21"/>
    </row>
    <row r="387" spans="1:12">
      <c r="A387" s="22"/>
      <c r="B387" s="18" t="s">
        <v>1580</v>
      </c>
      <c r="C387" s="18"/>
      <c r="D387" s="18"/>
      <c r="E387" s="18"/>
      <c r="F387" s="18"/>
      <c r="G387" s="18"/>
      <c r="H387" s="18"/>
      <c r="I387" s="18"/>
      <c r="J387" s="18"/>
      <c r="K387" s="18" t="s">
        <v>1579</v>
      </c>
      <c r="L387" s="21"/>
    </row>
    <row r="388" spans="1:12">
      <c r="A388" s="22"/>
      <c r="B388" s="18" t="s">
        <v>1581</v>
      </c>
      <c r="C388" s="18"/>
      <c r="D388" s="18"/>
      <c r="E388" s="18"/>
      <c r="F388" s="18"/>
      <c r="G388" s="18"/>
      <c r="H388" s="18"/>
      <c r="I388" s="18"/>
      <c r="J388" s="18"/>
      <c r="K388" s="18" t="s">
        <v>1432</v>
      </c>
      <c r="L388" s="21"/>
    </row>
    <row r="389" spans="1:12">
      <c r="A389" s="22"/>
      <c r="B389" s="18" t="s">
        <v>1582</v>
      </c>
      <c r="C389" s="18"/>
      <c r="D389" s="18"/>
      <c r="E389" s="18"/>
      <c r="F389" s="18"/>
      <c r="G389" s="18"/>
      <c r="H389" s="18"/>
      <c r="I389" s="18"/>
      <c r="J389" s="18"/>
      <c r="K389" s="18" t="s">
        <v>1432</v>
      </c>
      <c r="L389" s="21"/>
    </row>
    <row r="390" spans="1:12">
      <c r="A390" s="22"/>
      <c r="B390" s="18" t="s">
        <v>1583</v>
      </c>
      <c r="C390" s="18"/>
      <c r="D390" s="18"/>
      <c r="E390" s="18"/>
      <c r="F390" s="18"/>
      <c r="G390" s="18"/>
      <c r="H390" s="18"/>
      <c r="I390" s="18"/>
      <c r="J390" s="18"/>
      <c r="K390" s="18" t="s">
        <v>1432</v>
      </c>
      <c r="L390" s="21"/>
    </row>
    <row r="391" spans="1:12">
      <c r="A391" s="22"/>
      <c r="B391" s="18" t="s">
        <v>1584</v>
      </c>
      <c r="C391" s="18"/>
      <c r="D391" s="18"/>
      <c r="E391" s="18"/>
      <c r="F391" s="18"/>
      <c r="G391" s="18"/>
      <c r="H391" s="18"/>
      <c r="I391" s="18"/>
      <c r="J391" s="18"/>
      <c r="K391" s="18" t="s">
        <v>1432</v>
      </c>
      <c r="L391" s="21"/>
    </row>
    <row r="392" spans="1:12">
      <c r="A392" s="22"/>
      <c r="B392" s="18" t="s">
        <v>1585</v>
      </c>
      <c r="C392" s="18"/>
      <c r="D392" s="18"/>
      <c r="E392" s="18"/>
      <c r="F392" s="18"/>
      <c r="G392" s="18"/>
      <c r="H392" s="18"/>
      <c r="I392" s="18"/>
      <c r="J392" s="18"/>
      <c r="K392" s="18" t="s">
        <v>1586</v>
      </c>
      <c r="L392" s="21"/>
    </row>
    <row r="393" spans="1:12">
      <c r="A393" s="22"/>
      <c r="B393" s="18" t="s">
        <v>1587</v>
      </c>
      <c r="C393" s="18"/>
      <c r="D393" s="18"/>
      <c r="E393" s="18"/>
      <c r="F393" s="18"/>
      <c r="G393" s="18"/>
      <c r="H393" s="18"/>
      <c r="I393" s="18"/>
      <c r="J393" s="18"/>
      <c r="K393" s="18" t="s">
        <v>1586</v>
      </c>
      <c r="L393" s="21"/>
    </row>
    <row r="394" spans="1:12">
      <c r="A394" s="22"/>
      <c r="B394" s="18" t="s">
        <v>1588</v>
      </c>
      <c r="C394" s="18"/>
      <c r="D394" s="18"/>
      <c r="E394" s="18"/>
      <c r="F394" s="18"/>
      <c r="G394" s="18"/>
      <c r="H394" s="18"/>
      <c r="I394" s="18"/>
      <c r="J394" s="18"/>
      <c r="K394" s="18" t="s">
        <v>1586</v>
      </c>
      <c r="L394" s="21"/>
    </row>
    <row r="395" spans="1:12">
      <c r="A395" s="22"/>
      <c r="B395" s="18" t="s">
        <v>1589</v>
      </c>
      <c r="C395" s="18"/>
      <c r="D395" s="18"/>
      <c r="E395" s="18"/>
      <c r="F395" s="18"/>
      <c r="G395" s="18"/>
      <c r="H395" s="18"/>
      <c r="I395" s="18"/>
      <c r="J395" s="18"/>
      <c r="K395" s="18" t="s">
        <v>1586</v>
      </c>
      <c r="L395" s="21"/>
    </row>
    <row r="396" spans="1:12">
      <c r="A396" s="22"/>
      <c r="B396" s="18" t="s">
        <v>1590</v>
      </c>
      <c r="C396" s="18"/>
      <c r="D396" s="18"/>
      <c r="E396" s="18"/>
      <c r="F396" s="18"/>
      <c r="G396" s="18"/>
      <c r="H396" s="18"/>
      <c r="I396" s="18"/>
      <c r="J396" s="18"/>
      <c r="K396" s="18" t="s">
        <v>1591</v>
      </c>
      <c r="L396" s="21"/>
    </row>
    <row r="397" spans="1:12">
      <c r="A397" s="22"/>
      <c r="B397" s="18" t="s">
        <v>1592</v>
      </c>
      <c r="C397" s="18"/>
      <c r="D397" s="18"/>
      <c r="E397" s="18"/>
      <c r="F397" s="18"/>
      <c r="G397" s="18"/>
      <c r="H397" s="18"/>
      <c r="I397" s="18"/>
      <c r="J397" s="18"/>
      <c r="K397" s="18" t="s">
        <v>1593</v>
      </c>
      <c r="L397" s="21"/>
    </row>
    <row r="398" spans="1:12">
      <c r="A398" s="22"/>
      <c r="B398" s="18" t="s">
        <v>1594</v>
      </c>
      <c r="C398" s="18"/>
      <c r="D398" s="18"/>
      <c r="E398" s="18"/>
      <c r="F398" s="18"/>
      <c r="G398" s="18"/>
      <c r="H398" s="18"/>
      <c r="I398" s="18"/>
      <c r="J398" s="18"/>
      <c r="K398" s="18" t="s">
        <v>1593</v>
      </c>
      <c r="L398" s="21"/>
    </row>
    <row r="399" spans="1:12">
      <c r="A399" s="22"/>
      <c r="B399" s="18" t="s">
        <v>1595</v>
      </c>
      <c r="C399" s="18"/>
      <c r="D399" s="18"/>
      <c r="E399" s="18"/>
      <c r="F399" s="18"/>
      <c r="G399" s="18"/>
      <c r="H399" s="18"/>
      <c r="I399" s="18"/>
      <c r="J399" s="18"/>
      <c r="K399" s="18" t="s">
        <v>1596</v>
      </c>
      <c r="L399" s="21"/>
    </row>
    <row r="400" spans="1:12">
      <c r="A400" s="22"/>
      <c r="B400" s="18" t="s">
        <v>1597</v>
      </c>
      <c r="C400" s="18"/>
      <c r="D400" s="18"/>
      <c r="E400" s="18"/>
      <c r="F400" s="18"/>
      <c r="G400" s="18"/>
      <c r="H400" s="18"/>
      <c r="I400" s="18"/>
      <c r="J400" s="18"/>
      <c r="K400" s="18" t="s">
        <v>1596</v>
      </c>
      <c r="L400" s="21"/>
    </row>
    <row r="401" spans="1:12">
      <c r="A401" s="22"/>
      <c r="B401" s="18" t="s">
        <v>1598</v>
      </c>
      <c r="C401" s="18"/>
      <c r="D401" s="18"/>
      <c r="E401" s="18"/>
      <c r="F401" s="18"/>
      <c r="G401" s="18"/>
      <c r="H401" s="18"/>
      <c r="I401" s="18"/>
      <c r="J401" s="18"/>
      <c r="K401" s="18" t="s">
        <v>1599</v>
      </c>
      <c r="L401" s="21"/>
    </row>
    <row r="402" spans="1:12">
      <c r="A402" s="22"/>
      <c r="B402" s="18" t="s">
        <v>1600</v>
      </c>
      <c r="C402" s="18"/>
      <c r="D402" s="18"/>
      <c r="E402" s="18"/>
      <c r="F402" s="18"/>
      <c r="G402" s="18"/>
      <c r="H402" s="18"/>
      <c r="I402" s="18"/>
      <c r="J402" s="18"/>
      <c r="K402" s="18" t="s">
        <v>1601</v>
      </c>
      <c r="L402" s="21"/>
    </row>
    <row r="403" spans="1:12">
      <c r="A403" s="22"/>
      <c r="B403" s="18" t="s">
        <v>1602</v>
      </c>
      <c r="C403" s="18"/>
      <c r="D403" s="18"/>
      <c r="E403" s="18"/>
      <c r="F403" s="18"/>
      <c r="G403" s="18"/>
      <c r="H403" s="18"/>
      <c r="I403" s="18"/>
      <c r="J403" s="18"/>
      <c r="K403" s="18" t="s">
        <v>1603</v>
      </c>
      <c r="L403" s="21"/>
    </row>
    <row r="404" spans="1:12">
      <c r="A404" s="22"/>
      <c r="B404" s="18" t="s">
        <v>1604</v>
      </c>
      <c r="C404" s="18"/>
      <c r="D404" s="18"/>
      <c r="E404" s="18"/>
      <c r="F404" s="18"/>
      <c r="G404" s="18"/>
      <c r="H404" s="18"/>
      <c r="I404" s="18"/>
      <c r="J404" s="18"/>
      <c r="K404" s="18" t="s">
        <v>1044</v>
      </c>
      <c r="L404" s="21"/>
    </row>
    <row r="405" spans="1:12">
      <c r="A405" s="22"/>
      <c r="B405" s="18" t="s">
        <v>1605</v>
      </c>
      <c r="C405" s="18"/>
      <c r="D405" s="18"/>
      <c r="E405" s="18"/>
      <c r="F405" s="18"/>
      <c r="G405" s="18"/>
      <c r="H405" s="18"/>
      <c r="I405" s="18"/>
      <c r="J405" s="18"/>
      <c r="K405" s="18" t="s">
        <v>1046</v>
      </c>
      <c r="L405" s="21"/>
    </row>
    <row r="406" spans="1:12">
      <c r="A406" s="22"/>
      <c r="B406" s="18" t="s">
        <v>1606</v>
      </c>
      <c r="C406" s="18"/>
      <c r="D406" s="18"/>
      <c r="E406" s="18"/>
      <c r="F406" s="18"/>
      <c r="G406" s="18"/>
      <c r="H406" s="18"/>
      <c r="I406" s="18"/>
      <c r="J406" s="18"/>
      <c r="K406" s="18" t="s">
        <v>1485</v>
      </c>
      <c r="L406" s="21"/>
    </row>
    <row r="407" spans="1:12">
      <c r="A407" s="22"/>
      <c r="B407" s="18" t="s">
        <v>1607</v>
      </c>
      <c r="C407" s="18"/>
      <c r="D407" s="18"/>
      <c r="E407" s="18"/>
      <c r="F407" s="18"/>
      <c r="G407" s="18"/>
      <c r="H407" s="18"/>
      <c r="I407" s="18"/>
      <c r="J407" s="18"/>
      <c r="K407" s="18" t="s">
        <v>1443</v>
      </c>
      <c r="L407" s="21"/>
    </row>
    <row r="408" spans="1:12">
      <c r="A408" s="22"/>
      <c r="B408" s="18" t="s">
        <v>1608</v>
      </c>
      <c r="C408" s="18"/>
      <c r="D408" s="18"/>
      <c r="E408" s="18"/>
      <c r="F408" s="18"/>
      <c r="G408" s="18"/>
      <c r="H408" s="18"/>
      <c r="I408" s="18"/>
      <c r="J408" s="18"/>
      <c r="K408" s="18" t="s">
        <v>1443</v>
      </c>
      <c r="L408" s="21"/>
    </row>
    <row r="409" spans="1:12">
      <c r="A409" s="22"/>
      <c r="B409" s="18" t="s">
        <v>1609</v>
      </c>
      <c r="C409" s="18"/>
      <c r="D409" s="18"/>
      <c r="E409" s="18"/>
      <c r="F409" s="18"/>
      <c r="G409" s="18"/>
      <c r="H409" s="18"/>
      <c r="I409" s="18"/>
      <c r="J409" s="18"/>
      <c r="K409" s="18" t="s">
        <v>1567</v>
      </c>
      <c r="L409" s="21"/>
    </row>
    <row r="410" spans="1:12">
      <c r="A410" s="22"/>
      <c r="B410" s="18" t="s">
        <v>1610</v>
      </c>
      <c r="C410" s="18"/>
      <c r="D410" s="18"/>
      <c r="E410" s="18"/>
      <c r="F410" s="18"/>
      <c r="G410" s="18"/>
      <c r="H410" s="18"/>
      <c r="I410" s="18"/>
      <c r="J410" s="18"/>
      <c r="K410" s="18" t="s">
        <v>1611</v>
      </c>
      <c r="L410" s="21"/>
    </row>
    <row r="411" spans="1:12">
      <c r="A411" s="22"/>
      <c r="B411" s="18" t="s">
        <v>1612</v>
      </c>
      <c r="C411" s="18"/>
      <c r="D411" s="18"/>
      <c r="E411" s="18"/>
      <c r="F411" s="18"/>
      <c r="G411" s="18"/>
      <c r="H411" s="18"/>
      <c r="I411" s="18"/>
      <c r="J411" s="18"/>
      <c r="K411" s="18" t="s">
        <v>1138</v>
      </c>
      <c r="L411" s="21"/>
    </row>
    <row r="412" spans="1:12">
      <c r="A412" s="22"/>
      <c r="B412" s="18" t="s">
        <v>1613</v>
      </c>
      <c r="C412" s="18"/>
      <c r="D412" s="18"/>
      <c r="E412" s="18"/>
      <c r="F412" s="18"/>
      <c r="G412" s="18"/>
      <c r="H412" s="18"/>
      <c r="I412" s="18"/>
      <c r="J412" s="18"/>
      <c r="K412" s="18" t="s">
        <v>1267</v>
      </c>
      <c r="L412" s="21"/>
    </row>
    <row r="413" spans="1:12">
      <c r="A413" s="22"/>
      <c r="B413" s="18" t="s">
        <v>1614</v>
      </c>
      <c r="C413" s="18"/>
      <c r="D413" s="18"/>
      <c r="E413" s="18"/>
      <c r="F413" s="18"/>
      <c r="G413" s="18"/>
      <c r="H413" s="18"/>
      <c r="I413" s="18"/>
      <c r="J413" s="18"/>
      <c r="K413" s="18" t="s">
        <v>1615</v>
      </c>
      <c r="L413" s="21"/>
    </row>
    <row r="414" spans="1:12">
      <c r="A414" s="22"/>
      <c r="B414" s="18" t="s">
        <v>1616</v>
      </c>
      <c r="C414" s="18"/>
      <c r="D414" s="18"/>
      <c r="E414" s="18"/>
      <c r="F414" s="18"/>
      <c r="G414" s="18"/>
      <c r="H414" s="18"/>
      <c r="I414" s="18"/>
      <c r="J414" s="18"/>
      <c r="K414" s="18" t="s">
        <v>1615</v>
      </c>
      <c r="L414" s="21"/>
    </row>
    <row r="415" spans="1:12">
      <c r="A415" s="22"/>
      <c r="B415" s="18" t="s">
        <v>1617</v>
      </c>
      <c r="C415" s="18"/>
      <c r="D415" s="18"/>
      <c r="E415" s="18"/>
      <c r="F415" s="18"/>
      <c r="G415" s="18"/>
      <c r="H415" s="18"/>
      <c r="I415" s="18"/>
      <c r="J415" s="18"/>
      <c r="K415" s="18" t="s">
        <v>1618</v>
      </c>
      <c r="L415" s="21"/>
    </row>
    <row r="416" spans="1:12">
      <c r="A416" s="22"/>
      <c r="B416" s="18" t="s">
        <v>1619</v>
      </c>
      <c r="C416" s="18"/>
      <c r="D416" s="18"/>
      <c r="E416" s="18"/>
      <c r="F416" s="18"/>
      <c r="G416" s="18"/>
      <c r="H416" s="18"/>
      <c r="I416" s="18"/>
      <c r="J416" s="18"/>
      <c r="K416" s="18" t="s">
        <v>1618</v>
      </c>
      <c r="L416" s="21"/>
    </row>
    <row r="417" spans="1:12">
      <c r="A417" s="22"/>
      <c r="B417" s="18" t="s">
        <v>1620</v>
      </c>
      <c r="C417" s="18"/>
      <c r="D417" s="18"/>
      <c r="E417" s="18"/>
      <c r="F417" s="18"/>
      <c r="G417" s="18"/>
      <c r="H417" s="18"/>
      <c r="I417" s="18"/>
      <c r="J417" s="18"/>
      <c r="K417" s="18" t="s">
        <v>1618</v>
      </c>
      <c r="L417" s="21"/>
    </row>
    <row r="418" spans="1:12">
      <c r="A418" s="22"/>
      <c r="B418" s="18" t="s">
        <v>1621</v>
      </c>
      <c r="C418" s="18"/>
      <c r="D418" s="18"/>
      <c r="E418" s="18"/>
      <c r="F418" s="18"/>
      <c r="G418" s="18"/>
      <c r="H418" s="18"/>
      <c r="I418" s="18"/>
      <c r="J418" s="18"/>
      <c r="K418" s="18" t="s">
        <v>1618</v>
      </c>
      <c r="L418" s="21"/>
    </row>
    <row r="419" spans="1:12">
      <c r="A419" s="22"/>
      <c r="B419" s="18" t="s">
        <v>1622</v>
      </c>
      <c r="C419" s="18"/>
      <c r="D419" s="18"/>
      <c r="E419" s="18"/>
      <c r="F419" s="18"/>
      <c r="G419" s="18"/>
      <c r="H419" s="18"/>
      <c r="I419" s="18"/>
      <c r="J419" s="18"/>
      <c r="K419" s="18" t="s">
        <v>1618</v>
      </c>
      <c r="L419" s="21"/>
    </row>
    <row r="420" spans="1:12">
      <c r="A420" s="22"/>
      <c r="B420" s="18" t="s">
        <v>1623</v>
      </c>
      <c r="C420" s="18"/>
      <c r="D420" s="18"/>
      <c r="E420" s="18"/>
      <c r="F420" s="18"/>
      <c r="G420" s="18"/>
      <c r="H420" s="18"/>
      <c r="I420" s="18"/>
      <c r="J420" s="18"/>
      <c r="K420" s="18" t="s">
        <v>1618</v>
      </c>
      <c r="L420" s="21"/>
    </row>
    <row r="421" spans="1:12">
      <c r="A421" s="22"/>
      <c r="B421" s="18" t="s">
        <v>1624</v>
      </c>
      <c r="C421" s="18"/>
      <c r="D421" s="18"/>
      <c r="E421" s="18"/>
      <c r="F421" s="18"/>
      <c r="G421" s="18"/>
      <c r="H421" s="18"/>
      <c r="I421" s="18"/>
      <c r="J421" s="18"/>
      <c r="K421" s="18" t="s">
        <v>1443</v>
      </c>
      <c r="L421" s="21"/>
    </row>
    <row r="422" spans="1:12">
      <c r="A422" s="22"/>
      <c r="B422" s="18" t="s">
        <v>1625</v>
      </c>
      <c r="C422" s="18"/>
      <c r="D422" s="18"/>
      <c r="E422" s="18"/>
      <c r="F422" s="18"/>
      <c r="G422" s="18"/>
      <c r="H422" s="18"/>
      <c r="I422" s="18"/>
      <c r="J422" s="18"/>
      <c r="K422" s="18" t="s">
        <v>1443</v>
      </c>
      <c r="L422" s="21"/>
    </row>
    <row r="423" spans="1:12">
      <c r="A423" s="22"/>
      <c r="B423" s="18" t="s">
        <v>1626</v>
      </c>
      <c r="C423" s="18"/>
      <c r="D423" s="18"/>
      <c r="E423" s="18"/>
      <c r="F423" s="18"/>
      <c r="G423" s="18"/>
      <c r="H423" s="18"/>
      <c r="I423" s="18"/>
      <c r="J423" s="18"/>
      <c r="K423" s="18" t="s">
        <v>1627</v>
      </c>
      <c r="L423" s="21"/>
    </row>
    <row r="424" spans="1:12">
      <c r="A424" s="22"/>
      <c r="B424" s="18" t="s">
        <v>1628</v>
      </c>
      <c r="C424" s="18"/>
      <c r="D424" s="18"/>
      <c r="E424" s="18"/>
      <c r="F424" s="18"/>
      <c r="G424" s="18"/>
      <c r="H424" s="18"/>
      <c r="I424" s="18"/>
      <c r="J424" s="18"/>
      <c r="K424" s="18" t="s">
        <v>1069</v>
      </c>
      <c r="L424" s="21"/>
    </row>
    <row r="425" spans="1:12">
      <c r="A425" s="22"/>
      <c r="B425" s="18" t="s">
        <v>1629</v>
      </c>
      <c r="C425" s="18"/>
      <c r="D425" s="18"/>
      <c r="E425" s="18"/>
      <c r="F425" s="18"/>
      <c r="G425" s="18"/>
      <c r="H425" s="18"/>
      <c r="I425" s="18"/>
      <c r="J425" s="18"/>
      <c r="K425" s="18" t="s">
        <v>1271</v>
      </c>
      <c r="L425" s="21"/>
    </row>
    <row r="426" spans="1:12">
      <c r="A426" s="22"/>
      <c r="B426" s="18" t="s">
        <v>1630</v>
      </c>
      <c r="C426" s="18"/>
      <c r="D426" s="18"/>
      <c r="E426" s="18"/>
      <c r="F426" s="18"/>
      <c r="G426" s="18"/>
      <c r="H426" s="18"/>
      <c r="I426" s="18"/>
      <c r="J426" s="18"/>
      <c r="K426" s="18" t="s">
        <v>1134</v>
      </c>
      <c r="L426" s="21"/>
    </row>
    <row r="427" spans="1:12">
      <c r="A427" s="22"/>
      <c r="B427" s="18" t="s">
        <v>1631</v>
      </c>
      <c r="C427" s="18"/>
      <c r="D427" s="18"/>
      <c r="E427" s="18"/>
      <c r="F427" s="18"/>
      <c r="G427" s="18"/>
      <c r="H427" s="18"/>
      <c r="I427" s="18"/>
      <c r="J427" s="18"/>
      <c r="K427" s="18" t="s">
        <v>1632</v>
      </c>
      <c r="L427" s="21"/>
    </row>
    <row r="428" spans="1:12">
      <c r="A428" s="22"/>
      <c r="B428" s="18" t="s">
        <v>1633</v>
      </c>
      <c r="C428" s="18"/>
      <c r="D428" s="18"/>
      <c r="E428" s="18"/>
      <c r="F428" s="18"/>
      <c r="G428" s="18"/>
      <c r="H428" s="18"/>
      <c r="I428" s="18"/>
      <c r="J428" s="18"/>
      <c r="K428" s="18" t="s">
        <v>1632</v>
      </c>
      <c r="L428" s="21"/>
    </row>
    <row r="429" spans="1:12">
      <c r="A429" s="22"/>
      <c r="B429" s="18" t="s">
        <v>1634</v>
      </c>
      <c r="C429" s="18"/>
      <c r="D429" s="18"/>
      <c r="E429" s="18"/>
      <c r="F429" s="18"/>
      <c r="G429" s="18"/>
      <c r="H429" s="18"/>
      <c r="I429" s="18"/>
      <c r="J429" s="18"/>
      <c r="K429" s="18" t="s">
        <v>1505</v>
      </c>
      <c r="L429" s="21"/>
    </row>
    <row r="430" spans="1:12">
      <c r="A430" s="22"/>
      <c r="B430" s="18" t="s">
        <v>1635</v>
      </c>
      <c r="C430" s="18"/>
      <c r="D430" s="18"/>
      <c r="E430" s="18"/>
      <c r="F430" s="18"/>
      <c r="G430" s="18"/>
      <c r="H430" s="18"/>
      <c r="I430" s="18"/>
      <c r="J430" s="18"/>
      <c r="K430" s="18" t="s">
        <v>1307</v>
      </c>
      <c r="L430" s="21"/>
    </row>
    <row r="431" spans="1:12">
      <c r="A431" s="22"/>
      <c r="B431" s="18" t="s">
        <v>1636</v>
      </c>
      <c r="C431" s="18"/>
      <c r="D431" s="18"/>
      <c r="E431" s="18"/>
      <c r="F431" s="18"/>
      <c r="G431" s="18"/>
      <c r="H431" s="18"/>
      <c r="I431" s="18"/>
      <c r="J431" s="18"/>
      <c r="K431" s="18" t="s">
        <v>1307</v>
      </c>
      <c r="L431" s="21"/>
    </row>
    <row r="432" spans="1:12">
      <c r="A432" s="22"/>
      <c r="B432" s="18" t="s">
        <v>1637</v>
      </c>
      <c r="C432" s="18"/>
      <c r="D432" s="18"/>
      <c r="E432" s="18"/>
      <c r="F432" s="18"/>
      <c r="G432" s="18"/>
      <c r="H432" s="18"/>
      <c r="I432" s="18"/>
      <c r="J432" s="18"/>
      <c r="K432" s="18" t="s">
        <v>1638</v>
      </c>
      <c r="L432" s="21"/>
    </row>
    <row r="433" spans="1:12">
      <c r="A433" s="22"/>
      <c r="B433" s="18" t="s">
        <v>1639</v>
      </c>
      <c r="C433" s="18"/>
      <c r="D433" s="18"/>
      <c r="E433" s="18"/>
      <c r="F433" s="18"/>
      <c r="G433" s="18"/>
      <c r="H433" s="18"/>
      <c r="I433" s="18"/>
      <c r="J433" s="18"/>
      <c r="K433" s="18" t="s">
        <v>1376</v>
      </c>
      <c r="L433" s="21"/>
    </row>
    <row r="434" spans="1:12">
      <c r="A434" s="22"/>
      <c r="B434" s="18" t="s">
        <v>1640</v>
      </c>
      <c r="C434" s="18"/>
      <c r="D434" s="18"/>
      <c r="E434" s="18"/>
      <c r="F434" s="18"/>
      <c r="G434" s="18"/>
      <c r="H434" s="18"/>
      <c r="I434" s="18"/>
      <c r="J434" s="18"/>
      <c r="K434" s="18" t="s">
        <v>1376</v>
      </c>
      <c r="L434" s="21"/>
    </row>
    <row r="435" spans="1:12">
      <c r="A435" s="22"/>
      <c r="B435" s="18" t="s">
        <v>1641</v>
      </c>
      <c r="C435" s="18"/>
      <c r="D435" s="18"/>
      <c r="E435" s="18"/>
      <c r="F435" s="18"/>
      <c r="G435" s="18"/>
      <c r="H435" s="18"/>
      <c r="I435" s="18"/>
      <c r="J435" s="18"/>
      <c r="K435" s="18" t="s">
        <v>1298</v>
      </c>
      <c r="L435" s="21"/>
    </row>
    <row r="436" spans="1:12">
      <c r="A436" s="22"/>
      <c r="B436" s="18" t="s">
        <v>1642</v>
      </c>
      <c r="C436" s="18"/>
      <c r="D436" s="18"/>
      <c r="E436" s="18"/>
      <c r="F436" s="18"/>
      <c r="G436" s="18"/>
      <c r="H436" s="18"/>
      <c r="I436" s="18"/>
      <c r="J436" s="18"/>
      <c r="K436" s="18" t="s">
        <v>1298</v>
      </c>
      <c r="L436" s="21"/>
    </row>
    <row r="437" spans="1:12">
      <c r="A437" s="22"/>
      <c r="B437" s="18" t="s">
        <v>1643</v>
      </c>
      <c r="C437" s="18"/>
      <c r="D437" s="18"/>
      <c r="E437" s="18"/>
      <c r="F437" s="18"/>
      <c r="G437" s="18"/>
      <c r="H437" s="18"/>
      <c r="I437" s="18"/>
      <c r="J437" s="18"/>
      <c r="K437" s="18" t="s">
        <v>1618</v>
      </c>
      <c r="L437" s="21"/>
    </row>
    <row r="438" spans="1:12">
      <c r="A438" s="22"/>
      <c r="B438" s="18" t="s">
        <v>1644</v>
      </c>
      <c r="C438" s="18"/>
      <c r="D438" s="18"/>
      <c r="E438" s="18"/>
      <c r="F438" s="18"/>
      <c r="G438" s="18"/>
      <c r="H438" s="18"/>
      <c r="I438" s="18"/>
      <c r="J438" s="18"/>
      <c r="K438" s="18" t="s">
        <v>1351</v>
      </c>
      <c r="L438" s="21"/>
    </row>
    <row r="439" spans="1:12">
      <c r="A439" s="22"/>
      <c r="B439" s="18" t="s">
        <v>1645</v>
      </c>
      <c r="C439" s="18"/>
      <c r="D439" s="18"/>
      <c r="E439" s="18"/>
      <c r="F439" s="18"/>
      <c r="G439" s="18"/>
      <c r="H439" s="18"/>
      <c r="I439" s="18"/>
      <c r="J439" s="18"/>
      <c r="K439" s="18" t="s">
        <v>1351</v>
      </c>
      <c r="L439" s="21"/>
    </row>
    <row r="440" spans="1:12">
      <c r="A440" s="22"/>
      <c r="B440" s="18" t="s">
        <v>1646</v>
      </c>
      <c r="C440" s="18"/>
      <c r="D440" s="18"/>
      <c r="E440" s="18"/>
      <c r="F440" s="18"/>
      <c r="G440" s="18"/>
      <c r="H440" s="18"/>
      <c r="I440" s="18"/>
      <c r="J440" s="18"/>
      <c r="K440" s="18" t="s">
        <v>1632</v>
      </c>
      <c r="L440" s="21"/>
    </row>
    <row r="441" spans="1:12">
      <c r="A441" s="22"/>
      <c r="B441" s="18" t="s">
        <v>1647</v>
      </c>
      <c r="C441" s="18"/>
      <c r="D441" s="18"/>
      <c r="E441" s="18"/>
      <c r="F441" s="18"/>
      <c r="G441" s="18"/>
      <c r="H441" s="18"/>
      <c r="I441" s="18"/>
      <c r="J441" s="18"/>
      <c r="K441" s="18" t="s">
        <v>1108</v>
      </c>
      <c r="L441" s="21"/>
    </row>
    <row r="442" spans="1:12">
      <c r="A442" s="22"/>
      <c r="B442" s="18" t="s">
        <v>1648</v>
      </c>
      <c r="C442" s="18"/>
      <c r="D442" s="18"/>
      <c r="E442" s="18"/>
      <c r="F442" s="18"/>
      <c r="G442" s="18"/>
      <c r="H442" s="18"/>
      <c r="I442" s="18"/>
      <c r="J442" s="18"/>
      <c r="K442" s="18" t="s">
        <v>1044</v>
      </c>
      <c r="L442" s="21"/>
    </row>
    <row r="443" spans="1:12">
      <c r="A443" s="22"/>
      <c r="B443" s="18" t="s">
        <v>1649</v>
      </c>
      <c r="C443" s="18"/>
      <c r="D443" s="18"/>
      <c r="E443" s="18"/>
      <c r="F443" s="18"/>
      <c r="G443" s="18"/>
      <c r="H443" s="18"/>
      <c r="I443" s="18"/>
      <c r="J443" s="18"/>
      <c r="K443" s="18" t="s">
        <v>1179</v>
      </c>
      <c r="L443" s="21"/>
    </row>
    <row r="444" spans="1:12">
      <c r="A444" s="22"/>
      <c r="B444" s="18" t="s">
        <v>1650</v>
      </c>
      <c r="C444" s="18"/>
      <c r="D444" s="18"/>
      <c r="E444" s="18"/>
      <c r="F444" s="18"/>
      <c r="G444" s="18"/>
      <c r="H444" s="18"/>
      <c r="I444" s="18"/>
      <c r="J444" s="18"/>
      <c r="K444" s="18" t="s">
        <v>1038</v>
      </c>
      <c r="L444" s="21"/>
    </row>
    <row r="445" spans="1:12">
      <c r="A445" s="22"/>
      <c r="B445" s="18" t="s">
        <v>1651</v>
      </c>
      <c r="C445" s="18"/>
      <c r="D445" s="18"/>
      <c r="E445" s="18"/>
      <c r="F445" s="18"/>
      <c r="G445" s="18"/>
      <c r="H445" s="18"/>
      <c r="I445" s="18"/>
      <c r="J445" s="18"/>
      <c r="K445" s="18" t="s">
        <v>1040</v>
      </c>
      <c r="L445" s="21"/>
    </row>
    <row r="446" spans="1:12">
      <c r="A446" s="22"/>
      <c r="B446" s="18" t="s">
        <v>1652</v>
      </c>
      <c r="C446" s="18"/>
      <c r="D446" s="18"/>
      <c r="E446" s="18"/>
      <c r="F446" s="18"/>
      <c r="G446" s="18"/>
      <c r="H446" s="18"/>
      <c r="I446" s="18"/>
      <c r="J446" s="18"/>
      <c r="K446" s="18" t="s">
        <v>1112</v>
      </c>
      <c r="L446" s="21"/>
    </row>
    <row r="447" spans="1:12">
      <c r="A447" s="22"/>
      <c r="B447" s="18" t="s">
        <v>1653</v>
      </c>
      <c r="C447" s="18"/>
      <c r="D447" s="18"/>
      <c r="E447" s="18"/>
      <c r="F447" s="18"/>
      <c r="G447" s="18"/>
      <c r="H447" s="18"/>
      <c r="I447" s="18"/>
      <c r="J447" s="18"/>
      <c r="K447" s="18" t="s">
        <v>1271</v>
      </c>
      <c r="L447" s="21"/>
    </row>
    <row r="448" spans="1:12">
      <c r="A448" s="22"/>
      <c r="B448" s="18" t="s">
        <v>1654</v>
      </c>
      <c r="C448" s="18"/>
      <c r="D448" s="18"/>
      <c r="E448" s="18"/>
      <c r="F448" s="18"/>
      <c r="G448" s="18"/>
      <c r="H448" s="18"/>
      <c r="I448" s="18"/>
      <c r="J448" s="18"/>
      <c r="K448" s="18" t="s">
        <v>1110</v>
      </c>
      <c r="L448" s="21"/>
    </row>
    <row r="449" spans="1:12">
      <c r="A449" s="22"/>
      <c r="B449" s="18" t="s">
        <v>1655</v>
      </c>
      <c r="C449" s="18"/>
      <c r="D449" s="18"/>
      <c r="E449" s="18"/>
      <c r="F449" s="18"/>
      <c r="G449" s="18"/>
      <c r="H449" s="18"/>
      <c r="I449" s="18"/>
      <c r="J449" s="18"/>
      <c r="K449" s="18" t="s">
        <v>1611</v>
      </c>
      <c r="L449" s="21"/>
    </row>
    <row r="450" spans="1:12">
      <c r="A450" s="22"/>
      <c r="B450" s="18" t="s">
        <v>1656</v>
      </c>
      <c r="C450" s="18"/>
      <c r="D450" s="18"/>
      <c r="E450" s="18"/>
      <c r="F450" s="18"/>
      <c r="G450" s="18"/>
      <c r="H450" s="18"/>
      <c r="I450" s="18"/>
      <c r="J450" s="18"/>
      <c r="K450" s="18" t="s">
        <v>1271</v>
      </c>
      <c r="L450" s="21"/>
    </row>
    <row r="451" spans="1:12">
      <c r="A451" s="22"/>
      <c r="B451" s="18" t="s">
        <v>1657</v>
      </c>
      <c r="C451" s="18"/>
      <c r="D451" s="18"/>
      <c r="E451" s="18"/>
      <c r="F451" s="18"/>
      <c r="G451" s="18"/>
      <c r="H451" s="18"/>
      <c r="I451" s="18"/>
      <c r="J451" s="18"/>
      <c r="K451" s="18" t="s">
        <v>1110</v>
      </c>
      <c r="L451" s="21"/>
    </row>
    <row r="452" spans="1:12">
      <c r="A452" s="22"/>
      <c r="B452" s="18" t="s">
        <v>1658</v>
      </c>
      <c r="C452" s="18"/>
      <c r="D452" s="18"/>
      <c r="E452" s="18"/>
      <c r="F452" s="18"/>
      <c r="G452" s="18"/>
      <c r="H452" s="18"/>
      <c r="I452" s="18"/>
      <c r="J452" s="18"/>
      <c r="K452" s="18" t="s">
        <v>1046</v>
      </c>
      <c r="L452" s="21"/>
    </row>
    <row r="453" spans="1:12">
      <c r="A453" s="22"/>
      <c r="B453" s="18" t="s">
        <v>1659</v>
      </c>
      <c r="C453" s="18"/>
      <c r="D453" s="18"/>
      <c r="E453" s="18"/>
      <c r="F453" s="18"/>
      <c r="G453" s="18"/>
      <c r="H453" s="18"/>
      <c r="I453" s="18"/>
      <c r="J453" s="18"/>
      <c r="K453" s="18" t="s">
        <v>1660</v>
      </c>
      <c r="L453" s="21"/>
    </row>
    <row r="454" spans="1:12">
      <c r="A454" s="22"/>
      <c r="B454" s="18" t="s">
        <v>1661</v>
      </c>
      <c r="C454" s="18"/>
      <c r="D454" s="18"/>
      <c r="E454" s="18"/>
      <c r="F454" s="18"/>
      <c r="G454" s="18"/>
      <c r="H454" s="18"/>
      <c r="I454" s="18"/>
      <c r="J454" s="18"/>
      <c r="K454" s="18" t="s">
        <v>1660</v>
      </c>
      <c r="L454" s="21"/>
    </row>
    <row r="455" spans="1:12">
      <c r="A455" s="22"/>
      <c r="B455" s="18" t="s">
        <v>1662</v>
      </c>
      <c r="C455" s="18"/>
      <c r="D455" s="18"/>
      <c r="E455" s="18"/>
      <c r="F455" s="18"/>
      <c r="G455" s="18"/>
      <c r="H455" s="18"/>
      <c r="I455" s="18"/>
      <c r="J455" s="18"/>
      <c r="K455" s="18" t="s">
        <v>1382</v>
      </c>
      <c r="L455" s="21"/>
    </row>
    <row r="456" spans="1:12">
      <c r="A456" s="22"/>
      <c r="B456" s="18" t="s">
        <v>1663</v>
      </c>
      <c r="C456" s="18"/>
      <c r="D456" s="18"/>
      <c r="E456" s="18"/>
      <c r="F456" s="18"/>
      <c r="G456" s="18"/>
      <c r="H456" s="18"/>
      <c r="I456" s="18"/>
      <c r="J456" s="18"/>
      <c r="K456" s="18" t="s">
        <v>1382</v>
      </c>
      <c r="L456" s="21"/>
    </row>
    <row r="457" spans="1:12">
      <c r="A457" s="22"/>
      <c r="B457" s="18" t="s">
        <v>1664</v>
      </c>
      <c r="C457" s="18"/>
      <c r="D457" s="18"/>
      <c r="E457" s="18"/>
      <c r="F457" s="18"/>
      <c r="G457" s="18"/>
      <c r="H457" s="18"/>
      <c r="I457" s="18"/>
      <c r="J457" s="18"/>
      <c r="K457" s="18" t="s">
        <v>1665</v>
      </c>
      <c r="L457" s="21"/>
    </row>
    <row r="458" spans="1:12">
      <c r="A458" s="22"/>
      <c r="B458" s="18" t="s">
        <v>1666</v>
      </c>
      <c r="C458" s="18"/>
      <c r="D458" s="18"/>
      <c r="E458" s="18"/>
      <c r="F458" s="18"/>
      <c r="G458" s="18"/>
      <c r="H458" s="18"/>
      <c r="I458" s="18"/>
      <c r="J458" s="18"/>
      <c r="K458" s="18" t="s">
        <v>1358</v>
      </c>
      <c r="L458" s="21"/>
    </row>
    <row r="459" spans="1:12">
      <c r="A459" s="22"/>
      <c r="B459" s="18" t="s">
        <v>1667</v>
      </c>
      <c r="C459" s="18"/>
      <c r="D459" s="18"/>
      <c r="E459" s="18"/>
      <c r="F459" s="18"/>
      <c r="G459" s="18"/>
      <c r="H459" s="18"/>
      <c r="I459" s="18"/>
      <c r="J459" s="18"/>
      <c r="K459" s="18" t="s">
        <v>1358</v>
      </c>
      <c r="L459" s="21"/>
    </row>
    <row r="460" spans="1:12">
      <c r="A460" s="22"/>
      <c r="B460" s="18" t="s">
        <v>1668</v>
      </c>
      <c r="C460" s="18"/>
      <c r="D460" s="18"/>
      <c r="E460" s="18"/>
      <c r="F460" s="18"/>
      <c r="G460" s="18"/>
      <c r="H460" s="18"/>
      <c r="I460" s="18"/>
      <c r="J460" s="18"/>
      <c r="K460" s="18" t="s">
        <v>1669</v>
      </c>
      <c r="L460" s="21"/>
    </row>
    <row r="461" spans="1:12">
      <c r="A461" s="22"/>
      <c r="B461" s="18" t="s">
        <v>1670</v>
      </c>
      <c r="C461" s="18"/>
      <c r="D461" s="18"/>
      <c r="E461" s="18"/>
      <c r="F461" s="18"/>
      <c r="G461" s="18"/>
      <c r="H461" s="18"/>
      <c r="I461" s="18"/>
      <c r="J461" s="18"/>
      <c r="K461" s="18" t="s">
        <v>1358</v>
      </c>
      <c r="L461" s="21"/>
    </row>
    <row r="462" spans="1:12">
      <c r="A462" s="22"/>
      <c r="B462" s="18" t="s">
        <v>1671</v>
      </c>
      <c r="C462" s="18"/>
      <c r="D462" s="18"/>
      <c r="E462" s="18"/>
      <c r="F462" s="18"/>
      <c r="G462" s="18"/>
      <c r="H462" s="18"/>
      <c r="I462" s="18"/>
      <c r="J462" s="18"/>
      <c r="K462" s="18" t="s">
        <v>1358</v>
      </c>
      <c r="L462" s="21"/>
    </row>
    <row r="463" spans="1:12">
      <c r="A463" s="22"/>
      <c r="B463" s="18" t="s">
        <v>1672</v>
      </c>
      <c r="C463" s="18"/>
      <c r="D463" s="18"/>
      <c r="E463" s="18"/>
      <c r="F463" s="18"/>
      <c r="G463" s="18"/>
      <c r="H463" s="18"/>
      <c r="I463" s="18"/>
      <c r="J463" s="18"/>
      <c r="K463" s="18" t="s">
        <v>1473</v>
      </c>
      <c r="L463" s="21"/>
    </row>
    <row r="464" spans="1:12">
      <c r="A464" s="22"/>
      <c r="B464" s="18" t="s">
        <v>1673</v>
      </c>
      <c r="C464" s="18"/>
      <c r="D464" s="18"/>
      <c r="E464" s="18"/>
      <c r="F464" s="18"/>
      <c r="G464" s="18"/>
      <c r="H464" s="18"/>
      <c r="I464" s="18"/>
      <c r="J464" s="18"/>
      <c r="K464" s="18" t="s">
        <v>1136</v>
      </c>
      <c r="L464" s="21"/>
    </row>
    <row r="465" spans="1:12">
      <c r="A465" s="22"/>
      <c r="B465" s="18" t="s">
        <v>1674</v>
      </c>
      <c r="C465" s="18"/>
      <c r="D465" s="18"/>
      <c r="E465" s="18"/>
      <c r="F465" s="18"/>
      <c r="G465" s="18"/>
      <c r="H465" s="18"/>
      <c r="I465" s="18"/>
      <c r="J465" s="18"/>
      <c r="K465" s="18" t="s">
        <v>1146</v>
      </c>
      <c r="L465" s="21"/>
    </row>
    <row r="466" spans="1:12">
      <c r="A466" s="22"/>
      <c r="B466" s="18" t="s">
        <v>1675</v>
      </c>
      <c r="C466" s="18"/>
      <c r="D466" s="18"/>
      <c r="E466" s="18"/>
      <c r="F466" s="18"/>
      <c r="G466" s="18"/>
      <c r="H466" s="18"/>
      <c r="I466" s="18"/>
      <c r="J466" s="18"/>
      <c r="K466" s="18" t="s">
        <v>1552</v>
      </c>
      <c r="L466" s="21"/>
    </row>
    <row r="467" spans="1:12">
      <c r="A467" s="22"/>
      <c r="B467" s="18" t="s">
        <v>1676</v>
      </c>
      <c r="C467" s="18"/>
      <c r="D467" s="18"/>
      <c r="E467" s="18"/>
      <c r="F467" s="18"/>
      <c r="G467" s="18"/>
      <c r="H467" s="18"/>
      <c r="I467" s="18"/>
      <c r="J467" s="18"/>
      <c r="K467" s="18" t="s">
        <v>1134</v>
      </c>
      <c r="L467" s="21"/>
    </row>
    <row r="468" spans="1:12">
      <c r="A468" s="22"/>
      <c r="B468" s="18" t="s">
        <v>1677</v>
      </c>
      <c r="C468" s="18"/>
      <c r="D468" s="18"/>
      <c r="E468" s="18"/>
      <c r="F468" s="18"/>
      <c r="G468" s="18"/>
      <c r="H468" s="18"/>
      <c r="I468" s="18"/>
      <c r="J468" s="18"/>
      <c r="K468" s="18" t="s">
        <v>1136</v>
      </c>
      <c r="L468" s="21"/>
    </row>
    <row r="469" spans="1:12">
      <c r="A469" s="22"/>
      <c r="B469" s="18" t="s">
        <v>1678</v>
      </c>
      <c r="C469" s="18"/>
      <c r="D469" s="18"/>
      <c r="E469" s="18"/>
      <c r="F469" s="18"/>
      <c r="G469" s="18"/>
      <c r="H469" s="18"/>
      <c r="I469" s="18"/>
      <c r="J469" s="18"/>
      <c r="K469" s="18" t="s">
        <v>1679</v>
      </c>
      <c r="L469" s="21"/>
    </row>
    <row r="470" spans="1:12">
      <c r="A470" s="22"/>
      <c r="B470" s="18" t="s">
        <v>1680</v>
      </c>
      <c r="C470" s="18"/>
      <c r="D470" s="18"/>
      <c r="E470" s="18"/>
      <c r="F470" s="18"/>
      <c r="G470" s="18"/>
      <c r="H470" s="18"/>
      <c r="I470" s="18"/>
      <c r="J470" s="18"/>
      <c r="K470" s="18" t="s">
        <v>1454</v>
      </c>
      <c r="L470" s="21"/>
    </row>
    <row r="471" spans="1:12">
      <c r="A471" s="22"/>
      <c r="B471" s="18" t="s">
        <v>1681</v>
      </c>
      <c r="C471" s="18"/>
      <c r="D471" s="18"/>
      <c r="E471" s="18"/>
      <c r="F471" s="18"/>
      <c r="G471" s="18"/>
      <c r="H471" s="18"/>
      <c r="I471" s="18"/>
      <c r="J471" s="18"/>
      <c r="K471" s="18" t="s">
        <v>1454</v>
      </c>
      <c r="L471" s="21"/>
    </row>
    <row r="472" spans="1:12">
      <c r="A472" s="22"/>
      <c r="B472" s="18" t="s">
        <v>1682</v>
      </c>
      <c r="C472" s="18"/>
      <c r="D472" s="18"/>
      <c r="E472" s="18"/>
      <c r="F472" s="18"/>
      <c r="G472" s="18"/>
      <c r="H472" s="18"/>
      <c r="I472" s="18"/>
      <c r="J472" s="18"/>
      <c r="K472" s="18" t="s">
        <v>1683</v>
      </c>
      <c r="L472" s="21"/>
    </row>
    <row r="473" spans="1:12">
      <c r="A473" s="22"/>
      <c r="B473" s="18" t="s">
        <v>1684</v>
      </c>
      <c r="C473" s="18"/>
      <c r="D473" s="18"/>
      <c r="E473" s="18"/>
      <c r="F473" s="18"/>
      <c r="G473" s="18"/>
      <c r="H473" s="18"/>
      <c r="I473" s="18"/>
      <c r="J473" s="18"/>
      <c r="K473" s="18" t="s">
        <v>1685</v>
      </c>
      <c r="L473" s="21"/>
    </row>
    <row r="474" spans="1:12">
      <c r="A474" s="22" t="s">
        <v>1686</v>
      </c>
      <c r="B474" s="18" t="s">
        <v>1687</v>
      </c>
      <c r="C474" s="18"/>
      <c r="D474" s="18"/>
      <c r="E474" s="18"/>
      <c r="F474" s="18"/>
      <c r="G474" s="18"/>
      <c r="H474" s="18"/>
      <c r="I474" s="18"/>
      <c r="J474" s="18"/>
      <c r="K474" s="18" t="s">
        <v>1688</v>
      </c>
      <c r="L474" s="21"/>
    </row>
    <row r="475" spans="1:12">
      <c r="A475" s="22"/>
      <c r="B475" s="18" t="s">
        <v>1689</v>
      </c>
      <c r="C475" s="18"/>
      <c r="D475" s="18"/>
      <c r="E475" s="18"/>
      <c r="F475" s="18"/>
      <c r="G475" s="18"/>
      <c r="H475" s="18"/>
      <c r="I475" s="18"/>
      <c r="J475" s="18"/>
      <c r="K475" s="18" t="s">
        <v>1690</v>
      </c>
      <c r="L475" s="21"/>
    </row>
    <row r="476" spans="1:12">
      <c r="A476" s="22"/>
      <c r="B476" s="18" t="s">
        <v>1691</v>
      </c>
      <c r="C476" s="18"/>
      <c r="D476" s="18"/>
      <c r="E476" s="18"/>
      <c r="F476" s="18"/>
      <c r="G476" s="18"/>
      <c r="H476" s="18"/>
      <c r="I476" s="18"/>
      <c r="J476" s="18"/>
      <c r="K476" s="18" t="s">
        <v>1239</v>
      </c>
      <c r="L476" s="21"/>
    </row>
    <row r="477" spans="1:12">
      <c r="A477" s="22" t="s">
        <v>1686</v>
      </c>
      <c r="B477" s="18" t="s">
        <v>1692</v>
      </c>
      <c r="C477" s="18"/>
      <c r="D477" s="18"/>
      <c r="E477" s="18"/>
      <c r="F477" s="18"/>
      <c r="G477" s="18"/>
      <c r="H477" s="18"/>
      <c r="I477" s="18"/>
      <c r="J477" s="18"/>
      <c r="K477" s="18" t="s">
        <v>1069</v>
      </c>
      <c r="L477" s="21"/>
    </row>
    <row r="478" spans="1:12">
      <c r="A478" s="22"/>
      <c r="B478" s="18" t="s">
        <v>1693</v>
      </c>
      <c r="C478" s="18"/>
      <c r="D478" s="18"/>
      <c r="E478" s="18"/>
      <c r="F478" s="18"/>
      <c r="G478" s="18"/>
      <c r="H478" s="18"/>
      <c r="I478" s="18"/>
      <c r="J478" s="18"/>
      <c r="K478" s="18" t="s">
        <v>1271</v>
      </c>
      <c r="L478" s="21"/>
    </row>
    <row r="479" spans="1:12">
      <c r="A479" s="22"/>
      <c r="B479" s="18" t="s">
        <v>1694</v>
      </c>
      <c r="C479" s="18"/>
      <c r="D479" s="18"/>
      <c r="E479" s="18"/>
      <c r="F479" s="18"/>
      <c r="G479" s="18"/>
      <c r="H479" s="18"/>
      <c r="I479" s="18"/>
      <c r="J479" s="18"/>
      <c r="K479" s="18" t="s">
        <v>1182</v>
      </c>
      <c r="L479" s="21"/>
    </row>
    <row r="480" spans="1:12">
      <c r="A480" s="22"/>
      <c r="B480" s="18" t="s">
        <v>1695</v>
      </c>
      <c r="C480" s="18"/>
      <c r="D480" s="18"/>
      <c r="E480" s="18"/>
      <c r="F480" s="18"/>
      <c r="G480" s="18"/>
      <c r="H480" s="18"/>
      <c r="I480" s="18"/>
      <c r="J480" s="18"/>
      <c r="K480" s="18" t="s">
        <v>1696</v>
      </c>
      <c r="L480" s="21"/>
    </row>
    <row r="481" spans="1:12">
      <c r="A481" s="22"/>
      <c r="B481" s="18" t="s">
        <v>1697</v>
      </c>
      <c r="C481" s="18"/>
      <c r="D481" s="18"/>
      <c r="E481" s="18"/>
      <c r="F481" s="18"/>
      <c r="G481" s="18"/>
      <c r="H481" s="18"/>
      <c r="I481" s="18"/>
      <c r="J481" s="18"/>
      <c r="K481" s="18" t="s">
        <v>1696</v>
      </c>
      <c r="L481" s="21"/>
    </row>
    <row r="482" spans="1:12">
      <c r="A482" s="22"/>
      <c r="B482" s="18" t="s">
        <v>1698</v>
      </c>
      <c r="C482" s="18"/>
      <c r="D482" s="18"/>
      <c r="E482" s="18"/>
      <c r="F482" s="18"/>
      <c r="G482" s="18"/>
      <c r="H482" s="18"/>
      <c r="I482" s="18"/>
      <c r="J482" s="18"/>
      <c r="K482" s="18" t="s">
        <v>1699</v>
      </c>
      <c r="L482" s="21"/>
    </row>
    <row r="483" spans="1:12">
      <c r="A483" s="22"/>
      <c r="B483" s="18" t="s">
        <v>1700</v>
      </c>
      <c r="C483" s="18"/>
      <c r="D483" s="18"/>
      <c r="E483" s="18"/>
      <c r="F483" s="18"/>
      <c r="G483" s="18"/>
      <c r="H483" s="18"/>
      <c r="I483" s="18"/>
      <c r="J483" s="18"/>
      <c r="K483" s="18" t="s">
        <v>1307</v>
      </c>
      <c r="L483" s="21"/>
    </row>
    <row r="484" spans="1:12">
      <c r="A484" s="22"/>
      <c r="B484" s="18" t="s">
        <v>1701</v>
      </c>
      <c r="C484" s="18"/>
      <c r="D484" s="18"/>
      <c r="E484" s="18"/>
      <c r="F484" s="18"/>
      <c r="G484" s="18"/>
      <c r="H484" s="18"/>
      <c r="I484" s="18"/>
      <c r="J484" s="18"/>
      <c r="K484" s="18" t="s">
        <v>1307</v>
      </c>
      <c r="L484" s="21"/>
    </row>
    <row r="485" spans="1:12">
      <c r="A485" s="22"/>
      <c r="B485" s="18" t="s">
        <v>1702</v>
      </c>
      <c r="C485" s="18"/>
      <c r="D485" s="18"/>
      <c r="E485" s="18"/>
      <c r="F485" s="18"/>
      <c r="G485" s="18"/>
      <c r="H485" s="18"/>
      <c r="I485" s="18"/>
      <c r="J485" s="18"/>
      <c r="K485" s="18" t="s">
        <v>1703</v>
      </c>
      <c r="L485" s="21"/>
    </row>
    <row r="486" spans="1:12">
      <c r="A486" s="22"/>
      <c r="B486" s="18" t="s">
        <v>1704</v>
      </c>
      <c r="C486" s="18"/>
      <c r="D486" s="18"/>
      <c r="E486" s="18"/>
      <c r="F486" s="18"/>
      <c r="G486" s="18"/>
      <c r="H486" s="18"/>
      <c r="I486" s="18"/>
      <c r="J486" s="18"/>
      <c r="K486" s="18" t="s">
        <v>1531</v>
      </c>
      <c r="L486" s="21"/>
    </row>
    <row r="487" spans="1:12">
      <c r="A487" s="22"/>
      <c r="B487" s="18" t="s">
        <v>1705</v>
      </c>
      <c r="C487" s="18"/>
      <c r="D487" s="18"/>
      <c r="E487" s="18"/>
      <c r="F487" s="18"/>
      <c r="G487" s="18"/>
      <c r="H487" s="18"/>
      <c r="I487" s="18"/>
      <c r="J487" s="18"/>
      <c r="K487" s="18" t="s">
        <v>1179</v>
      </c>
      <c r="L487" s="21"/>
    </row>
    <row r="488" spans="1:12">
      <c r="A488" s="22"/>
      <c r="B488" s="18" t="s">
        <v>1706</v>
      </c>
      <c r="C488" s="18"/>
      <c r="D488" s="18"/>
      <c r="E488" s="18"/>
      <c r="F488" s="18"/>
      <c r="G488" s="18"/>
      <c r="H488" s="18"/>
      <c r="I488" s="18"/>
      <c r="J488" s="18"/>
      <c r="K488" s="18" t="s">
        <v>1707</v>
      </c>
      <c r="L488" s="21"/>
    </row>
    <row r="489" spans="1:12">
      <c r="A489" s="22"/>
      <c r="B489" s="18" t="s">
        <v>1708</v>
      </c>
      <c r="C489" s="18"/>
      <c r="D489" s="18"/>
      <c r="E489" s="18"/>
      <c r="F489" s="18"/>
      <c r="G489" s="18"/>
      <c r="H489" s="18"/>
      <c r="I489" s="18"/>
      <c r="J489" s="18"/>
      <c r="K489" s="18" t="s">
        <v>1274</v>
      </c>
      <c r="L489" s="21"/>
    </row>
    <row r="490" spans="1:12">
      <c r="A490" s="22"/>
      <c r="B490" s="18" t="s">
        <v>1709</v>
      </c>
      <c r="C490" s="18"/>
      <c r="D490" s="18"/>
      <c r="E490" s="18"/>
      <c r="F490" s="18"/>
      <c r="G490" s="18"/>
      <c r="H490" s="18"/>
      <c r="I490" s="18"/>
      <c r="J490" s="18"/>
      <c r="K490" s="18" t="s">
        <v>1274</v>
      </c>
      <c r="L490" s="21"/>
    </row>
    <row r="491" spans="1:12">
      <c r="A491" s="22"/>
      <c r="B491" s="18" t="s">
        <v>1710</v>
      </c>
      <c r="C491" s="18"/>
      <c r="D491" s="18"/>
      <c r="E491" s="18"/>
      <c r="F491" s="18"/>
      <c r="G491" s="18"/>
      <c r="H491" s="18"/>
      <c r="I491" s="18"/>
      <c r="J491" s="18"/>
      <c r="K491" s="18" t="s">
        <v>1277</v>
      </c>
      <c r="L491" s="21"/>
    </row>
    <row r="492" spans="1:12">
      <c r="A492" s="22"/>
      <c r="B492" s="18" t="s">
        <v>1711</v>
      </c>
      <c r="C492" s="18"/>
      <c r="D492" s="18"/>
      <c r="E492" s="18"/>
      <c r="F492" s="18"/>
      <c r="G492" s="18"/>
      <c r="H492" s="18"/>
      <c r="I492" s="18"/>
      <c r="J492" s="18"/>
      <c r="K492" s="18" t="s">
        <v>1093</v>
      </c>
      <c r="L492" s="21"/>
    </row>
    <row r="493" spans="1:12">
      <c r="A493" s="22"/>
      <c r="B493" s="18" t="s">
        <v>1712</v>
      </c>
      <c r="C493" s="18"/>
      <c r="D493" s="18"/>
      <c r="E493" s="18"/>
      <c r="F493" s="18"/>
      <c r="G493" s="18"/>
      <c r="H493" s="18"/>
      <c r="I493" s="18"/>
      <c r="J493" s="18"/>
      <c r="K493" s="18" t="s">
        <v>1095</v>
      </c>
      <c r="L493" s="21"/>
    </row>
    <row r="494" spans="1:12">
      <c r="A494" s="22"/>
      <c r="B494" s="18" t="s">
        <v>1713</v>
      </c>
      <c r="C494" s="18"/>
      <c r="D494" s="18"/>
      <c r="E494" s="18"/>
      <c r="F494" s="18"/>
      <c r="G494" s="18"/>
      <c r="H494" s="18"/>
      <c r="I494" s="18"/>
      <c r="J494" s="18"/>
      <c r="K494" s="18" t="s">
        <v>1058</v>
      </c>
      <c r="L494" s="21"/>
    </row>
    <row r="495" spans="1:12">
      <c r="A495" s="22"/>
      <c r="B495" s="18" t="s">
        <v>1714</v>
      </c>
      <c r="C495" s="18"/>
      <c r="D495" s="18"/>
      <c r="E495" s="18"/>
      <c r="F495" s="18"/>
      <c r="G495" s="18"/>
      <c r="H495" s="18"/>
      <c r="I495" s="18"/>
      <c r="J495" s="18"/>
      <c r="K495" s="18" t="s">
        <v>1715</v>
      </c>
      <c r="L495" s="21"/>
    </row>
    <row r="496" spans="1:12">
      <c r="A496" s="22"/>
      <c r="B496" s="18" t="s">
        <v>1716</v>
      </c>
      <c r="C496" s="18"/>
      <c r="D496" s="18"/>
      <c r="E496" s="18"/>
      <c r="F496" s="18"/>
      <c r="G496" s="18"/>
      <c r="H496" s="18"/>
      <c r="I496" s="18"/>
      <c r="J496" s="18"/>
      <c r="K496" s="18" t="s">
        <v>1184</v>
      </c>
      <c r="L496" s="21"/>
    </row>
    <row r="497" spans="1:12">
      <c r="A497" s="22"/>
      <c r="B497" s="18" t="s">
        <v>1717</v>
      </c>
      <c r="C497" s="18"/>
      <c r="D497" s="18"/>
      <c r="E497" s="18"/>
      <c r="F497" s="18"/>
      <c r="G497" s="18"/>
      <c r="H497" s="18"/>
      <c r="I497" s="18"/>
      <c r="J497" s="18"/>
      <c r="K497" s="18" t="s">
        <v>1179</v>
      </c>
      <c r="L497" s="21"/>
    </row>
    <row r="498" spans="1:12">
      <c r="A498" s="22"/>
      <c r="B498" s="18" t="s">
        <v>1718</v>
      </c>
      <c r="C498" s="18"/>
      <c r="D498" s="18"/>
      <c r="E498" s="18"/>
      <c r="F498" s="18"/>
      <c r="G498" s="18"/>
      <c r="H498" s="18"/>
      <c r="I498" s="18"/>
      <c r="J498" s="18"/>
      <c r="K498" s="18" t="s">
        <v>1129</v>
      </c>
      <c r="L498" s="21"/>
    </row>
    <row r="499" spans="1:12">
      <c r="A499" s="22"/>
      <c r="B499" s="18" t="s">
        <v>1719</v>
      </c>
      <c r="C499" s="18"/>
      <c r="D499" s="18"/>
      <c r="E499" s="18"/>
      <c r="F499" s="18"/>
      <c r="G499" s="18"/>
      <c r="H499" s="18"/>
      <c r="I499" s="18"/>
      <c r="J499" s="18"/>
      <c r="K499" s="18" t="s">
        <v>1239</v>
      </c>
      <c r="L499" s="21"/>
    </row>
  </sheetData>
  <sheetProtection formatCells="0" insertHyperlinks="0" autoFilter="0"/>
  <mergeCells count="4">
    <mergeCell ref="C1:K1"/>
    <mergeCell ref="A1:A2"/>
    <mergeCell ref="B1:B2"/>
    <mergeCell ref="L1:L2"/>
  </mergeCells>
  <phoneticPr fontId="56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40"/>
  <sheetViews>
    <sheetView workbookViewId="0">
      <pane ySplit="1" topLeftCell="A2" activePane="bottomLeft" state="frozen"/>
      <selection pane="bottomLeft" activeCell="D30" sqref="D30"/>
    </sheetView>
  </sheetViews>
  <sheetFormatPr baseColWidth="10" defaultColWidth="9" defaultRowHeight="15"/>
  <cols>
    <col min="1" max="1" width="40.5" style="1" customWidth="1"/>
    <col min="2" max="2" width="12.1640625" style="1" customWidth="1"/>
    <col min="3" max="3" width="10.6640625" style="1" customWidth="1"/>
    <col min="4" max="4" width="20.1640625" style="1" customWidth="1"/>
    <col min="5" max="5" width="13.5" style="1" customWidth="1"/>
    <col min="6" max="6" width="30.83203125" style="1" customWidth="1"/>
    <col min="7" max="7" width="12.1640625" style="1" customWidth="1"/>
    <col min="8" max="9" width="14.1640625" style="1" customWidth="1"/>
    <col min="10" max="10" width="39.5" style="1" customWidth="1"/>
    <col min="11" max="11" width="19.6640625" style="1" customWidth="1"/>
    <col min="12" max="16384" width="9" style="1"/>
  </cols>
  <sheetData>
    <row r="1" spans="1:6" ht="26">
      <c r="A1" s="2" t="s">
        <v>1720</v>
      </c>
    </row>
    <row r="2" spans="1:6">
      <c r="A2" s="3" t="s">
        <v>30</v>
      </c>
      <c r="B2" s="4"/>
      <c r="C2" s="4"/>
      <c r="D2" s="4"/>
      <c r="E2" s="4"/>
      <c r="F2" s="4"/>
    </row>
    <row r="3" spans="1:6">
      <c r="A3" s="5" t="s">
        <v>1721</v>
      </c>
      <c r="B3" s="5" t="s">
        <v>1722</v>
      </c>
      <c r="C3" s="5" t="s">
        <v>1723</v>
      </c>
      <c r="D3" s="5" t="s">
        <v>1724</v>
      </c>
      <c r="E3" s="5" t="s">
        <v>1725</v>
      </c>
      <c r="F3" s="5" t="s">
        <v>1726</v>
      </c>
    </row>
    <row r="4" spans="1:6">
      <c r="A4" s="6" t="s">
        <v>1727</v>
      </c>
      <c r="B4" s="6" t="s">
        <v>1728</v>
      </c>
      <c r="C4" s="6" t="s">
        <v>1729</v>
      </c>
      <c r="D4" s="6" t="s">
        <v>1730</v>
      </c>
      <c r="E4" s="9" t="s">
        <v>1731</v>
      </c>
      <c r="F4" s="6" t="s">
        <v>134</v>
      </c>
    </row>
    <row r="5" spans="1:6">
      <c r="A5" s="5" t="s">
        <v>1732</v>
      </c>
      <c r="B5" s="6" t="s">
        <v>1733</v>
      </c>
      <c r="C5" s="6" t="s">
        <v>1733</v>
      </c>
      <c r="D5" s="6" t="s">
        <v>1734</v>
      </c>
      <c r="E5" s="10">
        <v>1</v>
      </c>
      <c r="F5" s="6" t="s">
        <v>1735</v>
      </c>
    </row>
    <row r="6" spans="1:6">
      <c r="A6" s="5" t="s">
        <v>1736</v>
      </c>
      <c r="B6" s="6" t="s">
        <v>1728</v>
      </c>
      <c r="C6" s="6" t="s">
        <v>1737</v>
      </c>
      <c r="D6" s="6" t="s">
        <v>1730</v>
      </c>
      <c r="E6" s="11">
        <v>0.48</v>
      </c>
      <c r="F6" s="6" t="s">
        <v>1738</v>
      </c>
    </row>
    <row r="7" spans="1:6">
      <c r="A7" s="5" t="s">
        <v>1739</v>
      </c>
      <c r="B7" s="7" t="s">
        <v>1728</v>
      </c>
      <c r="C7" s="6" t="s">
        <v>1740</v>
      </c>
      <c r="D7" s="6" t="s">
        <v>1730</v>
      </c>
      <c r="E7" s="11">
        <v>0.03</v>
      </c>
      <c r="F7" s="6" t="s">
        <v>1741</v>
      </c>
    </row>
    <row r="8" spans="1:6">
      <c r="E8" s="12"/>
    </row>
    <row r="9" spans="1:6">
      <c r="E9" s="12"/>
    </row>
    <row r="10" spans="1:6">
      <c r="E10" s="12"/>
    </row>
    <row r="11" spans="1:6">
      <c r="E11" s="12"/>
    </row>
    <row r="12" spans="1:6">
      <c r="E12" s="12"/>
    </row>
    <row r="13" spans="1:6">
      <c r="E13" s="12"/>
    </row>
    <row r="14" spans="1:6">
      <c r="E14" s="12"/>
    </row>
    <row r="16" spans="1:6">
      <c r="A16" s="8" t="s">
        <v>1742</v>
      </c>
    </row>
    <row r="17" spans="1:8">
      <c r="A17" s="8" t="s">
        <v>1743</v>
      </c>
    </row>
    <row r="18" spans="1:8">
      <c r="A18" s="8" t="s">
        <v>1744</v>
      </c>
    </row>
    <row r="19" spans="1:8">
      <c r="A19" s="8" t="s">
        <v>1745</v>
      </c>
    </row>
    <row r="20" spans="1:8">
      <c r="A20" s="8" t="s">
        <v>1746</v>
      </c>
    </row>
    <row r="21" spans="1:8">
      <c r="A21" s="8" t="s">
        <v>1747</v>
      </c>
      <c r="E21" s="12"/>
      <c r="H21" s="12"/>
    </row>
    <row r="22" spans="1:8">
      <c r="A22" s="8" t="s">
        <v>1748</v>
      </c>
      <c r="E22" s="12"/>
      <c r="H22" s="12"/>
    </row>
    <row r="23" spans="1:8">
      <c r="A23" s="8" t="s">
        <v>1749</v>
      </c>
      <c r="E23" s="12"/>
      <c r="H23" s="12"/>
    </row>
    <row r="24" spans="1:8">
      <c r="A24" s="8" t="s">
        <v>1750</v>
      </c>
      <c r="E24" s="12"/>
      <c r="H24" s="12"/>
    </row>
    <row r="25" spans="1:8">
      <c r="A25" s="8" t="s">
        <v>1751</v>
      </c>
      <c r="E25" s="12"/>
      <c r="H25" s="12"/>
    </row>
    <row r="26" spans="1:8">
      <c r="A26" s="8" t="s">
        <v>1752</v>
      </c>
      <c r="E26" s="12"/>
      <c r="H26" s="12"/>
    </row>
    <row r="27" spans="1:8">
      <c r="A27" s="8" t="s">
        <v>1753</v>
      </c>
      <c r="E27" s="12"/>
      <c r="H27" s="12"/>
    </row>
    <row r="28" spans="1:8">
      <c r="A28" s="8" t="s">
        <v>1754</v>
      </c>
      <c r="E28" s="12"/>
      <c r="H28" s="12"/>
    </row>
    <row r="29" spans="1:8">
      <c r="A29" s="8" t="s">
        <v>1755</v>
      </c>
      <c r="E29" s="12"/>
      <c r="H29" s="12"/>
    </row>
    <row r="30" spans="1:8">
      <c r="A30" s="8" t="s">
        <v>1756</v>
      </c>
    </row>
    <row r="31" spans="1:8">
      <c r="A31" s="8" t="s">
        <v>1757</v>
      </c>
    </row>
    <row r="32" spans="1:8">
      <c r="A32" s="8" t="s">
        <v>1758</v>
      </c>
    </row>
    <row r="33" spans="1:1">
      <c r="A33" s="8" t="s">
        <v>1759</v>
      </c>
    </row>
    <row r="34" spans="1:1">
      <c r="A34" s="8" t="s">
        <v>1760</v>
      </c>
    </row>
    <row r="35" spans="1:1">
      <c r="A35" s="8" t="s">
        <v>1727</v>
      </c>
    </row>
    <row r="36" spans="1:1">
      <c r="A36" s="8" t="s">
        <v>1732</v>
      </c>
    </row>
    <row r="37" spans="1:1">
      <c r="A37" s="8" t="s">
        <v>1736</v>
      </c>
    </row>
    <row r="38" spans="1:1">
      <c r="A38" s="8" t="s">
        <v>1739</v>
      </c>
    </row>
    <row r="39" spans="1:1">
      <c r="A39" s="8" t="s">
        <v>1761</v>
      </c>
    </row>
    <row r="40" spans="1:1">
      <c r="A40" s="8" t="s">
        <v>1762</v>
      </c>
    </row>
  </sheetData>
  <sheetProtection formatCells="0" insertHyperlinks="0" autoFilter="0"/>
  <phoneticPr fontId="56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>
      <selection activeCell="M240" sqref="M240"/>
    </sheetView>
  </sheetViews>
  <sheetFormatPr baseColWidth="10" defaultColWidth="9.1640625" defaultRowHeight="15"/>
  <cols>
    <col min="1" max="1" width="12.5"/>
  </cols>
  <sheetData/>
  <sheetProtection formatCells="0" insertHyperlinks="0" autoFilter="0"/>
  <phoneticPr fontId="56" type="noConversion"/>
  <pageMargins left="0.75" right="0.75" top="1" bottom="1" header="0.5" footer="0.5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comments xmlns="https://web.wps.cn/et/2018/main" xmlns:s="http://schemas.openxmlformats.org/spreadsheetml/2006/main">
  <commentList sheetStid="1">
    <comment s:ref="AT1" rgbClr="44C8D0"/>
  </commentList>
  <commentList sheetStid="8">
    <comment s:ref="L1" rgbClr="FF0000">
      <item id="{5bf34aac-1557-4244-a6c3-4fe385ea37f1}" isNormal="1">
        <s:text>
          <s:r>
            <s:t xml:space="preserve">Hong Jinchao:
输入adb shell logcat -b events -s liblog，该命令会打印出各进程因Log打印超量而被丢弃的Log数量，对应的PID和丢弃数量
</s:t>
          </s:r>
        </s:text>
      </item>
    </comment>
    <comment s:ref="W1" rgbClr="FF0000">
      <item id="{25211ae4-a338-4b7b-ac2f-d54d833bdf65}" isNormal="1">
        <s:text>
          <s:r>
            <s:t xml:space="preserve">Hong Jinchao:
输入adb shell logcat -b events -s liblog，该命令会打印出各进程因Log打印超量而被丢弃的Log数量，对应的PID和丢弃数量
</s:t>
          </s:r>
        </s:text>
      </item>
    </comment>
    <comment s:ref="AH1" rgbClr="FF0000">
      <item id="{f6803601-7e0f-4e7c-a4e1-d895a8468f40}" isNormal="1">
        <s:text>
          <s:r>
            <s:t xml:space="preserve">Hong Jinchao:
输入adb shell logcat -b events -s liblog，该命令会打印出各进程因Log打印超量而被丢弃的Log数量，对应的PID和丢弃数量
</s:t>
          </s:r>
        </s:text>
      </item>
    </comment>
    <comment s:ref="AS1" rgbClr="FF0000">
      <item id="{6845e2e5-c55e-4310-bc6f-5a78d22606fd}" isNormal="1">
        <s:text>
          <s:r>
            <s:t xml:space="preserve">Hong Jinchao:
输入adb shell logcat -b events -s liblog，该命令会打印出各进程因Log打印超量而被丢弃的Log数量，对应的PID和丢弃数量
</s:t>
          </s:r>
        </s:text>
      </item>
    </comment>
    <comment s:ref="BD1" rgbClr="FF0000">
      <item id="{5ce5a715-610a-4684-b514-6a7fd99c94a2}" isNormal="1">
        <s:text>
          <s:r>
            <s:t xml:space="preserve">Hong Jinchao:
输入adb shell logcat -b events -s liblog，该命令会打印出各进程因Log打印超量而被丢弃的Log数量，对应的PID和丢弃数量
</s:t>
          </s:r>
        </s:text>
      </item>
    </comment>
    <comment s:ref="BO1" rgbClr="FF0000">
      <item id="{10b25545-128f-4e11-b362-a8ae251a0cc3}" isNormal="1">
        <s:text>
          <s:r>
            <s:t xml:space="preserve">Hong Jinchao:
输入adb shell logcat -b events -s liblog，该命令会打印出各进程因Log打印超量而被丢弃的Log数量，对应的PID和丢弃数量
</s:t>
          </s:r>
        </s:text>
      </item>
    </comment>
    <comment s:ref="BZ1" rgbClr="FF0000">
      <item id="{810dc8d9-5703-44bf-b4a2-c9f509a0164b}" isNormal="1">
        <s:text>
          <s:r>
            <s:t xml:space="preserve">Hong Jinchao:
输入adb shell logcat -b events -s liblog，该命令会打印出各进程因Log打印超量而被丢弃的Log数量，对应的PID和丢弃数量
</s:t>
          </s:r>
        </s:text>
      </item>
    </comment>
  </commentList>
</comments>
</file>

<file path=customXml/itemProps1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Key-Items</vt:lpstr>
      <vt:lpstr>Scenes Sources</vt:lpstr>
      <vt:lpstr>综合打分</vt:lpstr>
      <vt:lpstr>地图性能测试报告</vt:lpstr>
      <vt:lpstr>Response Time </vt:lpstr>
      <vt:lpstr>App Sources</vt:lpstr>
      <vt:lpstr>Baidu App</vt:lpstr>
      <vt:lpstr>Partition Status</vt:lpstr>
      <vt:lpstr>内存泄漏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Wang, Lu Lu (L.)</dc:creator>
  <cp:lastModifiedBy>Microsoft Office User</cp:lastModifiedBy>
  <dcterms:created xsi:type="dcterms:W3CDTF">2015-06-11T10:17:00Z</dcterms:created>
  <dcterms:modified xsi:type="dcterms:W3CDTF">2023-02-22T10:28:13Z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2052-5.1.1.7662</vt:lpwstr>
  </property>
  <property fmtid="{D5CDD505-2E9C-101B-9397-08002B2CF9AE}" pid="3" name="ICV">
    <vt:lpwstr>3F3385E07A945B5B90BFB763C19B6D73</vt:lpwstr>
  </property>
</Properties>
</file>