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wangtingting28/Desktop/福特phase4/CX727 OTA/R12 测试报告/"/>
    </mc:Choice>
  </mc:AlternateContent>
  <xr:revisionPtr revIDLastSave="0" documentId="13_ncr:1_{CC652084-714F-9746-9F49-B980E451B301}" xr6:coauthVersionLast="47" xr6:coauthVersionMax="47" xr10:uidLastSave="{00000000-0000-0000-0000-000000000000}"/>
  <bookViews>
    <workbookView xWindow="-1440" yWindow="-19240" windowWidth="21600" windowHeight="14120" xr2:uid="{00000000-000D-0000-FFFF-FFFF00000000}"/>
  </bookViews>
  <sheets>
    <sheet name="测试报告" sheetId="1" r:id="rId1"/>
    <sheet name="遗留buglist" sheetId="2" r:id="rId2"/>
  </sheets>
  <definedNames>
    <definedName name="_xlnm._FilterDatabase" localSheetId="1" hidden="1">遗留buglist!$A$1:$I$1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18" i="1" l="1"/>
  <c r="I19" i="1"/>
  <c r="I20" i="1"/>
  <c r="I21" i="1"/>
  <c r="I22" i="1"/>
  <c r="I23" i="1"/>
  <c r="I24" i="1"/>
  <c r="I25" i="1"/>
  <c r="I15" i="1"/>
  <c r="I16" i="1"/>
  <c r="I17" i="1"/>
  <c r="I14" i="1"/>
  <c r="G26" i="1"/>
  <c r="D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</calcChain>
</file>

<file path=xl/sharedStrings.xml><?xml version="1.0" encoding="utf-8"?>
<sst xmlns="http://schemas.openxmlformats.org/spreadsheetml/2006/main" count="91" uniqueCount="77">
  <si>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</si>
  <si>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</si>
  <si>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</si>
  <si>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</si>
  <si>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</si>
  <si>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</si>
  <si>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</si>
  <si>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</si>
  <si>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</si>
  <si>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</si>
  <si>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</si>
  <si>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</si>
  <si>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</si>
  <si>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ALL</t>
  </si>
  <si>
    <t>未修复BUG数量&lt;50个</t>
  </si>
  <si>
    <t>二、Bug解决情况</t>
  </si>
  <si>
    <t>【必现】【随心听】【CX727】MUS10080埋点事件，未上报该埋点事件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</si>
  <si>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</si>
  <si>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</si>
  <si>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</si>
  <si>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</si>
  <si>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</si>
  <si>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>执行通过率</t>
    </r>
    <r>
      <rPr>
        <sz val="10.5"/>
        <color rgb="FFFF0000"/>
        <rFont val="宋体"/>
        <family val="3"/>
        <charset val="134"/>
      </rPr>
      <t>(执行成功数/测试执行数）</t>
    </r>
  </si>
  <si>
    <t>未测/漏测原因和分析</t>
  </si>
  <si>
    <t>帐号</t>
  </si>
  <si>
    <t>消息中心</t>
  </si>
  <si>
    <t>激活</t>
  </si>
  <si>
    <t>1.车机启动时获取，通过抓包工具无法抓取
2.ROM无原生设置入口，无法使用抓包工具</t>
  </si>
  <si>
    <t>launcher&amp;AAR</t>
  </si>
  <si>
    <t>图像</t>
  </si>
  <si>
    <t>车家互联</t>
  </si>
  <si>
    <t>语音</t>
  </si>
  <si>
    <t>地图</t>
  </si>
  <si>
    <t>随心听</t>
  </si>
  <si>
    <t>随心看</t>
  </si>
  <si>
    <t>安全</t>
  </si>
  <si>
    <t>无法使用adb阻塞测试；测试数据为User版本数据；Debug测试通过未统计</t>
  </si>
  <si>
    <t>项目整体测试覆盖率</t>
  </si>
  <si>
    <t>五、测试环境及版本说明</t>
  </si>
  <si>
    <t>SOC版本</t>
  </si>
  <si>
    <t>MCU版本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</si>
  <si>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</si>
  <si>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</si>
  <si>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</si>
  <si>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</si>
  <si>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</si>
  <si>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</si>
  <si>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</si>
  <si>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</si>
  <si>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</si>
  <si>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</si>
  <si>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</si>
  <si>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重新打开</t>
  </si>
  <si>
    <t>耿佼龙(gengjiaolong)</t>
  </si>
  <si>
    <t>R12版本成熟度</t>
    <phoneticPr fontId="9" type="noConversion"/>
  </si>
  <si>
    <t>R11版本成熟度</t>
    <phoneticPr fontId="9" type="noConversion"/>
  </si>
  <si>
    <t>EV</t>
    <phoneticPr fontId="9" type="noConversion"/>
  </si>
  <si>
    <t>FordPhase4Scrum-6418</t>
  </si>
  <si>
    <t>张计新(v_zhangjixin)</t>
  </si>
  <si>
    <t>P2-Middle</t>
  </si>
  <si>
    <t>FordPhase4Scrum-6316</t>
  </si>
  <si>
    <t>新建</t>
  </si>
  <si>
    <t>FordPhase4Scrum-6437</t>
  </si>
  <si>
    <t>FordPhase4Scrum-19178</t>
  </si>
  <si>
    <t>黄辉平(huanghuiping)</t>
  </si>
  <si>
    <t>Launcher&amp;AAR</t>
  </si>
  <si>
    <t>20220726_0749_CF15_R12.PRO</t>
    <phoneticPr fontId="9" type="noConversion"/>
  </si>
  <si>
    <t>20220725_499_PRO</t>
    <phoneticPr fontId="9" type="noConversion"/>
  </si>
  <si>
    <r>
      <rPr>
        <u/>
        <sz val="11"/>
        <color rgb="FF0000FF"/>
        <rFont val="SimSun"/>
        <family val="3"/>
        <charset val="134"/>
      </rPr>
      <t>【必现】【随心看】【</t>
    </r>
    <r>
      <rPr>
        <u/>
        <sz val="11"/>
        <color rgb="FF0000FF"/>
        <rFont val="Calibri"/>
        <family val="2"/>
      </rPr>
      <t>CX727</t>
    </r>
    <r>
      <rPr>
        <u/>
        <sz val="11"/>
        <color rgb="FF0000FF"/>
        <rFont val="SimSun"/>
        <family val="3"/>
        <charset val="134"/>
      </rPr>
      <t>】</t>
    </r>
    <r>
      <rPr>
        <u/>
        <sz val="11"/>
        <color rgb="FF0000FF"/>
        <rFont val="Calibri"/>
        <family val="2"/>
      </rPr>
      <t>WAT900084</t>
    </r>
    <r>
      <rPr>
        <u/>
        <sz val="11"/>
        <color rgb="FF0000FF"/>
        <rFont val="SimSun"/>
        <family val="3"/>
        <charset val="134"/>
      </rPr>
      <t>埋点事件，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SimSun"/>
        <family val="3"/>
        <charset val="134"/>
      </rPr>
      <t>平台未上传</t>
    </r>
    <phoneticPr fontId="9" type="noConversion"/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</si>
  <si>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CX727</t>
    </r>
    <r>
      <rPr>
        <u/>
        <sz val="11"/>
        <color rgb="FF0000FF"/>
        <rFont val="SimSun"/>
        <family val="3"/>
        <charset val="134"/>
      </rPr>
      <t>】【</t>
    </r>
    <r>
      <rPr>
        <u/>
        <sz val="11"/>
        <color rgb="FF0000FF"/>
        <rFont val="Calibri"/>
        <family val="2"/>
      </rPr>
      <t>Launcher</t>
    </r>
    <r>
      <rPr>
        <u/>
        <sz val="11"/>
        <color rgb="FF0000FF"/>
        <rFont val="SimSun"/>
        <family val="3"/>
        <charset val="134"/>
      </rPr>
      <t>】【必现】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SimSun"/>
        <family val="3"/>
        <charset val="134"/>
      </rPr>
      <t>平台埋点事件不通过</t>
    </r>
    <phoneticPr fontId="9" type="noConversion"/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</si>
  <si>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CX727</t>
    </r>
    <r>
      <rPr>
        <u/>
        <sz val="11"/>
        <color rgb="FF0000FF"/>
        <rFont val="SimSun"/>
        <family val="3"/>
        <charset val="134"/>
      </rPr>
      <t>】【随心看】【偶现】</t>
    </r>
    <r>
      <rPr>
        <u/>
        <sz val="11"/>
        <color rgb="FF0000FF"/>
        <rFont val="Calibri"/>
        <family val="2"/>
      </rPr>
      <t>WAT900073</t>
    </r>
    <r>
      <rPr>
        <u/>
        <sz val="11"/>
        <color rgb="FF0000FF"/>
        <rFont val="SimSun"/>
        <family val="3"/>
        <charset val="134"/>
      </rPr>
      <t>埋点事件，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SimSun"/>
        <family val="3"/>
        <charset val="134"/>
      </rPr>
      <t>平台不通过</t>
    </r>
    <phoneticPr fontId="9" type="noConversion"/>
  </si>
  <si>
    <t>VIN</t>
    <phoneticPr fontId="9" type="noConversion"/>
  </si>
  <si>
    <t xml:space="preserve">1FMJU2AT0HEA47830
</t>
    <phoneticPr fontId="9" type="noConversion"/>
  </si>
  <si>
    <t>计划8月2日修复</t>
    <phoneticPr fontId="9" type="noConversion"/>
  </si>
  <si>
    <t>三、测试用例执行情况及遗留bug数</t>
    <phoneticPr fontId="9" type="noConversion"/>
  </si>
  <si>
    <t>icafe未解决4个（无 P0P1）</t>
    <phoneticPr fontId="9" type="noConversion"/>
  </si>
  <si>
    <t>整体质量：达标；测试结论为：通过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</si>
</sst>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5">
    <font>
      <sz val="12"/>
      <color theme="1"/>
      <name val="等线"/>
      <charset val="134"/>
      <scheme val="minor"/>
    </font>
    <font>
      <sz val="11"/>
      <color indexed="8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u/>
      <sz val="11"/>
      <color rgb="FF0000FF"/>
      <name val="SimSun"/>
      <family val="3"/>
      <charset val="134"/>
    </font>
    <font>
      <u/>
      <sz val="11"/>
      <color rgb="FF0000FF"/>
      <name val="Calibri"/>
      <family val="2"/>
    </font>
    <font>
      <u/>
      <sz val="11"/>
      <color rgb="FF0000FF"/>
      <name val="Calibri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4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/>
    <xf numFmtId="0" fontId="3" fillId="0" borderId="0" xfId="0" applyFont="1">
      <alignment vertical="center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9" fontId="5" fillId="0" borderId="10" xfId="0" applyNumberFormat="1" applyFont="1" applyBorder="1" applyAlignment="1">
      <alignment horizontal="justify" vertical="center" wrapText="1"/>
    </xf>
    <xf numFmtId="9" fontId="6" fillId="0" borderId="10" xfId="0" applyNumberFormat="1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5" fillId="0" borderId="6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10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176" fontId="5" fillId="0" borderId="5" xfId="0" applyNumberFormat="1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176" fontId="5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9" fontId="5" fillId="0" borderId="7" xfId="0" applyNumberFormat="1" applyFont="1" applyBorder="1" applyAlignment="1">
      <alignment horizontal="justify" vertical="center" wrapText="1"/>
    </xf>
    <xf numFmtId="0" fontId="5" fillId="0" borderId="11" xfId="0" applyFont="1" applyBorder="1">
      <alignment vertical="center"/>
    </xf>
    <xf numFmtId="0" fontId="5" fillId="0" borderId="0" xfId="0" applyFont="1" applyAlignment="1">
      <alignment vertical="center" wrapText="1"/>
    </xf>
    <xf numFmtId="9" fontId="5" fillId="0" borderId="10" xfId="0" applyNumberFormat="1" applyFont="1" applyFill="1" applyBorder="1" applyAlignment="1">
      <alignment horizontal="justify" vertical="center" wrapText="1"/>
    </xf>
    <xf numFmtId="0" fontId="3" fillId="0" borderId="7" xfId="0" applyFont="1" applyBorder="1">
      <alignment vertical="center"/>
    </xf>
    <xf numFmtId="49" fontId="2" fillId="0" borderId="1" xfId="0" applyNumberFormat="1" applyFont="1" applyBorder="1" applyAlignment="1"/>
    <xf numFmtId="49" fontId="0" fillId="0" borderId="1" xfId="0" applyNumberFormat="1" applyBorder="1" applyAlignment="1"/>
    <xf numFmtId="177" fontId="0" fillId="0" borderId="1" xfId="0" applyNumberFormat="1" applyBorder="1" applyAlignment="1"/>
    <xf numFmtId="49" fontId="12" fillId="0" borderId="1" xfId="0" applyNumberFormat="1" applyFont="1" applyBorder="1" applyAlignment="1"/>
    <xf numFmtId="49" fontId="13" fillId="0" borderId="1" xfId="0" applyNumberFormat="1" applyFont="1" applyBorder="1" applyAlignment="1"/>
    <xf numFmtId="0" fontId="4" fillId="3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19178/show" TargetMode="External"/><Relationship Id="rId3" Type="http://schemas.openxmlformats.org/officeDocument/2006/relationships/hyperlink" Target="https://console.cloud.baidu-int.com/devops/icafe/issue/FordPhase4Scrum-6316/show" TargetMode="External"/><Relationship Id="rId7" Type="http://schemas.openxmlformats.org/officeDocument/2006/relationships/hyperlink" Target="https://console.cloud.baidu-int.com/devops/icafe/issue/FordPhase4Scrum-19178/show" TargetMode="External"/><Relationship Id="rId2" Type="http://schemas.openxmlformats.org/officeDocument/2006/relationships/hyperlink" Target="https://console.cloud.baidu-int.com/devops/icafe/issue/FordPhase4Scrum-6418/show" TargetMode="External"/><Relationship Id="rId1" Type="http://schemas.openxmlformats.org/officeDocument/2006/relationships/hyperlink" Target="https://console.cloud.baidu-int.com/devops/icafe/issue/FordPhase4Scrum-6418/show" TargetMode="External"/><Relationship Id="rId6" Type="http://schemas.openxmlformats.org/officeDocument/2006/relationships/hyperlink" Target="https://console.cloud.baidu-int.com/devops/icafe/issue/FordPhase4Scrum-6437/show" TargetMode="External"/><Relationship Id="rId5" Type="http://schemas.openxmlformats.org/officeDocument/2006/relationships/hyperlink" Target="https://console.cloud.baidu-int.com/devops/icafe/issue/FordPhase4Scrum-6437/show" TargetMode="External"/><Relationship Id="rId4" Type="http://schemas.openxmlformats.org/officeDocument/2006/relationships/hyperlink" Target="https://console.cloud.baidu-int.com/devops/icafe/issue/FordPhase4Scrum-6316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0" zoomScaleNormal="110" workbookViewId="0">
      <selection activeCell="A29" sqref="A29:C29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3.5" customWidth="1"/>
    <col min="4" max="4" width="26.5" customWidth="1"/>
    <col min="5" max="5" width="18.5" customWidth="1"/>
    <col min="6" max="6" width="17.6640625" customWidth="1"/>
    <col min="7" max="7" width="11.1640625" customWidth="1"/>
    <col min="8" max="8" width="35.5" customWidth="1"/>
    <col min="9" max="10" width="21.6640625" customWidth="1"/>
    <col min="11" max="11" width="20.33203125" customWidth="1"/>
  </cols>
  <sheetData>
    <row r="1" spans="1:12" ht="17" customHeight="1" thickBot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37" customHeight="1" thickBot="1">
      <c r="A2" s="39" t="s">
        <v>76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7" thickBot="1">
      <c r="A3" s="42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4"/>
    </row>
    <row r="4" spans="1:12" ht="17" thickBot="1">
      <c r="A4" s="4" t="s">
        <v>2</v>
      </c>
      <c r="B4" s="5" t="s">
        <v>3</v>
      </c>
      <c r="C4" s="5" t="s">
        <v>4</v>
      </c>
      <c r="D4" s="5" t="s">
        <v>5</v>
      </c>
      <c r="E4" s="15" t="s">
        <v>6</v>
      </c>
      <c r="F4" s="16"/>
      <c r="G4" s="17"/>
      <c r="H4" s="17"/>
      <c r="I4" s="17"/>
      <c r="J4" s="17"/>
      <c r="K4" s="23"/>
    </row>
    <row r="5" spans="1:12" ht="17" thickBot="1">
      <c r="A5" s="6" t="s">
        <v>7</v>
      </c>
      <c r="B5" s="6" t="s">
        <v>8</v>
      </c>
      <c r="C5" s="7">
        <v>1</v>
      </c>
      <c r="D5" s="8">
        <v>1</v>
      </c>
      <c r="E5" s="18" t="s">
        <v>9</v>
      </c>
      <c r="F5" s="19"/>
      <c r="G5" s="20"/>
      <c r="H5" s="21"/>
      <c r="I5" s="21"/>
      <c r="J5" s="21"/>
      <c r="K5" s="23"/>
    </row>
    <row r="6" spans="1:12" ht="17" thickBot="1">
      <c r="A6" s="59" t="s">
        <v>10</v>
      </c>
      <c r="B6" s="10" t="s">
        <v>11</v>
      </c>
      <c r="C6" s="7" t="s">
        <v>12</v>
      </c>
      <c r="D6" s="11">
        <v>0</v>
      </c>
      <c r="E6" s="18" t="s">
        <v>9</v>
      </c>
      <c r="F6" s="19"/>
      <c r="G6" s="20"/>
      <c r="H6" s="21"/>
      <c r="I6" s="21"/>
      <c r="J6" s="21"/>
      <c r="K6" s="23"/>
    </row>
    <row r="7" spans="1:12" ht="17" thickBot="1">
      <c r="A7" s="59"/>
      <c r="B7" s="10" t="s">
        <v>13</v>
      </c>
      <c r="C7" s="7" t="s">
        <v>14</v>
      </c>
      <c r="D7" s="11">
        <v>4</v>
      </c>
      <c r="E7" s="18" t="s">
        <v>9</v>
      </c>
      <c r="F7" s="19"/>
      <c r="G7" s="20"/>
      <c r="H7" s="21"/>
      <c r="I7" s="21"/>
      <c r="J7" s="21"/>
      <c r="K7" s="23"/>
    </row>
    <row r="8" spans="1:12" ht="17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23"/>
    </row>
    <row r="9" spans="1:12" ht="24" customHeight="1" thickBot="1">
      <c r="A9" s="45"/>
      <c r="B9" s="46"/>
      <c r="C9" s="46"/>
      <c r="D9" s="46"/>
      <c r="E9" s="46"/>
      <c r="F9" s="46"/>
      <c r="G9" s="46"/>
      <c r="H9" s="46"/>
      <c r="I9" s="46"/>
      <c r="J9" s="46"/>
      <c r="K9" s="47"/>
    </row>
    <row r="10" spans="1:12" ht="17" thickBot="1">
      <c r="A10" s="32" t="s">
        <v>15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2" ht="17" thickBot="1">
      <c r="A11" s="33" t="s">
        <v>75</v>
      </c>
      <c r="B11" s="34"/>
      <c r="C11" s="34"/>
      <c r="D11" s="34"/>
      <c r="E11" s="34"/>
      <c r="F11" s="34"/>
      <c r="G11" s="34"/>
      <c r="H11" s="34"/>
      <c r="I11" s="34"/>
      <c r="J11" s="34"/>
      <c r="K11" s="35"/>
      <c r="L11" s="24"/>
    </row>
    <row r="12" spans="1:12" ht="17" thickBot="1">
      <c r="A12" s="48" t="s">
        <v>74</v>
      </c>
      <c r="B12" s="48"/>
      <c r="C12" s="48"/>
      <c r="D12" s="48"/>
      <c r="E12" s="48"/>
      <c r="F12" s="49"/>
      <c r="G12" s="49"/>
      <c r="H12" s="49"/>
      <c r="I12" s="49"/>
      <c r="J12" s="49"/>
      <c r="K12" s="49"/>
    </row>
    <row r="13" spans="1:12" ht="15.75" customHeight="1" thickBot="1">
      <c r="A13" s="50" t="s">
        <v>17</v>
      </c>
      <c r="B13" s="51"/>
      <c r="C13" s="52"/>
      <c r="D13" s="10" t="s">
        <v>18</v>
      </c>
      <c r="E13" s="10" t="s">
        <v>19</v>
      </c>
      <c r="F13" s="10" t="s">
        <v>20</v>
      </c>
      <c r="G13" s="14" t="s">
        <v>21</v>
      </c>
      <c r="H13" s="14" t="s">
        <v>22</v>
      </c>
      <c r="I13" s="14" t="s">
        <v>54</v>
      </c>
      <c r="J13" s="14" t="s">
        <v>55</v>
      </c>
      <c r="K13" s="9" t="s">
        <v>23</v>
      </c>
    </row>
    <row r="14" spans="1:12" ht="17" thickBot="1">
      <c r="A14" s="53" t="s">
        <v>24</v>
      </c>
      <c r="B14" s="54"/>
      <c r="C14" s="55"/>
      <c r="D14" s="10">
        <v>55</v>
      </c>
      <c r="E14" s="10">
        <v>55</v>
      </c>
      <c r="F14" s="22">
        <f t="shared" ref="F14:F18" si="0">E14/D14</f>
        <v>1</v>
      </c>
      <c r="G14" s="9">
        <v>55</v>
      </c>
      <c r="H14" s="22">
        <f t="shared" ref="H14:H18" si="1">G14/E14</f>
        <v>1</v>
      </c>
      <c r="I14" s="25">
        <f>G14/D14</f>
        <v>1</v>
      </c>
      <c r="J14" s="25">
        <v>1</v>
      </c>
      <c r="K14" s="10"/>
    </row>
    <row r="15" spans="1:12" ht="17" thickBot="1">
      <c r="A15" s="53" t="s">
        <v>25</v>
      </c>
      <c r="B15" s="54"/>
      <c r="C15" s="55"/>
      <c r="D15" s="10">
        <v>18</v>
      </c>
      <c r="E15" s="10">
        <v>18</v>
      </c>
      <c r="F15" s="22">
        <f t="shared" si="0"/>
        <v>1</v>
      </c>
      <c r="G15" s="10">
        <v>18</v>
      </c>
      <c r="H15" s="22">
        <f t="shared" si="1"/>
        <v>1</v>
      </c>
      <c r="I15" s="25">
        <f t="shared" ref="I15:I25" si="2">G15/D15</f>
        <v>1</v>
      </c>
      <c r="J15" s="25">
        <v>1</v>
      </c>
      <c r="K15" s="10"/>
    </row>
    <row r="16" spans="1:12" ht="61" thickBot="1">
      <c r="A16" s="53" t="s">
        <v>26</v>
      </c>
      <c r="B16" s="54"/>
      <c r="C16" s="55"/>
      <c r="D16" s="10">
        <v>9</v>
      </c>
      <c r="E16" s="10">
        <v>3</v>
      </c>
      <c r="F16" s="22">
        <f t="shared" si="0"/>
        <v>0.33333333333333331</v>
      </c>
      <c r="G16" s="9">
        <v>3</v>
      </c>
      <c r="H16" s="22">
        <f t="shared" si="1"/>
        <v>1</v>
      </c>
      <c r="I16" s="25">
        <f t="shared" si="2"/>
        <v>0.33333333333333331</v>
      </c>
      <c r="J16" s="25">
        <v>0.33333333333333331</v>
      </c>
      <c r="K16" s="10" t="s">
        <v>27</v>
      </c>
    </row>
    <row r="17" spans="1:11" ht="17" thickBot="1">
      <c r="A17" s="53" t="s">
        <v>28</v>
      </c>
      <c r="B17" s="54"/>
      <c r="C17" s="55"/>
      <c r="D17" s="10">
        <v>68</v>
      </c>
      <c r="E17" s="10">
        <v>68</v>
      </c>
      <c r="F17" s="22">
        <f t="shared" si="0"/>
        <v>1</v>
      </c>
      <c r="G17" s="9">
        <v>65</v>
      </c>
      <c r="H17" s="22">
        <f t="shared" si="1"/>
        <v>0.95588235294117652</v>
      </c>
      <c r="I17" s="25">
        <f t="shared" si="2"/>
        <v>0.95588235294117652</v>
      </c>
      <c r="J17" s="25">
        <v>0.94117647058823528</v>
      </c>
      <c r="K17" s="10"/>
    </row>
    <row r="18" spans="1:11" ht="17" thickBot="1">
      <c r="A18" s="56" t="s">
        <v>29</v>
      </c>
      <c r="B18" s="57"/>
      <c r="C18" s="58"/>
      <c r="D18" s="10">
        <v>19</v>
      </c>
      <c r="E18" s="10">
        <v>19</v>
      </c>
      <c r="F18" s="22">
        <f t="shared" si="0"/>
        <v>1</v>
      </c>
      <c r="G18" s="9">
        <v>19</v>
      </c>
      <c r="H18" s="22">
        <f t="shared" si="1"/>
        <v>1</v>
      </c>
      <c r="I18" s="25">
        <f t="shared" si="2"/>
        <v>1</v>
      </c>
      <c r="J18" s="25">
        <v>1</v>
      </c>
      <c r="K18" s="10"/>
    </row>
    <row r="19" spans="1:11" ht="17" thickBot="1">
      <c r="A19" s="53" t="s">
        <v>30</v>
      </c>
      <c r="B19" s="54"/>
      <c r="C19" s="55"/>
      <c r="D19" s="10">
        <v>7</v>
      </c>
      <c r="E19" s="10">
        <v>7</v>
      </c>
      <c r="F19" s="22">
        <f t="shared" ref="F19:F23" si="3">E19/D19</f>
        <v>1</v>
      </c>
      <c r="G19" s="9">
        <v>7</v>
      </c>
      <c r="H19" s="22">
        <f t="shared" ref="H19:H23" si="4">G19/E19</f>
        <v>1</v>
      </c>
      <c r="I19" s="25">
        <f t="shared" si="2"/>
        <v>1</v>
      </c>
      <c r="J19" s="25">
        <v>1</v>
      </c>
      <c r="K19" s="10"/>
    </row>
    <row r="20" spans="1:11" ht="17" thickBot="1">
      <c r="A20" s="53" t="s">
        <v>56</v>
      </c>
      <c r="B20" s="54"/>
      <c r="C20" s="55"/>
      <c r="D20" s="10">
        <v>56</v>
      </c>
      <c r="E20" s="10">
        <v>56</v>
      </c>
      <c r="F20" s="22">
        <f t="shared" si="3"/>
        <v>1</v>
      </c>
      <c r="G20" s="9">
        <v>56</v>
      </c>
      <c r="H20" s="22">
        <f t="shared" si="4"/>
        <v>1</v>
      </c>
      <c r="I20" s="25">
        <f t="shared" si="2"/>
        <v>1</v>
      </c>
      <c r="J20" s="25">
        <v>1</v>
      </c>
      <c r="K20" s="10"/>
    </row>
    <row r="21" spans="1:11" ht="17" thickBot="1">
      <c r="A21" s="53" t="s">
        <v>31</v>
      </c>
      <c r="B21" s="54"/>
      <c r="C21" s="55"/>
      <c r="D21" s="10">
        <v>98</v>
      </c>
      <c r="E21" s="10">
        <v>98</v>
      </c>
      <c r="F21" s="22">
        <f t="shared" si="3"/>
        <v>1</v>
      </c>
      <c r="G21" s="10">
        <v>97</v>
      </c>
      <c r="H21" s="22">
        <f t="shared" si="4"/>
        <v>0.98979591836734693</v>
      </c>
      <c r="I21" s="25">
        <f t="shared" si="2"/>
        <v>0.98979591836734693</v>
      </c>
      <c r="J21" s="25">
        <v>0.98979591836734693</v>
      </c>
      <c r="K21" s="10"/>
    </row>
    <row r="22" spans="1:11" ht="17" thickBot="1">
      <c r="A22" s="53" t="s">
        <v>32</v>
      </c>
      <c r="B22" s="54"/>
      <c r="C22" s="55"/>
      <c r="D22" s="10">
        <v>162</v>
      </c>
      <c r="E22" s="10">
        <v>162</v>
      </c>
      <c r="F22" s="22">
        <f t="shared" si="3"/>
        <v>1</v>
      </c>
      <c r="G22" s="10">
        <v>162</v>
      </c>
      <c r="H22" s="22">
        <f t="shared" si="4"/>
        <v>1</v>
      </c>
      <c r="I22" s="25">
        <f t="shared" si="2"/>
        <v>1</v>
      </c>
      <c r="J22" s="25">
        <v>1</v>
      </c>
      <c r="K22" s="10"/>
    </row>
    <row r="23" spans="1:11" ht="17" thickBot="1">
      <c r="A23" s="53" t="s">
        <v>33</v>
      </c>
      <c r="B23" s="54"/>
      <c r="C23" s="55"/>
      <c r="D23" s="10">
        <v>264</v>
      </c>
      <c r="E23" s="10">
        <v>264</v>
      </c>
      <c r="F23" s="22">
        <f t="shared" si="3"/>
        <v>1</v>
      </c>
      <c r="G23" s="9">
        <v>263</v>
      </c>
      <c r="H23" s="22">
        <f t="shared" si="4"/>
        <v>0.99621212121212122</v>
      </c>
      <c r="I23" s="25">
        <f t="shared" si="2"/>
        <v>0.99621212121212122</v>
      </c>
      <c r="J23" s="25">
        <v>0.99487179487179489</v>
      </c>
      <c r="K23" s="10"/>
    </row>
    <row r="24" spans="1:11" ht="17" thickBot="1">
      <c r="A24" s="53" t="s">
        <v>34</v>
      </c>
      <c r="B24" s="54"/>
      <c r="C24" s="55"/>
      <c r="D24" s="10">
        <v>22</v>
      </c>
      <c r="E24" s="10">
        <v>22</v>
      </c>
      <c r="F24" s="22">
        <f t="shared" ref="F24:F25" si="5">E24/D24</f>
        <v>1</v>
      </c>
      <c r="G24" s="9">
        <v>22</v>
      </c>
      <c r="H24" s="22">
        <f t="shared" ref="H24:H25" si="6">G24/E24</f>
        <v>1</v>
      </c>
      <c r="I24" s="25">
        <f t="shared" si="2"/>
        <v>1</v>
      </c>
      <c r="J24" s="25">
        <v>0.63636363636363635</v>
      </c>
      <c r="K24" s="10"/>
    </row>
    <row r="25" spans="1:11" ht="61" thickBot="1">
      <c r="A25" s="53" t="s">
        <v>35</v>
      </c>
      <c r="B25" s="54"/>
      <c r="C25" s="55"/>
      <c r="D25" s="10">
        <v>22</v>
      </c>
      <c r="E25" s="10">
        <v>22</v>
      </c>
      <c r="F25" s="22">
        <f t="shared" si="5"/>
        <v>1</v>
      </c>
      <c r="G25" s="9">
        <v>22</v>
      </c>
      <c r="H25" s="22">
        <f t="shared" si="6"/>
        <v>1</v>
      </c>
      <c r="I25" s="25">
        <f t="shared" si="2"/>
        <v>1</v>
      </c>
      <c r="J25" s="25">
        <v>4.5454545454545456E-2</v>
      </c>
      <c r="K25" s="10" t="s">
        <v>36</v>
      </c>
    </row>
    <row r="26" spans="1:11" s="3" customFormat="1" ht="46" customHeight="1" thickBot="1">
      <c r="A26" s="65" t="s">
        <v>37</v>
      </c>
      <c r="B26" s="66"/>
      <c r="C26" s="67"/>
      <c r="D26" s="65" t="str">
        <f>CONCATENATE("全部模块用例总执行数/全部模块用例总数=",TEXT(SUM(E14:E25)/SUM(D14:D25),"0%"))</f>
        <v>全部模块用例总执行数/全部模块用例总数=99%</v>
      </c>
      <c r="E26" s="66"/>
      <c r="F26" s="67"/>
      <c r="G26" s="61" t="str">
        <f>CONCATENATE("执行通过率(执行成功数/测试执行数）=",TEXT(SUM(G14:G25)/SUM(E14:E25),"0%"))</f>
        <v>执行通过率(执行成功数/测试执行数）=99%</v>
      </c>
      <c r="H26" s="62"/>
      <c r="I26" s="61" t="str">
        <f>CONCATENATE("总体成熟度(执行成功数/用例总数）=",TEXT(SUM(G14:G25)/SUM(D14:D25),"0%"))</f>
        <v>总体成熟度(执行成功数/用例总数）=99%</v>
      </c>
      <c r="J26" s="62"/>
      <c r="K26" s="26"/>
    </row>
    <row r="27" spans="1:11" ht="17" thickBot="1">
      <c r="A27" s="48" t="s">
        <v>38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ht="17" thickBot="1">
      <c r="A28" s="59" t="s">
        <v>39</v>
      </c>
      <c r="B28" s="59"/>
      <c r="C28" s="59"/>
      <c r="D28" s="59" t="s">
        <v>66</v>
      </c>
      <c r="E28" s="60"/>
      <c r="F28" s="60"/>
      <c r="G28" s="60"/>
      <c r="H28" s="60"/>
      <c r="I28" s="60"/>
      <c r="J28" s="60"/>
      <c r="K28" s="60"/>
    </row>
    <row r="29" spans="1:11" ht="17" customHeight="1" thickBot="1">
      <c r="A29" s="59" t="s">
        <v>40</v>
      </c>
      <c r="B29" s="59"/>
      <c r="C29" s="59"/>
      <c r="D29" s="59" t="s">
        <v>67</v>
      </c>
      <c r="E29" s="60"/>
      <c r="F29" s="60"/>
      <c r="G29" s="60"/>
      <c r="H29" s="60"/>
      <c r="I29" s="60"/>
      <c r="J29" s="60"/>
      <c r="K29" s="60"/>
    </row>
    <row r="30" spans="1:11" ht="17" thickBot="1">
      <c r="A30" s="59" t="s">
        <v>71</v>
      </c>
      <c r="B30" s="59"/>
      <c r="C30" s="59"/>
      <c r="D30" s="33" t="s">
        <v>72</v>
      </c>
      <c r="E30" s="63"/>
      <c r="F30" s="63"/>
      <c r="G30" s="63"/>
      <c r="H30" s="63"/>
      <c r="I30" s="63"/>
      <c r="J30" s="63"/>
      <c r="K30" s="64"/>
    </row>
    <row r="31" spans="1:11" ht="17" thickBot="1">
      <c r="A31" s="59" t="s">
        <v>41</v>
      </c>
      <c r="B31" s="59"/>
      <c r="C31" s="59"/>
      <c r="D31" s="60">
        <v>15.5</v>
      </c>
      <c r="E31" s="60"/>
      <c r="F31" s="60"/>
      <c r="G31" s="60"/>
      <c r="H31" s="60"/>
      <c r="I31" s="60"/>
      <c r="J31" s="60"/>
      <c r="K31" s="60"/>
    </row>
  </sheetData>
  <mergeCells count="34">
    <mergeCell ref="D26:F26"/>
    <mergeCell ref="G26:H26"/>
    <mergeCell ref="A22:C22"/>
    <mergeCell ref="A23:C23"/>
    <mergeCell ref="A31:C31"/>
    <mergeCell ref="D31:K31"/>
    <mergeCell ref="A6:A7"/>
    <mergeCell ref="I26:J26"/>
    <mergeCell ref="A30:C30"/>
    <mergeCell ref="D30:K30"/>
    <mergeCell ref="A27:K27"/>
    <mergeCell ref="A28:C28"/>
    <mergeCell ref="D28:K28"/>
    <mergeCell ref="A29:C29"/>
    <mergeCell ref="D29:K29"/>
    <mergeCell ref="A24:C24"/>
    <mergeCell ref="A25:C25"/>
    <mergeCell ref="A26:C26"/>
    <mergeCell ref="A17:C17"/>
    <mergeCell ref="A18:C18"/>
    <mergeCell ref="A19:C19"/>
    <mergeCell ref="A20:C20"/>
    <mergeCell ref="A21:C21"/>
    <mergeCell ref="A12:K12"/>
    <mergeCell ref="A13:C13"/>
    <mergeCell ref="A14:C14"/>
    <mergeCell ref="A15:C15"/>
    <mergeCell ref="A16:C16"/>
    <mergeCell ref="A10:K10"/>
    <mergeCell ref="A11:K11"/>
    <mergeCell ref="A1:K1"/>
    <mergeCell ref="A2:K2"/>
    <mergeCell ref="A3:K3"/>
    <mergeCell ref="A9:K9"/>
  </mergeCells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zoomScale="120" zoomScaleNormal="120" workbookViewId="0">
      <selection activeCell="B4" sqref="B4"/>
    </sheetView>
  </sheetViews>
  <sheetFormatPr baseColWidth="10" defaultColWidth="11" defaultRowHeight="16"/>
  <cols>
    <col min="1" max="1" width="13.6640625" style="1" customWidth="1"/>
    <col min="2" max="2" width="118.33203125" style="1" customWidth="1"/>
    <col min="3" max="3" width="5.6640625" style="1" customWidth="1"/>
    <col min="4" max="4" width="10" style="1" customWidth="1"/>
    <col min="5" max="5" width="28.1640625" style="1" customWidth="1"/>
    <col min="6" max="6" width="20.83203125" style="1" customWidth="1"/>
    <col min="7" max="7" width="14.6640625" style="1" customWidth="1"/>
    <col min="8" max="8" width="16.83203125" style="1" customWidth="1"/>
    <col min="9" max="9" width="16.5" style="1" bestFit="1" customWidth="1"/>
    <col min="10" max="16384" width="11" style="1"/>
  </cols>
  <sheetData>
    <row r="1" spans="1:9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 customFormat="1">
      <c r="A2" s="27" t="s">
        <v>57</v>
      </c>
      <c r="B2" s="27" t="s">
        <v>16</v>
      </c>
      <c r="C2" s="28" t="s">
        <v>51</v>
      </c>
      <c r="D2" s="28" t="s">
        <v>52</v>
      </c>
      <c r="E2" s="28" t="s">
        <v>58</v>
      </c>
      <c r="F2" s="29">
        <v>44335.638773148145</v>
      </c>
      <c r="G2" s="28" t="s">
        <v>33</v>
      </c>
      <c r="H2" s="28" t="s">
        <v>59</v>
      </c>
      <c r="I2" s="28"/>
    </row>
    <row r="3" spans="1:9" customFormat="1">
      <c r="A3" s="27" t="s">
        <v>60</v>
      </c>
      <c r="B3" s="30" t="s">
        <v>70</v>
      </c>
      <c r="C3" s="28" t="s">
        <v>51</v>
      </c>
      <c r="D3" s="28" t="s">
        <v>61</v>
      </c>
      <c r="E3" s="28" t="s">
        <v>53</v>
      </c>
      <c r="F3" s="29">
        <v>44650.700740740744</v>
      </c>
      <c r="G3" s="28" t="s">
        <v>34</v>
      </c>
      <c r="H3" s="28" t="s">
        <v>59</v>
      </c>
      <c r="I3" s="28"/>
    </row>
    <row r="4" spans="1:9" customFormat="1">
      <c r="A4" s="27" t="s">
        <v>62</v>
      </c>
      <c r="B4" s="30" t="s">
        <v>68</v>
      </c>
      <c r="C4" s="28" t="s">
        <v>51</v>
      </c>
      <c r="D4" s="28" t="s">
        <v>52</v>
      </c>
      <c r="E4" s="28" t="s">
        <v>53</v>
      </c>
      <c r="F4" s="29">
        <v>44396.781087962961</v>
      </c>
      <c r="G4" s="28" t="s">
        <v>34</v>
      </c>
      <c r="H4" s="28" t="s">
        <v>59</v>
      </c>
      <c r="I4" s="28"/>
    </row>
    <row r="5" spans="1:9" customFormat="1">
      <c r="A5" s="27" t="s">
        <v>63</v>
      </c>
      <c r="B5" s="30" t="s">
        <v>69</v>
      </c>
      <c r="C5" s="28" t="s">
        <v>51</v>
      </c>
      <c r="D5" s="28" t="s">
        <v>61</v>
      </c>
      <c r="E5" s="28" t="s">
        <v>64</v>
      </c>
      <c r="F5" s="29">
        <v>44771.7577662037</v>
      </c>
      <c r="G5" s="28" t="s">
        <v>65</v>
      </c>
      <c r="H5" s="28" t="s">
        <v>59</v>
      </c>
      <c r="I5" s="31" t="s">
        <v>73</v>
      </c>
    </row>
  </sheetData>
  <autoFilter ref="A1:I1" xr:uid="{00000000-0009-0000-0000-000001000000}"/>
  <phoneticPr fontId="9" type="noConversion"/>
  <hyperlinks>
    <hyperlink ref="A2" r:id="rId1" xr:uid="{1DABBB87-A846-304A-BB74-22401490F9C0}"/>
    <hyperlink ref="B2" r:id="rId2" xr:uid="{3CE79ECE-8B34-B945-8926-D6EC04C8E672}"/>
    <hyperlink ref="A3" r:id="rId3" xr:uid="{79434809-9277-7040-ADFE-81A3137B193E}"/>
    <hyperlink ref="B3" r:id="rId4" xr:uid="{039D7CCC-495E-DC43-8008-FB0A6D81ED5F}"/>
    <hyperlink ref="A4" r:id="rId5" xr:uid="{FA14D60F-D8C5-D94F-8257-0D6EE667607E}"/>
    <hyperlink ref="B4" r:id="rId6" xr:uid="{F1B28282-6C70-254A-A46A-0581D4A35317}"/>
    <hyperlink ref="A5" r:id="rId7" xr:uid="{34B73BEB-2709-F041-90F2-688D7BDFF59F}"/>
    <hyperlink ref="B5" r:id="rId8" xr:uid="{BE5F8EFD-A1F4-1844-8C2E-7DB5B9B2828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2021-09-16T07:06:00Z</dcterms:created>
  <dcterms:modified xsi:type="dcterms:W3CDTF">2022-08-02T03:50:26Z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