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MY24 P702/R05PRO/"/>
    </mc:Choice>
  </mc:AlternateContent>
  <xr:revisionPtr revIDLastSave="0" documentId="13_ncr:1_{B69DD26F-3BD9-6345-ADD9-461D031919A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测试报告" sheetId="1" r:id="rId1"/>
    <sheet name="icafe遗留buglist" sheetId="2" r:id="rId2"/>
    <sheet name="Jira遗留buglist" sheetId="8" r:id="rId3"/>
  </sheets>
  <definedNames>
    <definedName name="_xlnm._FilterDatabase" localSheetId="1" hidden="1">icafe遗留buglist!$A$1:$J$3</definedName>
    <definedName name="_xlnm._FilterDatabase" localSheetId="2" hidden="1">Jira遗留buglist!$A$1:$I$16</definedName>
  </definedNames>
  <calcPr calcId="191029"/>
</workbook>
</file>

<file path=xl/calcChain.xml><?xml version="1.0" encoding="utf-8"?>
<calcChain xmlns="http://schemas.openxmlformats.org/spreadsheetml/2006/main">
  <c r="I49" i="1" l="1"/>
  <c r="G49" i="1"/>
  <c r="D49" i="1"/>
  <c r="I47" i="1" l="1"/>
  <c r="H47" i="1"/>
  <c r="F47" i="1"/>
  <c r="F46" i="1" l="1"/>
  <c r="I46" i="1" l="1"/>
  <c r="H46" i="1"/>
  <c r="F44" i="1" l="1"/>
  <c r="I48" i="1" l="1"/>
  <c r="H48" i="1"/>
  <c r="F48" i="1"/>
  <c r="I36" i="1"/>
  <c r="I37" i="1"/>
  <c r="I38" i="1"/>
  <c r="I39" i="1"/>
  <c r="I40" i="1"/>
  <c r="I41" i="1"/>
  <c r="I42" i="1"/>
  <c r="I43" i="1"/>
  <c r="I44" i="1"/>
  <c r="I45" i="1"/>
  <c r="H45" i="1"/>
  <c r="F45" i="1"/>
  <c r="H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</calcChain>
</file>

<file path=xl/sharedStrings.xml><?xml version="1.0" encoding="utf-8"?>
<sst xmlns="http://schemas.openxmlformats.org/spreadsheetml/2006/main" count="246" uniqueCount="157">
  <si>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</si>
  <si>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</si>
  <si>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</si>
  <si>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</si>
  <si>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</si>
  <si>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</si>
  <si>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</si>
  <si>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</si>
  <si>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</si>
  <si>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  <phoneticPr fontId="5" type="noConversion"/>
  </si>
  <si>
    <t>存量BUG</t>
  </si>
  <si>
    <t>P0/P1 BUG数量</t>
  </si>
  <si>
    <t>无P0/P1 BUG</t>
  </si>
  <si>
    <t>FAIL</t>
    <phoneticPr fontId="5" type="noConversion"/>
  </si>
  <si>
    <t>ALL</t>
  </si>
  <si>
    <t>未修复BUG数量&lt;50个</t>
  </si>
  <si>
    <t>2.版本稳定性及性能指标达成情况：</t>
  </si>
  <si>
    <t>稳定性及性能</t>
  </si>
  <si>
    <t>版本稳定性</t>
  </si>
  <si>
    <t>Monkey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</si>
  <si>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</si>
  <si>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</si>
  <si>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</si>
  <si>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</si>
  <si>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</si>
  <si>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</si>
  <si>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</si>
  <si>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</si>
  <si>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</si>
  <si>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</si>
  <si>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</si>
  <si>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</si>
  <si>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</si>
  <si>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</si>
  <si>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</si>
  <si>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</si>
  <si>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</si>
  <si>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</si>
  <si>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</si>
  <si>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执行通过数</t>
    <phoneticPr fontId="7" type="noConversion"/>
  </si>
  <si>
    <r>
      <t xml:space="preserve">执行通过率
</t>
    </r>
    <r>
      <rPr>
        <sz val="10.5"/>
        <color rgb="FFFF0000"/>
        <rFont val="宋体"/>
        <family val="3"/>
        <charset val="134"/>
      </rPr>
      <t>(执行成功数/测试执行数）</t>
    </r>
    <phoneticPr fontId="7" type="noConversion"/>
  </si>
  <si>
    <t>未测/漏测原因和分析</t>
  </si>
  <si>
    <t>账号&amp;支付&amp;个人中心</t>
    <phoneticPr fontId="7" type="noConversion"/>
  </si>
  <si>
    <t>地图</t>
    <phoneticPr fontId="7" type="noConversion"/>
  </si>
  <si>
    <t>随心看</t>
    <phoneticPr fontId="7" type="noConversion"/>
  </si>
  <si>
    <t>车家互联</t>
  </si>
  <si>
    <t>launcher+AAR</t>
    <phoneticPr fontId="7" type="noConversion"/>
  </si>
  <si>
    <t>激活</t>
    <phoneticPr fontId="7" type="noConversion"/>
  </si>
  <si>
    <t>语音</t>
    <phoneticPr fontId="7" type="noConversion"/>
  </si>
  <si>
    <t>消息中心</t>
    <phoneticPr fontId="7" type="noConversion"/>
  </si>
  <si>
    <t>随心听</t>
    <phoneticPr fontId="7" type="noConversion"/>
  </si>
  <si>
    <t>安全</t>
    <phoneticPr fontId="7" type="noConversion"/>
  </si>
  <si>
    <t>输入法</t>
    <phoneticPr fontId="7" type="noConversion"/>
  </si>
  <si>
    <t>项目整体测试覆盖率</t>
    <phoneticPr fontId="7" type="noConversion"/>
  </si>
  <si>
    <t>六、测试环境及版本说明</t>
  </si>
  <si>
    <t>SOC版本</t>
  </si>
  <si>
    <t>MCU版本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</si>
  <si>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</si>
  <si>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</si>
  <si>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</si>
  <si>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</si>
  <si>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</si>
  <si>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</si>
  <si>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</si>
  <si>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</si>
  <si>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</si>
  <si>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修复版本</t>
  </si>
  <si>
    <t>Bug</t>
  </si>
  <si>
    <t/>
  </si>
  <si>
    <t>地图</t>
  </si>
  <si>
    <t>P1-High</t>
  </si>
  <si>
    <t>随心看</t>
  </si>
  <si>
    <t>已修复</t>
  </si>
  <si>
    <t>Sun, Ying (Y.)</t>
  </si>
  <si>
    <t>百度-地图</t>
  </si>
  <si>
    <t>Gating</t>
  </si>
  <si>
    <t>3、流程质量符合情况：功能清单、产品指标、MRD、技术文档、单云测试、CodeReview各环节交付物是否缺失及评审是否通过情况概述</t>
    <phoneticPr fontId="5" type="noConversion"/>
  </si>
  <si>
    <t>7*24无crash、无ANR</t>
    <phoneticPr fontId="5" type="noConversion"/>
  </si>
  <si>
    <t>无crash、无ANR</t>
    <phoneticPr fontId="5" type="noConversion"/>
  </si>
  <si>
    <t>密钥</t>
  </si>
  <si>
    <t>摘要</t>
  </si>
  <si>
    <t>经办人</t>
  </si>
  <si>
    <t>报告人</t>
  </si>
  <si>
    <t>解决方案</t>
  </si>
  <si>
    <t>组件</t>
  </si>
  <si>
    <t>未解决</t>
  </si>
  <si>
    <t>Yueyang Qiu</t>
  </si>
  <si>
    <t>更换滤芯相关用例阻塞</t>
    <phoneticPr fontId="5" type="noConversion"/>
  </si>
  <si>
    <t>未进行OTA升级测试</t>
    <phoneticPr fontId="5" type="noConversion"/>
  </si>
  <si>
    <t>EM</t>
    <phoneticPr fontId="7" type="noConversion"/>
  </si>
  <si>
    <t>已分析</t>
  </si>
  <si>
    <t>徐杨(v_xuyang07)</t>
  </si>
  <si>
    <t>影响版本</t>
  </si>
  <si>
    <t>LinYuzhang</t>
  </si>
  <si>
    <t>A4F12_R04.PRO</t>
  </si>
  <si>
    <t>AW2-19818</t>
  </si>
  <si>
    <t>【P702MCA】【必现】【地图】地图速度比仪表车速快2km/h</t>
  </si>
  <si>
    <t>A4F12_R00.PRO</t>
  </si>
  <si>
    <t>Wenjie Shu</t>
  </si>
  <si>
    <t>AW2-14567</t>
  </si>
  <si>
    <t>【P702MCA】【偶现】【map】连接wifi后下载离线地图，提示当前不是wifi网络</t>
  </si>
  <si>
    <t>Map - Navigation</t>
  </si>
  <si>
    <t>AW2-14559</t>
  </si>
  <si>
    <t>【P702MCA】【必现】【map】打开地图默认比例尺为200米</t>
  </si>
  <si>
    <t>百度-随心听</t>
  </si>
  <si>
    <t>R04版本成熟度</t>
    <phoneticPr fontId="5" type="noConversion"/>
  </si>
  <si>
    <t>R05版本成熟度</t>
    <phoneticPr fontId="5" type="noConversion"/>
  </si>
  <si>
    <t>20230621_0930_A4F12_R05.ENG
20230628_0933_A4F12_R05.ENG
20230705_0940_A4F12_R05.PRO
20230710_0943_A4F12_R05.PRO</t>
    <phoneticPr fontId="5" type="noConversion"/>
  </si>
  <si>
    <t>20230621_655_PRO
20230628_657_PRO
20230703_659_PRO</t>
    <phoneticPr fontId="5" type="noConversion"/>
  </si>
  <si>
    <t>AW2-22603</t>
  </si>
  <si>
    <t>Phase 4：【必现】【Performance】【P702MCA】【地图】R04版本导航启动时间较长(Launcher显示到地图打开_16.7s，taeget_13s，偏差上限13.65。稳定状态_8.5s，target_3.3s，偏差上限3.79)</t>
  </si>
  <si>
    <t>System Performance, 百度-地图</t>
  </si>
  <si>
    <t>A4F12_R06.PRO</t>
  </si>
  <si>
    <t>AW2-22594</t>
  </si>
  <si>
    <t>Phase 4：【必现】【Performance】【P702MCA】【地图】语音导航路线规划时间较长(R04_32.2s；target_13s)</t>
  </si>
  <si>
    <t>AW2-22496</t>
  </si>
  <si>
    <t>Phase 4：【偶现】【P702MCA】【地图】车机重启后，语音导航路线规划地图无法正常打开</t>
  </si>
  <si>
    <t>AW2-21969</t>
  </si>
  <si>
    <t>【P702MCA】【必现】【仪表】开启导航时N和NE反复交替闪烁</t>
  </si>
  <si>
    <t>Highest</t>
  </si>
  <si>
    <t>AW2-21740</t>
  </si>
  <si>
    <t>【P702MCA】【必现】【语音】语音：退出AM 退出了FM收音机</t>
  </si>
  <si>
    <t>AW2-21498</t>
  </si>
  <si>
    <t>【P702MCA】【必现】【Map】语音退出地图后仪表依然显示在导航中</t>
  </si>
  <si>
    <t>liuzhao-baidu</t>
  </si>
  <si>
    <t>A4F12_DCV4.PRO</t>
  </si>
  <si>
    <t>AW2-21491</t>
  </si>
  <si>
    <t>【P702MCA】【必现】【Map】小度接人无途径点</t>
  </si>
  <si>
    <t>AW2-21489</t>
  </si>
  <si>
    <t>【P702MCA】【必现】【Map】改变偏好后语音未播报</t>
  </si>
  <si>
    <t>AW2-21419</t>
  </si>
  <si>
    <t>【P702MCA】【必现】【Map】导航时仪表和地图距离显示不一致</t>
  </si>
  <si>
    <t>AW2-21144</t>
  </si>
  <si>
    <t>【P702MCA】【必现】【随心听】QQ音乐进度条无法划到底</t>
  </si>
  <si>
    <t>AW2-20617</t>
  </si>
  <si>
    <t>【实车】【MY24P702】【语音】【偶现】语音打开座椅加热，车机无反应</t>
  </si>
  <si>
    <t>sunduo01</t>
  </si>
  <si>
    <t>A4F12_R04.ENG1</t>
  </si>
  <si>
    <t>【台架】【my24p702】【launcher】【必现/偶现】反复发起导航查d挡查看launcher地图，无地图底图</t>
  </si>
  <si>
    <t>【台架】【my24p702】【launcher】【必现/偶现】反复发起导航查d挡查看launcher地图，无地图底图</t>
    <phoneticPr fontId="5" type="noConversion"/>
  </si>
  <si>
    <t>【台架】【MY24 P702】【随心看】【必现】观看历史全选删除，提示删除成功，实际未删除（已解决未合入）</t>
    <phoneticPr fontId="5" type="noConversion"/>
  </si>
  <si>
    <t>FordPhase4Scrum-62369</t>
  </si>
  <si>
    <t>梅雅文(v_meiyawen)</t>
  </si>
  <si>
    <t>FordPhase4Scrum-65004</t>
  </si>
  <si>
    <r>
      <rPr>
        <u/>
        <sz val="11"/>
        <color rgb="FF0000FF"/>
        <rFont val="SimSun"/>
        <family val="3"/>
        <charset val="134"/>
      </rPr>
      <t>【台架】【</t>
    </r>
    <r>
      <rPr>
        <u/>
        <sz val="11"/>
        <color rgb="FF0000FF"/>
        <rFont val="Calibri"/>
        <family val="2"/>
      </rPr>
      <t>MY24 P702</t>
    </r>
    <r>
      <rPr>
        <u/>
        <sz val="11"/>
        <color rgb="FF0000FF"/>
        <rFont val="SimSun"/>
        <family val="3"/>
        <charset val="134"/>
      </rPr>
      <t>】【随心看】【必现】观看历史全选删除，提示删除成功，实际未删除</t>
    </r>
    <phoneticPr fontId="16" type="noConversion"/>
  </si>
  <si>
    <t>1.4.112</t>
  </si>
  <si>
    <t>EM：因未进行OTA测试，阻塞1条用例执行</t>
    <phoneticPr fontId="5" type="noConversion"/>
  </si>
  <si>
    <t>AAR：更换滤芯相关用例实车未能触发或模拟，阻塞10条用例执行</t>
    <phoneticPr fontId="5" type="noConversion"/>
  </si>
  <si>
    <t>埋点</t>
    <phoneticPr fontId="7" type="noConversion"/>
  </si>
  <si>
    <t>实车GPS定位异常，性能测试场景中均覆盖导航场景，本次路测场景性能测试阻塞</t>
    <phoneticPr fontId="5" type="noConversion"/>
  </si>
  <si>
    <t>icafe未解决2个（其中P0 0个，P1 2个）</t>
    <phoneticPr fontId="5" type="noConversion"/>
  </si>
  <si>
    <t>AW2-21495</t>
  </si>
  <si>
    <t>【P702MCA】【偶现】【Map】地图不显示比例尺</t>
  </si>
  <si>
    <t>Map - Navigation</t>
    <phoneticPr fontId="5" type="noConversion"/>
  </si>
  <si>
    <t>A4F12_R04.PRO</t>
    <phoneticPr fontId="5" type="noConversion"/>
  </si>
  <si>
    <t>A4F12_R06.PRO</t>
    <phoneticPr fontId="5" type="noConversion"/>
  </si>
  <si>
    <t>Jira未解决15个（其中IG 0个，Gating 13个）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</si>
</sst>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\-mm\-dd\ hh:mm:ss"/>
  </numFmts>
  <fonts count="23">
    <font>
      <sz val="12"/>
      <color theme="1"/>
      <name val="等线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indexed="12"/>
      <name val="Calibri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4"/>
      <charset val="134"/>
      <scheme val="minor"/>
    </font>
    <font>
      <sz val="10.5"/>
      <color theme="1"/>
      <name val="等线"/>
      <family val="2"/>
      <charset val="134"/>
      <scheme val="minor"/>
    </font>
    <font>
      <b/>
      <sz val="10.5"/>
      <color rgb="FFFF0000"/>
      <name val="宋体"/>
      <family val="3"/>
      <charset val="134"/>
    </font>
    <font>
      <sz val="10.5"/>
      <name val="宋体"/>
      <family val="3"/>
      <charset val="134"/>
    </font>
    <font>
      <sz val="12"/>
      <color rgb="FF000000"/>
      <name val="Arial"/>
      <family val="2"/>
    </font>
    <font>
      <sz val="11"/>
      <color indexed="8"/>
      <name val="等线"/>
      <family val="2"/>
      <scheme val="minor"/>
    </font>
    <font>
      <u/>
      <sz val="11"/>
      <color rgb="FF0000FF"/>
      <name val="Calibri"/>
      <family val="2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Arial"/>
      <family val="2"/>
    </font>
    <font>
      <u/>
      <sz val="11"/>
      <color rgb="FF0000FF"/>
      <name val="Calibri"/>
      <family val="3"/>
      <charset val="134"/>
    </font>
    <font>
      <u/>
      <sz val="11"/>
      <color rgb="FF0000FF"/>
      <name val="SimSun"/>
      <family val="3"/>
      <charset val="134"/>
    </font>
    <font>
      <i/>
      <sz val="12"/>
      <color rgb="FF000000"/>
      <name val="Arial"/>
      <family val="2"/>
    </font>
    <font>
      <sz val="11"/>
      <color rgb="FF000000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8FB4E3"/>
        <bgColor indexed="64"/>
      </patternFill>
    </fill>
    <fill>
      <patternFill patternType="solid">
        <fgColor indexed="13"/>
      </patternFill>
    </fill>
    <fill>
      <patternFill patternType="solid">
        <fgColor theme="8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9" fontId="3" fillId="0" borderId="9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3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0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1" fillId="4" borderId="7" xfId="0" applyFont="1" applyFill="1" applyBorder="1" applyAlignment="1">
      <alignment horizontal="justify" vertical="center" wrapText="1"/>
    </xf>
    <xf numFmtId="176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1" fillId="4" borderId="6" xfId="0" applyFont="1" applyFill="1" applyBorder="1" applyAlignment="1">
      <alignment horizontal="justify" vertical="center" wrapText="1"/>
    </xf>
    <xf numFmtId="0" fontId="8" fillId="0" borderId="10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6" xfId="0" applyFont="1" applyBorder="1">
      <alignment vertical="center"/>
    </xf>
    <xf numFmtId="0" fontId="10" fillId="0" borderId="9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11" fillId="0" borderId="9" xfId="0" applyFont="1" applyBorder="1" applyAlignment="1">
      <alignment horizontal="justify" vertical="center" wrapText="1"/>
    </xf>
    <xf numFmtId="49" fontId="0" fillId="3" borderId="11" xfId="0" applyNumberFormat="1" applyFill="1" applyBorder="1" applyAlignment="1"/>
    <xf numFmtId="49" fontId="6" fillId="0" borderId="11" xfId="0" applyNumberFormat="1" applyFont="1" applyBorder="1" applyAlignment="1"/>
    <xf numFmtId="49" fontId="0" fillId="0" borderId="11" xfId="0" applyNumberFormat="1" applyBorder="1" applyAlignment="1"/>
    <xf numFmtId="177" fontId="0" fillId="0" borderId="11" xfId="0" applyNumberFormat="1" applyBorder="1" applyAlignment="1"/>
    <xf numFmtId="0" fontId="3" fillId="0" borderId="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/>
    <xf numFmtId="49" fontId="0" fillId="0" borderId="13" xfId="0" applyNumberFormat="1" applyBorder="1" applyAlignment="1"/>
    <xf numFmtId="176" fontId="3" fillId="0" borderId="9" xfId="0" applyNumberFormat="1" applyFont="1" applyBorder="1" applyAlignment="1">
      <alignment horizontal="justify" vertical="center" wrapText="1"/>
    </xf>
    <xf numFmtId="49" fontId="21" fillId="0" borderId="12" xfId="0" applyNumberFormat="1" applyFont="1" applyBorder="1" applyAlignment="1"/>
    <xf numFmtId="0" fontId="22" fillId="0" borderId="14" xfId="0" applyFont="1" applyBorder="1">
      <alignment vertical="center"/>
    </xf>
    <xf numFmtId="10" fontId="3" fillId="0" borderId="6" xfId="0" applyNumberFormat="1" applyFont="1" applyBorder="1" applyAlignment="1">
      <alignment horizontal="justify" vertical="center" wrapText="1"/>
    </xf>
    <xf numFmtId="10" fontId="3" fillId="0" borderId="9" xfId="0" applyNumberFormat="1" applyFont="1" applyBorder="1" applyAlignment="1">
      <alignment horizontal="justify" vertical="center" wrapText="1"/>
    </xf>
    <xf numFmtId="0" fontId="17" fillId="0" borderId="14" xfId="0" applyFont="1" applyBorder="1" applyAlignment="1">
      <alignment horizontal="center" vertical="top" wrapText="1"/>
    </xf>
    <xf numFmtId="0" fontId="12" fillId="0" borderId="14" xfId="0" applyFont="1" applyBorder="1" applyAlignment="1">
      <alignment vertical="top" wrapText="1"/>
    </xf>
    <xf numFmtId="49" fontId="15" fillId="0" borderId="14" xfId="2" applyNumberFormat="1" applyBorder="1" applyAlignment="1">
      <alignment horizontal="left" vertical="top" wrapText="1"/>
    </xf>
    <xf numFmtId="0" fontId="20" fillId="0" borderId="14" xfId="0" applyFont="1" applyBorder="1" applyAlignment="1">
      <alignment vertical="top" wrapText="1"/>
    </xf>
    <xf numFmtId="0" fontId="12" fillId="0" borderId="14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</cellXfs>
  <cellStyles count="3">
    <cellStyle name="常规" xfId="0" builtinId="0"/>
    <cellStyle name="常规 2" xfId="1" xr:uid="{43543620-583C-3649-8523-8141DF55EE8A}"/>
    <cellStyle name="超链接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baidu-int.com/devops/icafe/issue/FordPhase4Scrum-65004/show" TargetMode="External"/><Relationship Id="rId2" Type="http://schemas.openxmlformats.org/officeDocument/2006/relationships/hyperlink" Target="https://console.cloud.baidu-int.com/devops/icafe/issue/FordPhase4Scrum-62369/show" TargetMode="External"/><Relationship Id="rId1" Type="http://schemas.openxmlformats.org/officeDocument/2006/relationships/hyperlink" Target="https://console.cloud.baidu-int.com/devops/icafe/issue/FordPhase4Scrum-62369/show" TargetMode="External"/><Relationship Id="rId4" Type="http://schemas.openxmlformats.org/officeDocument/2006/relationships/hyperlink" Target="https://console.cloud.baidu-int.com/devops/icafe/issue/FordPhase4Scrum-65004/sho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-jira-basic.atlassian.net/browse/AW2-21489" TargetMode="External"/><Relationship Id="rId13" Type="http://schemas.openxmlformats.org/officeDocument/2006/relationships/hyperlink" Target="https://ford-jira-basic.atlassian.net/browse/AW2-14567" TargetMode="External"/><Relationship Id="rId3" Type="http://schemas.openxmlformats.org/officeDocument/2006/relationships/hyperlink" Target="https://ford-jira-basic.atlassian.net/browse/AW2-22496" TargetMode="External"/><Relationship Id="rId7" Type="http://schemas.openxmlformats.org/officeDocument/2006/relationships/hyperlink" Target="https://ford-jira-basic.atlassian.net/browse/AW2-21491" TargetMode="External"/><Relationship Id="rId12" Type="http://schemas.openxmlformats.org/officeDocument/2006/relationships/hyperlink" Target="https://ford-jira-basic.atlassian.net/browse/AW2-19818" TargetMode="External"/><Relationship Id="rId2" Type="http://schemas.openxmlformats.org/officeDocument/2006/relationships/hyperlink" Target="https://ford-jira-basic.atlassian.net/browse/AW2-22594" TargetMode="External"/><Relationship Id="rId1" Type="http://schemas.openxmlformats.org/officeDocument/2006/relationships/hyperlink" Target="https://ford-jira-basic.atlassian.net/browse/AW2-22603" TargetMode="External"/><Relationship Id="rId6" Type="http://schemas.openxmlformats.org/officeDocument/2006/relationships/hyperlink" Target="https://ford-jira-basic.atlassian.net/browse/AW2-21498" TargetMode="External"/><Relationship Id="rId11" Type="http://schemas.openxmlformats.org/officeDocument/2006/relationships/hyperlink" Target="https://ford-jira-basic.atlassian.net/browse/AW2-20617" TargetMode="External"/><Relationship Id="rId5" Type="http://schemas.openxmlformats.org/officeDocument/2006/relationships/hyperlink" Target="https://ford-jira-basic.atlassian.net/browse/AW2-21740" TargetMode="External"/><Relationship Id="rId15" Type="http://schemas.openxmlformats.org/officeDocument/2006/relationships/hyperlink" Target="https://ford-jira-basic.atlassian.net/browse/AW2-21495" TargetMode="External"/><Relationship Id="rId10" Type="http://schemas.openxmlformats.org/officeDocument/2006/relationships/hyperlink" Target="https://ford-jira-basic.atlassian.net/browse/AW2-21144" TargetMode="External"/><Relationship Id="rId4" Type="http://schemas.openxmlformats.org/officeDocument/2006/relationships/hyperlink" Target="https://ford-jira-basic.atlassian.net/browse/AW2-21969" TargetMode="External"/><Relationship Id="rId9" Type="http://schemas.openxmlformats.org/officeDocument/2006/relationships/hyperlink" Target="https://ford-jira-basic.atlassian.net/browse/AW2-21419" TargetMode="External"/><Relationship Id="rId14" Type="http://schemas.openxmlformats.org/officeDocument/2006/relationships/hyperlink" Target="https://ford-jira-basic.atlassian.net/browse/AW2-14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selection activeCell="A36" sqref="A36:C48"/>
    </sheetView>
  </sheetViews>
  <sheetFormatPr baseColWidth="10" defaultColWidth="11" defaultRowHeight="16"/>
  <cols>
    <col min="1" max="1" width="16.6640625" customWidth="1"/>
    <col min="2" max="2" width="22.33203125" customWidth="1"/>
    <col min="3" max="3" width="23.5" customWidth="1"/>
    <col min="4" max="4" width="32.6640625" bestFit="1" customWidth="1"/>
    <col min="5" max="5" width="23.6640625" customWidth="1"/>
    <col min="6" max="6" width="17.6640625" customWidth="1"/>
    <col min="7" max="7" width="15.1640625" customWidth="1"/>
    <col min="8" max="8" width="25.33203125" bestFit="1" customWidth="1"/>
    <col min="9" max="9" width="37.6640625" bestFit="1" customWidth="1"/>
    <col min="10" max="10" width="37.6640625" customWidth="1"/>
    <col min="11" max="11" width="23.33203125" bestFit="1" customWidth="1"/>
  </cols>
  <sheetData>
    <row r="1" spans="1:11" ht="17" customHeight="1" thickBo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ht="8" customHeight="1" thickBo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</row>
    <row r="3" spans="1:11" ht="17" thickBot="1">
      <c r="A3" s="61" t="s">
        <v>1</v>
      </c>
      <c r="B3" s="62"/>
      <c r="C3" s="62"/>
      <c r="D3" s="62"/>
      <c r="E3" s="62"/>
      <c r="F3" s="62"/>
      <c r="G3" s="62"/>
      <c r="H3" s="62"/>
      <c r="I3" s="62"/>
      <c r="J3" s="62"/>
      <c r="K3" s="63"/>
    </row>
    <row r="4" spans="1:11" ht="17" thickBot="1">
      <c r="A4" s="1" t="s">
        <v>2</v>
      </c>
      <c r="B4" s="2" t="s">
        <v>3</v>
      </c>
      <c r="C4" s="2" t="s">
        <v>4</v>
      </c>
      <c r="D4" s="2" t="s">
        <v>5</v>
      </c>
      <c r="E4" s="8" t="s">
        <v>6</v>
      </c>
      <c r="F4" s="9"/>
      <c r="G4" s="17"/>
      <c r="H4" s="17"/>
      <c r="I4" s="17"/>
      <c r="J4" s="17"/>
      <c r="K4" s="12"/>
    </row>
    <row r="5" spans="1:11" ht="17" thickBot="1">
      <c r="A5" s="3" t="s">
        <v>7</v>
      </c>
      <c r="B5" s="3" t="s">
        <v>8</v>
      </c>
      <c r="C5" s="4">
        <v>1</v>
      </c>
      <c r="D5" s="4">
        <v>1</v>
      </c>
      <c r="E5" s="10" t="s">
        <v>9</v>
      </c>
      <c r="F5" s="11"/>
      <c r="G5" s="19"/>
      <c r="H5" s="20"/>
      <c r="I5" s="20"/>
      <c r="J5" s="20"/>
      <c r="K5" s="12"/>
    </row>
    <row r="6" spans="1:11" ht="17" thickBot="1">
      <c r="A6" s="53" t="s">
        <v>10</v>
      </c>
      <c r="B6" s="5" t="s">
        <v>11</v>
      </c>
      <c r="C6" s="4" t="s">
        <v>12</v>
      </c>
      <c r="D6" s="30">
        <v>15</v>
      </c>
      <c r="E6" s="28" t="s">
        <v>13</v>
      </c>
      <c r="F6" s="11"/>
      <c r="G6" s="19"/>
      <c r="H6" s="20"/>
      <c r="I6" s="20"/>
      <c r="J6" s="20"/>
      <c r="K6" s="12"/>
    </row>
    <row r="7" spans="1:11" ht="17" thickBot="1">
      <c r="A7" s="53"/>
      <c r="B7" s="5" t="s">
        <v>14</v>
      </c>
      <c r="C7" s="4" t="s">
        <v>15</v>
      </c>
      <c r="D7" s="30">
        <v>17</v>
      </c>
      <c r="E7" s="10" t="s">
        <v>9</v>
      </c>
      <c r="F7" s="11"/>
      <c r="G7" s="19"/>
      <c r="H7" s="20"/>
      <c r="I7" s="20"/>
      <c r="J7" s="20"/>
      <c r="K7" s="12"/>
    </row>
    <row r="8" spans="1:11" ht="17" customHeight="1" thickBot="1">
      <c r="A8" s="6"/>
      <c r="B8" s="21"/>
      <c r="C8" s="21"/>
      <c r="D8" s="21"/>
      <c r="E8" s="21"/>
      <c r="F8" s="21"/>
      <c r="G8" s="21"/>
      <c r="H8" s="21"/>
      <c r="I8" s="21"/>
      <c r="J8" s="21"/>
      <c r="K8" s="12"/>
    </row>
    <row r="9" spans="1:11" ht="17" customHeight="1" thickBot="1">
      <c r="A9" s="71" t="s">
        <v>16</v>
      </c>
      <c r="B9" s="72"/>
      <c r="C9" s="72"/>
      <c r="D9" s="72"/>
      <c r="E9" s="73"/>
      <c r="F9" s="24"/>
      <c r="G9" s="24"/>
      <c r="H9" s="24"/>
      <c r="I9" s="24"/>
      <c r="J9" s="24"/>
      <c r="K9" s="25"/>
    </row>
    <row r="10" spans="1:11" s="16" customFormat="1" thickBot="1">
      <c r="A10" s="22" t="s">
        <v>17</v>
      </c>
      <c r="B10" s="18" t="s">
        <v>3</v>
      </c>
      <c r="C10" s="18" t="s">
        <v>4</v>
      </c>
      <c r="D10" s="18" t="s">
        <v>5</v>
      </c>
      <c r="E10" s="18" t="s">
        <v>6</v>
      </c>
      <c r="F10" s="21"/>
      <c r="G10" s="21"/>
      <c r="H10" s="21"/>
      <c r="I10" s="21"/>
      <c r="J10" s="21"/>
      <c r="K10" s="23"/>
    </row>
    <row r="11" spans="1:11" s="16" customFormat="1" thickBot="1">
      <c r="A11" s="14" t="s">
        <v>18</v>
      </c>
      <c r="B11" s="7" t="s">
        <v>19</v>
      </c>
      <c r="C11" s="7" t="s">
        <v>77</v>
      </c>
      <c r="D11" s="15" t="s">
        <v>78</v>
      </c>
      <c r="E11" s="38" t="s">
        <v>9</v>
      </c>
      <c r="F11" s="21"/>
      <c r="G11" s="21"/>
      <c r="H11" s="21"/>
      <c r="I11" s="21"/>
      <c r="J11" s="21"/>
      <c r="K11" s="23"/>
    </row>
    <row r="12" spans="1:11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12"/>
    </row>
    <row r="13" spans="1:11" ht="17" thickBot="1">
      <c r="A13" s="81" t="s">
        <v>76</v>
      </c>
      <c r="B13" s="82"/>
      <c r="C13" s="82"/>
      <c r="D13" s="82"/>
      <c r="E13" s="82"/>
      <c r="F13" s="21"/>
      <c r="G13" s="21"/>
      <c r="H13" s="21"/>
      <c r="I13" s="21"/>
      <c r="J13" s="21"/>
      <c r="K13" s="12"/>
    </row>
    <row r="14" spans="1:11" ht="17" thickBot="1">
      <c r="A14" s="1" t="s">
        <v>20</v>
      </c>
      <c r="B14" s="2" t="s">
        <v>21</v>
      </c>
      <c r="C14" s="21"/>
      <c r="D14" s="21"/>
      <c r="E14" s="21"/>
      <c r="F14" s="21"/>
      <c r="G14" s="21"/>
      <c r="H14" s="21"/>
      <c r="I14" s="21"/>
      <c r="J14" s="21"/>
      <c r="K14" s="12"/>
    </row>
    <row r="15" spans="1:11" ht="17" thickBot="1">
      <c r="A15" s="3" t="s">
        <v>22</v>
      </c>
      <c r="B15" s="7" t="s">
        <v>23</v>
      </c>
      <c r="C15" s="21"/>
      <c r="D15" s="21"/>
      <c r="E15" s="21"/>
      <c r="F15" s="21"/>
      <c r="G15" s="21"/>
      <c r="H15" s="21"/>
      <c r="I15" s="21"/>
      <c r="J15" s="21"/>
      <c r="K15" s="12"/>
    </row>
    <row r="16" spans="1:11" ht="17" thickBot="1">
      <c r="A16" s="3" t="s">
        <v>24</v>
      </c>
      <c r="B16" s="7" t="s">
        <v>25</v>
      </c>
      <c r="C16" s="21"/>
      <c r="D16" s="21"/>
      <c r="E16" s="21"/>
      <c r="F16" s="21"/>
      <c r="G16" s="21"/>
      <c r="H16" s="21"/>
      <c r="I16" s="21"/>
      <c r="J16" s="21"/>
      <c r="K16" s="12"/>
    </row>
    <row r="17" spans="1:13" ht="17" thickBot="1">
      <c r="A17" s="3" t="s">
        <v>26</v>
      </c>
      <c r="B17" s="7" t="s">
        <v>23</v>
      </c>
      <c r="C17" s="21"/>
      <c r="D17" s="21"/>
      <c r="E17" s="21"/>
      <c r="F17" s="21"/>
      <c r="G17" s="21"/>
      <c r="H17" s="21"/>
      <c r="I17" s="21"/>
      <c r="J17" s="21"/>
      <c r="K17" s="12"/>
    </row>
    <row r="18" spans="1:13" ht="17" thickBot="1">
      <c r="A18" s="3" t="s">
        <v>27</v>
      </c>
      <c r="B18" s="7" t="s">
        <v>25</v>
      </c>
      <c r="C18" s="21"/>
      <c r="D18" s="21"/>
      <c r="E18" s="21"/>
      <c r="F18" s="21"/>
      <c r="G18" s="21"/>
      <c r="H18" s="21"/>
      <c r="I18" s="21"/>
      <c r="J18" s="21"/>
      <c r="K18" s="12"/>
    </row>
    <row r="19" spans="1:13" ht="17" thickBot="1">
      <c r="A19" s="3" t="s">
        <v>28</v>
      </c>
      <c r="B19" s="7" t="s">
        <v>25</v>
      </c>
      <c r="C19" s="21"/>
      <c r="D19" s="21"/>
      <c r="E19" s="21"/>
      <c r="F19" s="21"/>
      <c r="G19" s="21"/>
      <c r="H19" s="21"/>
      <c r="I19" s="21"/>
      <c r="J19" s="21"/>
      <c r="K19" s="12"/>
    </row>
    <row r="20" spans="1:13" ht="17" thickBot="1">
      <c r="A20" s="3" t="s">
        <v>29</v>
      </c>
      <c r="B20" s="7" t="s">
        <v>23</v>
      </c>
      <c r="C20" s="21"/>
      <c r="D20" s="21"/>
      <c r="E20" s="21"/>
      <c r="F20" s="21"/>
      <c r="G20" s="21"/>
      <c r="H20" s="21"/>
      <c r="I20" s="21"/>
      <c r="J20" s="21"/>
      <c r="K20" s="12"/>
    </row>
    <row r="21" spans="1:13" ht="24" customHeight="1" thickBo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6"/>
    </row>
    <row r="22" spans="1:13" ht="17" thickBot="1">
      <c r="A22" s="77" t="s">
        <v>30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3" spans="1:13" ht="17" thickBot="1">
      <c r="A23" s="78" t="s">
        <v>150</v>
      </c>
      <c r="B23" s="79"/>
      <c r="C23" s="79"/>
      <c r="D23" s="79"/>
      <c r="E23" s="79"/>
      <c r="F23" s="79"/>
      <c r="G23" s="79"/>
      <c r="H23" s="79"/>
      <c r="I23" s="79"/>
      <c r="J23" s="79"/>
      <c r="K23" s="80"/>
      <c r="L23" s="13"/>
      <c r="M23" s="13"/>
    </row>
    <row r="24" spans="1:13" ht="17" thickBot="1">
      <c r="A24" s="78" t="s">
        <v>156</v>
      </c>
      <c r="B24" s="79"/>
      <c r="C24" s="79"/>
      <c r="D24" s="79"/>
      <c r="E24" s="79"/>
      <c r="F24" s="79"/>
      <c r="G24" s="79"/>
      <c r="H24" s="79"/>
      <c r="I24" s="79"/>
      <c r="J24" s="79"/>
      <c r="K24" s="80"/>
      <c r="L24" s="13"/>
      <c r="M24" s="13"/>
    </row>
    <row r="25" spans="1:13" ht="30" customHeight="1" thickBot="1">
      <c r="A25" s="77" t="s">
        <v>31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</row>
    <row r="26" spans="1:13" ht="17" thickBot="1">
      <c r="A26" s="77" t="s">
        <v>32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</row>
    <row r="27" spans="1:13" ht="17" thickBot="1">
      <c r="A27" s="64" t="s">
        <v>139</v>
      </c>
      <c r="B27" s="65"/>
      <c r="C27" s="65"/>
      <c r="D27" s="65"/>
      <c r="E27" s="65"/>
      <c r="F27" s="65"/>
      <c r="G27" s="65"/>
      <c r="H27" s="65"/>
      <c r="I27" s="65"/>
      <c r="J27" s="65"/>
      <c r="K27" s="66"/>
    </row>
    <row r="28" spans="1:13" ht="17" thickBot="1">
      <c r="A28" s="64" t="s">
        <v>140</v>
      </c>
      <c r="B28" s="65"/>
      <c r="C28" s="65"/>
      <c r="D28" s="65"/>
      <c r="E28" s="65"/>
      <c r="F28" s="65"/>
      <c r="G28" s="65"/>
      <c r="H28" s="65"/>
      <c r="I28" s="65"/>
      <c r="J28" s="65"/>
      <c r="K28" s="66"/>
    </row>
    <row r="29" spans="1:13" ht="17" thickBot="1">
      <c r="A29" s="83" t="s">
        <v>33</v>
      </c>
      <c r="B29" s="84"/>
      <c r="C29" s="84"/>
      <c r="D29" s="84"/>
      <c r="E29" s="84"/>
      <c r="F29" s="84"/>
      <c r="G29" s="84"/>
      <c r="H29" s="84"/>
      <c r="I29" s="84"/>
      <c r="J29" s="84"/>
      <c r="K29" s="85"/>
    </row>
    <row r="30" spans="1:13" ht="17" thickBot="1">
      <c r="A30" s="64" t="s">
        <v>147</v>
      </c>
      <c r="B30" s="65"/>
      <c r="C30" s="65"/>
      <c r="D30" s="65"/>
      <c r="E30" s="65"/>
      <c r="F30" s="65"/>
      <c r="G30" s="65"/>
      <c r="H30" s="65"/>
      <c r="I30" s="65"/>
      <c r="J30" s="65"/>
      <c r="K30" s="66"/>
    </row>
    <row r="31" spans="1:13" ht="17" thickBot="1">
      <c r="A31" s="64" t="s">
        <v>146</v>
      </c>
      <c r="B31" s="65"/>
      <c r="C31" s="65"/>
      <c r="D31" s="65"/>
      <c r="E31" s="65"/>
      <c r="F31" s="65"/>
      <c r="G31" s="65"/>
      <c r="H31" s="65"/>
      <c r="I31" s="65"/>
      <c r="J31" s="65"/>
      <c r="K31" s="66"/>
    </row>
    <row r="32" spans="1:13" ht="17" thickBot="1">
      <c r="A32" s="64" t="s">
        <v>149</v>
      </c>
      <c r="B32" s="65"/>
      <c r="C32" s="65"/>
      <c r="D32" s="65"/>
      <c r="E32" s="65"/>
      <c r="F32" s="65"/>
      <c r="G32" s="65"/>
      <c r="H32" s="65"/>
      <c r="I32" s="65"/>
      <c r="J32" s="65"/>
      <c r="K32" s="66"/>
    </row>
    <row r="33" spans="1:12" ht="17" thickBot="1"/>
    <row r="34" spans="1:12" ht="17" thickBot="1">
      <c r="A34" s="54" t="s">
        <v>34</v>
      </c>
      <c r="B34" s="54"/>
      <c r="C34" s="54"/>
      <c r="D34" s="54"/>
      <c r="E34" s="54"/>
      <c r="F34" s="70"/>
      <c r="G34" s="70"/>
      <c r="H34" s="70"/>
      <c r="I34" s="70"/>
      <c r="J34" s="70"/>
      <c r="K34" s="70"/>
    </row>
    <row r="35" spans="1:12" ht="33" customHeight="1" thickBot="1">
      <c r="A35" s="67" t="s">
        <v>35</v>
      </c>
      <c r="B35" s="68"/>
      <c r="C35" s="69"/>
      <c r="D35" s="5" t="s">
        <v>36</v>
      </c>
      <c r="E35" s="5" t="s">
        <v>37</v>
      </c>
      <c r="F35" s="5" t="s">
        <v>38</v>
      </c>
      <c r="G35" s="7" t="s">
        <v>39</v>
      </c>
      <c r="H35" s="7" t="s">
        <v>40</v>
      </c>
      <c r="I35" s="7" t="s">
        <v>106</v>
      </c>
      <c r="J35" s="7" t="s">
        <v>105</v>
      </c>
      <c r="K35" s="14" t="s">
        <v>41</v>
      </c>
    </row>
    <row r="36" spans="1:12" ht="17" thickBot="1">
      <c r="A36" s="48" t="s">
        <v>42</v>
      </c>
      <c r="B36" s="49"/>
      <c r="C36" s="50"/>
      <c r="D36" s="5">
        <v>172</v>
      </c>
      <c r="E36" s="5">
        <v>172</v>
      </c>
      <c r="F36" s="41">
        <f t="shared" ref="F36:F47" si="0">E36/D36</f>
        <v>1</v>
      </c>
      <c r="G36" s="14">
        <v>170</v>
      </c>
      <c r="H36" s="41">
        <f t="shared" ref="H36:H47" si="1">G36/E36</f>
        <v>0.98837209302325579</v>
      </c>
      <c r="I36" s="42">
        <f t="shared" ref="I36:I47" si="2">G36/D36</f>
        <v>0.98837209302325579</v>
      </c>
      <c r="J36" s="42">
        <v>0.94318181818181823</v>
      </c>
      <c r="K36" s="5"/>
    </row>
    <row r="37" spans="1:12" ht="17" thickBot="1">
      <c r="A37" s="48" t="s">
        <v>43</v>
      </c>
      <c r="B37" s="49"/>
      <c r="C37" s="50"/>
      <c r="D37" s="5">
        <v>775</v>
      </c>
      <c r="E37" s="5">
        <v>775</v>
      </c>
      <c r="F37" s="41">
        <f t="shared" si="0"/>
        <v>1</v>
      </c>
      <c r="G37" s="14">
        <v>775</v>
      </c>
      <c r="H37" s="41">
        <f t="shared" si="1"/>
        <v>1</v>
      </c>
      <c r="I37" s="42">
        <f t="shared" si="2"/>
        <v>1</v>
      </c>
      <c r="J37" s="42">
        <v>0.99741602067183466</v>
      </c>
      <c r="K37" s="5"/>
    </row>
    <row r="38" spans="1:12" ht="17" thickBot="1">
      <c r="A38" s="48" t="s">
        <v>44</v>
      </c>
      <c r="B38" s="49"/>
      <c r="C38" s="50"/>
      <c r="D38" s="5">
        <v>240</v>
      </c>
      <c r="E38" s="5">
        <v>240</v>
      </c>
      <c r="F38" s="41">
        <f t="shared" si="0"/>
        <v>1</v>
      </c>
      <c r="G38" s="14">
        <v>237</v>
      </c>
      <c r="H38" s="41">
        <f t="shared" si="1"/>
        <v>0.98750000000000004</v>
      </c>
      <c r="I38" s="42">
        <f t="shared" si="2"/>
        <v>0.98750000000000004</v>
      </c>
      <c r="J38" s="42">
        <v>0.9375</v>
      </c>
      <c r="K38" s="5"/>
    </row>
    <row r="39" spans="1:12" ht="17" thickBot="1">
      <c r="A39" s="48" t="s">
        <v>45</v>
      </c>
      <c r="B39" s="49"/>
      <c r="C39" s="50"/>
      <c r="D39" s="5">
        <v>90</v>
      </c>
      <c r="E39" s="5">
        <v>90</v>
      </c>
      <c r="F39" s="41">
        <f t="shared" si="0"/>
        <v>1</v>
      </c>
      <c r="G39" s="14">
        <v>90</v>
      </c>
      <c r="H39" s="41">
        <f t="shared" si="1"/>
        <v>1</v>
      </c>
      <c r="I39" s="42">
        <f t="shared" si="2"/>
        <v>1</v>
      </c>
      <c r="J39" s="42">
        <v>1</v>
      </c>
      <c r="K39" s="5"/>
    </row>
    <row r="40" spans="1:12" ht="17" thickBot="1">
      <c r="A40" s="48" t="s">
        <v>46</v>
      </c>
      <c r="B40" s="49"/>
      <c r="C40" s="50"/>
      <c r="D40" s="5">
        <v>266</v>
      </c>
      <c r="E40" s="5">
        <v>256</v>
      </c>
      <c r="F40" s="41">
        <f t="shared" si="0"/>
        <v>0.96240601503759393</v>
      </c>
      <c r="G40" s="14">
        <v>255</v>
      </c>
      <c r="H40" s="41">
        <f t="shared" si="1"/>
        <v>0.99609375</v>
      </c>
      <c r="I40" s="42">
        <f t="shared" si="2"/>
        <v>0.95864661654135341</v>
      </c>
      <c r="J40" s="42">
        <v>0.96715328467153283</v>
      </c>
      <c r="K40" s="5" t="s">
        <v>87</v>
      </c>
    </row>
    <row r="41" spans="1:12" ht="17" thickBot="1">
      <c r="A41" s="48" t="s">
        <v>47</v>
      </c>
      <c r="B41" s="49"/>
      <c r="C41" s="50"/>
      <c r="D41" s="5">
        <v>74</v>
      </c>
      <c r="E41" s="5">
        <v>74</v>
      </c>
      <c r="F41" s="41">
        <f t="shared" si="0"/>
        <v>1</v>
      </c>
      <c r="G41" s="14">
        <v>74</v>
      </c>
      <c r="H41" s="41">
        <f t="shared" si="1"/>
        <v>1</v>
      </c>
      <c r="I41" s="42">
        <f t="shared" si="2"/>
        <v>1</v>
      </c>
      <c r="J41" s="42">
        <v>1</v>
      </c>
      <c r="K41" s="5"/>
    </row>
    <row r="42" spans="1:12" ht="17" thickBot="1">
      <c r="A42" s="48" t="s">
        <v>48</v>
      </c>
      <c r="B42" s="49"/>
      <c r="C42" s="50"/>
      <c r="D42" s="5">
        <v>759</v>
      </c>
      <c r="E42" s="5">
        <v>759</v>
      </c>
      <c r="F42" s="41">
        <f t="shared" si="0"/>
        <v>1</v>
      </c>
      <c r="G42" s="14">
        <v>751</v>
      </c>
      <c r="H42" s="41">
        <f t="shared" si="1"/>
        <v>0.98945981554677209</v>
      </c>
      <c r="I42" s="42">
        <f t="shared" si="2"/>
        <v>0.98945981554677209</v>
      </c>
      <c r="J42" s="42">
        <v>0.96696428571428572</v>
      </c>
      <c r="K42" s="5"/>
    </row>
    <row r="43" spans="1:12" ht="17" thickBot="1">
      <c r="A43" s="48" t="s">
        <v>49</v>
      </c>
      <c r="B43" s="49"/>
      <c r="C43" s="50"/>
      <c r="D43" s="5">
        <v>94</v>
      </c>
      <c r="E43" s="5">
        <v>94</v>
      </c>
      <c r="F43" s="41">
        <f t="shared" si="0"/>
        <v>1</v>
      </c>
      <c r="G43" s="14">
        <v>94</v>
      </c>
      <c r="H43" s="41">
        <f t="shared" si="1"/>
        <v>1</v>
      </c>
      <c r="I43" s="42">
        <f t="shared" si="2"/>
        <v>1</v>
      </c>
      <c r="J43" s="42">
        <v>1</v>
      </c>
      <c r="K43" s="5"/>
    </row>
    <row r="44" spans="1:12" ht="17" thickBot="1">
      <c r="A44" s="48" t="s">
        <v>50</v>
      </c>
      <c r="B44" s="49"/>
      <c r="C44" s="50"/>
      <c r="D44" s="5">
        <v>567</v>
      </c>
      <c r="E44" s="5">
        <v>567</v>
      </c>
      <c r="F44" s="41">
        <f t="shared" si="0"/>
        <v>1</v>
      </c>
      <c r="G44" s="14">
        <v>564</v>
      </c>
      <c r="H44" s="41">
        <f t="shared" si="1"/>
        <v>0.99470899470899465</v>
      </c>
      <c r="I44" s="42">
        <f t="shared" si="2"/>
        <v>0.99470899470899465</v>
      </c>
      <c r="J44" s="42">
        <v>0.99479166666666663</v>
      </c>
      <c r="K44" s="5"/>
    </row>
    <row r="45" spans="1:12" ht="17" thickBot="1">
      <c r="A45" s="48" t="s">
        <v>51</v>
      </c>
      <c r="B45" s="49"/>
      <c r="C45" s="50"/>
      <c r="D45" s="5">
        <v>283</v>
      </c>
      <c r="E45" s="5">
        <v>283</v>
      </c>
      <c r="F45" s="41">
        <f t="shared" si="0"/>
        <v>1</v>
      </c>
      <c r="G45" s="14">
        <v>279</v>
      </c>
      <c r="H45" s="41">
        <f t="shared" si="1"/>
        <v>0.98586572438162545</v>
      </c>
      <c r="I45" s="42">
        <f t="shared" si="2"/>
        <v>0.98586572438162545</v>
      </c>
      <c r="J45" s="42">
        <v>0.98586572438162545</v>
      </c>
      <c r="K45" s="5"/>
    </row>
    <row r="46" spans="1:12" ht="17" thickBot="1">
      <c r="A46" s="48" t="s">
        <v>89</v>
      </c>
      <c r="B46" s="49"/>
      <c r="C46" s="49"/>
      <c r="D46" s="5">
        <v>134</v>
      </c>
      <c r="E46" s="5">
        <v>133</v>
      </c>
      <c r="F46" s="41">
        <f t="shared" si="0"/>
        <v>0.9925373134328358</v>
      </c>
      <c r="G46" s="14">
        <v>133</v>
      </c>
      <c r="H46" s="41">
        <f t="shared" si="1"/>
        <v>1</v>
      </c>
      <c r="I46" s="42">
        <f t="shared" si="2"/>
        <v>0.9925373134328358</v>
      </c>
      <c r="J46" s="42">
        <v>0.96268656716417911</v>
      </c>
      <c r="K46" s="5" t="s">
        <v>88</v>
      </c>
    </row>
    <row r="47" spans="1:12" s="26" customFormat="1" ht="16" customHeight="1" thickBot="1">
      <c r="A47" s="48" t="s">
        <v>52</v>
      </c>
      <c r="B47" s="49"/>
      <c r="C47" s="49"/>
      <c r="D47" s="5">
        <v>172</v>
      </c>
      <c r="E47" s="5">
        <v>172</v>
      </c>
      <c r="F47" s="41">
        <f t="shared" si="0"/>
        <v>1</v>
      </c>
      <c r="G47" s="14">
        <v>172</v>
      </c>
      <c r="H47" s="41">
        <f t="shared" si="1"/>
        <v>1</v>
      </c>
      <c r="I47" s="42">
        <f t="shared" si="2"/>
        <v>1</v>
      </c>
      <c r="J47" s="42">
        <v>1</v>
      </c>
      <c r="K47" s="5"/>
      <c r="L47"/>
    </row>
    <row r="48" spans="1:12" s="26" customFormat="1" ht="16" customHeight="1" thickBot="1">
      <c r="A48" s="48" t="s">
        <v>148</v>
      </c>
      <c r="B48" s="49"/>
      <c r="C48" s="49"/>
      <c r="D48" s="5">
        <v>398</v>
      </c>
      <c r="E48" s="5">
        <v>398</v>
      </c>
      <c r="F48" s="41">
        <f t="shared" ref="F48" si="3">E48/D48</f>
        <v>1</v>
      </c>
      <c r="G48" s="14">
        <v>398</v>
      </c>
      <c r="H48" s="41">
        <f t="shared" ref="H48" si="4">G48/E48</f>
        <v>1</v>
      </c>
      <c r="I48" s="42">
        <f t="shared" ref="I48" si="5">G48/D48</f>
        <v>1</v>
      </c>
      <c r="J48" s="42">
        <v>1</v>
      </c>
      <c r="K48" s="5"/>
      <c r="L48"/>
    </row>
    <row r="49" spans="1:11" ht="17" thickBot="1">
      <c r="A49" s="48" t="s">
        <v>53</v>
      </c>
      <c r="B49" s="49"/>
      <c r="C49" s="50"/>
      <c r="D49" s="48" t="str">
        <f>CONCATENATE("全部模块用例总执行数/全部模块用例总数=",TEXT(SUM(E36:E48)/SUM(D36:D48),"0.00%"))</f>
        <v>全部模块用例总执行数/全部模块用例总数=99.73%</v>
      </c>
      <c r="E49" s="49"/>
      <c r="F49" s="50"/>
      <c r="G49" s="51" t="str">
        <f>CONCATENATE("执行通过率(执行成功数/测试执行数）=",TEXT(SUM(G36:G48)/SUM(E36:E48),"0.00%"))</f>
        <v>执行通过率(执行成功数/测试执行数）=99.48%</v>
      </c>
      <c r="H49" s="52"/>
      <c r="I49" s="35" t="str">
        <f>CONCATENATE("总体成熟度(执行成功数/用例总数）=",TEXT(SUM(G36:G48)/SUM(D36:D48),"0.00%"))</f>
        <v>总体成熟度(执行成功数/用例总数）=99.20%</v>
      </c>
      <c r="J49" s="35"/>
      <c r="K49" s="27"/>
    </row>
    <row r="50" spans="1:11" ht="17" thickBot="1">
      <c r="A50" s="54" t="s">
        <v>54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</row>
    <row r="51" spans="1:11" ht="68" customHeight="1" thickBot="1">
      <c r="A51" s="53" t="s">
        <v>55</v>
      </c>
      <c r="B51" s="53"/>
      <c r="C51" s="53"/>
      <c r="D51" s="53" t="s">
        <v>107</v>
      </c>
      <c r="E51" s="53"/>
      <c r="F51" s="53"/>
      <c r="G51" s="53"/>
      <c r="H51" s="53"/>
      <c r="I51" s="53"/>
      <c r="J51" s="53"/>
      <c r="K51" s="53"/>
    </row>
    <row r="52" spans="1:11" ht="50" customHeight="1" thickBot="1">
      <c r="A52" s="53" t="s">
        <v>56</v>
      </c>
      <c r="B52" s="53"/>
      <c r="C52" s="53"/>
      <c r="D52" s="53" t="s">
        <v>108</v>
      </c>
      <c r="E52" s="53"/>
      <c r="F52" s="53"/>
      <c r="G52" s="53"/>
      <c r="H52" s="53"/>
      <c r="I52" s="53"/>
      <c r="J52" s="53"/>
      <c r="K52" s="53"/>
    </row>
    <row r="53" spans="1:11" ht="17" thickBot="1">
      <c r="A53" s="53" t="s">
        <v>57</v>
      </c>
      <c r="B53" s="53"/>
      <c r="C53" s="53"/>
      <c r="D53" s="53">
        <v>12</v>
      </c>
      <c r="E53" s="53"/>
      <c r="F53" s="53"/>
      <c r="G53" s="53"/>
      <c r="H53" s="53"/>
      <c r="I53" s="53"/>
      <c r="J53" s="53"/>
      <c r="K53" s="53"/>
    </row>
  </sheetData>
  <mergeCells count="43">
    <mergeCell ref="A24:K24"/>
    <mergeCell ref="A25:K25"/>
    <mergeCell ref="A26:K26"/>
    <mergeCell ref="A29:K29"/>
    <mergeCell ref="A27:K27"/>
    <mergeCell ref="A28:K28"/>
    <mergeCell ref="A9:E9"/>
    <mergeCell ref="A21:K21"/>
    <mergeCell ref="A22:K22"/>
    <mergeCell ref="A23:K23"/>
    <mergeCell ref="A13:E13"/>
    <mergeCell ref="A1:K1"/>
    <mergeCell ref="A2:K2"/>
    <mergeCell ref="A3:K3"/>
    <mergeCell ref="A6:A7"/>
    <mergeCell ref="A44:C44"/>
    <mergeCell ref="A31:K31"/>
    <mergeCell ref="A40:C40"/>
    <mergeCell ref="A41:C41"/>
    <mergeCell ref="A30:K30"/>
    <mergeCell ref="A35:C35"/>
    <mergeCell ref="A36:C36"/>
    <mergeCell ref="A34:K34"/>
    <mergeCell ref="A37:C37"/>
    <mergeCell ref="A32:K32"/>
    <mergeCell ref="A38:C38"/>
    <mergeCell ref="A42:C42"/>
    <mergeCell ref="D49:F49"/>
    <mergeCell ref="A48:C48"/>
    <mergeCell ref="G49:H49"/>
    <mergeCell ref="A47:C47"/>
    <mergeCell ref="A53:C53"/>
    <mergeCell ref="D53:K53"/>
    <mergeCell ref="A50:K50"/>
    <mergeCell ref="A51:C51"/>
    <mergeCell ref="D51:K51"/>
    <mergeCell ref="A52:C52"/>
    <mergeCell ref="D52:K52"/>
    <mergeCell ref="A43:C43"/>
    <mergeCell ref="A39:C39"/>
    <mergeCell ref="A46:C46"/>
    <mergeCell ref="A45:C45"/>
    <mergeCell ref="A49:C49"/>
  </mergeCells>
  <phoneticPr fontId="5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Normal="100" workbookViewId="0">
      <selection activeCell="D2" sqref="D2"/>
    </sheetView>
  </sheetViews>
  <sheetFormatPr baseColWidth="10" defaultColWidth="8.83203125" defaultRowHeight="16"/>
  <cols>
    <col min="1" max="1" width="22.1640625" bestFit="1" customWidth="1"/>
    <col min="2" max="2" width="104" customWidth="1"/>
    <col min="7" max="7" width="14.1640625" bestFit="1" customWidth="1"/>
  </cols>
  <sheetData>
    <row r="1" spans="1:9">
      <c r="A1" s="31" t="s">
        <v>58</v>
      </c>
      <c r="B1" s="31" t="s">
        <v>59</v>
      </c>
      <c r="C1" s="31" t="s">
        <v>60</v>
      </c>
      <c r="D1" s="31" t="s">
        <v>61</v>
      </c>
      <c r="E1" s="31" t="s">
        <v>62</v>
      </c>
      <c r="F1" s="31" t="s">
        <v>63</v>
      </c>
      <c r="G1" s="31" t="s">
        <v>64</v>
      </c>
      <c r="H1" s="31" t="s">
        <v>65</v>
      </c>
      <c r="I1" s="31" t="s">
        <v>66</v>
      </c>
    </row>
    <row r="2" spans="1:9">
      <c r="A2" s="32" t="s">
        <v>141</v>
      </c>
      <c r="B2" s="32" t="s">
        <v>138</v>
      </c>
      <c r="C2" s="33" t="s">
        <v>67</v>
      </c>
      <c r="D2" s="33" t="s">
        <v>90</v>
      </c>
      <c r="E2" s="33" t="s">
        <v>142</v>
      </c>
      <c r="F2" s="34">
        <v>45084.703252314815</v>
      </c>
      <c r="G2" s="33" t="s">
        <v>69</v>
      </c>
      <c r="H2" s="33" t="s">
        <v>70</v>
      </c>
      <c r="I2" s="33" t="s">
        <v>68</v>
      </c>
    </row>
    <row r="3" spans="1:9">
      <c r="A3" s="32" t="s">
        <v>143</v>
      </c>
      <c r="B3" s="36" t="s">
        <v>144</v>
      </c>
      <c r="C3" s="39" t="s">
        <v>67</v>
      </c>
      <c r="D3" s="33" t="s">
        <v>72</v>
      </c>
      <c r="E3" s="33" t="s">
        <v>91</v>
      </c>
      <c r="F3" s="34">
        <v>45113.692962963003</v>
      </c>
      <c r="G3" s="33" t="s">
        <v>71</v>
      </c>
      <c r="H3" s="37" t="s">
        <v>70</v>
      </c>
      <c r="I3" s="40" t="s">
        <v>145</v>
      </c>
    </row>
  </sheetData>
  <autoFilter ref="A1:J3" xr:uid="{447E0533-5537-5F48-B2C8-014651525B06}"/>
  <phoneticPr fontId="5" type="noConversion"/>
  <hyperlinks>
    <hyperlink ref="A2" r:id="rId1" xr:uid="{E9F7F7D0-A2E4-C349-BA3B-E512E06F6A28}"/>
    <hyperlink ref="B2" r:id="rId2" xr:uid="{4A70914E-ADC9-2045-B7B9-14FF7F17CAB0}"/>
    <hyperlink ref="A3" r:id="rId3" xr:uid="{1551EF53-7ACA-C545-A6F1-BF89FCBD4B8C}"/>
    <hyperlink ref="B3" r:id="rId4" xr:uid="{CE417543-D49E-0C43-974F-A02B263EE58F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63C7-3CF2-4041-9E7B-02D865706401}">
  <dimension ref="A1:I16"/>
  <sheetViews>
    <sheetView workbookViewId="0">
      <selection activeCell="A15" sqref="A15"/>
    </sheetView>
  </sheetViews>
  <sheetFormatPr baseColWidth="10" defaultRowHeight="16"/>
  <cols>
    <col min="1" max="1" width="9.33203125" style="29" bestFit="1" customWidth="1"/>
    <col min="2" max="2" width="12.1640625" style="29" bestFit="1" customWidth="1"/>
    <col min="3" max="3" width="76" style="29" customWidth="1"/>
    <col min="4" max="4" width="35.1640625" style="29" bestFit="1" customWidth="1"/>
    <col min="5" max="5" width="14.6640625" style="29" bestFit="1" customWidth="1"/>
    <col min="6" max="6" width="17.6640625" style="29" bestFit="1" customWidth="1"/>
    <col min="7" max="7" width="10" style="29" bestFit="1" customWidth="1"/>
    <col min="8" max="8" width="23.33203125" style="29" bestFit="1" customWidth="1"/>
    <col min="9" max="9" width="18.5" style="29" bestFit="1" customWidth="1"/>
    <col min="10" max="16384" width="10.83203125" style="29"/>
  </cols>
  <sheetData>
    <row r="1" spans="1:9" ht="17">
      <c r="A1" s="43" t="s">
        <v>65</v>
      </c>
      <c r="B1" s="43" t="s">
        <v>79</v>
      </c>
      <c r="C1" s="43" t="s">
        <v>80</v>
      </c>
      <c r="D1" s="43" t="s">
        <v>84</v>
      </c>
      <c r="E1" s="43" t="s">
        <v>81</v>
      </c>
      <c r="F1" s="43" t="s">
        <v>82</v>
      </c>
      <c r="G1" s="43" t="s">
        <v>83</v>
      </c>
      <c r="H1" s="43" t="s">
        <v>92</v>
      </c>
      <c r="I1" s="43" t="s">
        <v>66</v>
      </c>
    </row>
    <row r="2" spans="1:9" ht="51">
      <c r="A2" s="44" t="s">
        <v>75</v>
      </c>
      <c r="B2" s="45" t="s">
        <v>109</v>
      </c>
      <c r="C2" s="44" t="s">
        <v>110</v>
      </c>
      <c r="D2" s="44" t="s">
        <v>111</v>
      </c>
      <c r="E2" s="44" t="s">
        <v>93</v>
      </c>
      <c r="F2" s="44" t="s">
        <v>98</v>
      </c>
      <c r="G2" s="46" t="s">
        <v>85</v>
      </c>
      <c r="H2" s="44" t="s">
        <v>94</v>
      </c>
      <c r="I2" s="44" t="s">
        <v>112</v>
      </c>
    </row>
    <row r="3" spans="1:9" ht="34">
      <c r="A3" s="44" t="s">
        <v>75</v>
      </c>
      <c r="B3" s="45" t="s">
        <v>113</v>
      </c>
      <c r="C3" s="44" t="s">
        <v>114</v>
      </c>
      <c r="D3" s="44" t="s">
        <v>111</v>
      </c>
      <c r="E3" s="44" t="s">
        <v>93</v>
      </c>
      <c r="F3" s="44" t="s">
        <v>98</v>
      </c>
      <c r="G3" s="46" t="s">
        <v>85</v>
      </c>
      <c r="H3" s="44" t="s">
        <v>94</v>
      </c>
      <c r="I3" s="44" t="s">
        <v>112</v>
      </c>
    </row>
    <row r="4" spans="1:9" ht="34">
      <c r="A4" s="44" t="s">
        <v>75</v>
      </c>
      <c r="B4" s="45" t="s">
        <v>115</v>
      </c>
      <c r="C4" s="44" t="s">
        <v>116</v>
      </c>
      <c r="D4" s="44" t="s">
        <v>74</v>
      </c>
      <c r="E4" s="44" t="s">
        <v>93</v>
      </c>
      <c r="F4" s="44" t="s">
        <v>98</v>
      </c>
      <c r="G4" s="46" t="s">
        <v>85</v>
      </c>
      <c r="H4" s="44" t="s">
        <v>94</v>
      </c>
      <c r="I4" s="44"/>
    </row>
    <row r="5" spans="1:9" ht="17">
      <c r="A5" s="44" t="s">
        <v>75</v>
      </c>
      <c r="B5" s="45" t="s">
        <v>117</v>
      </c>
      <c r="C5" s="44" t="s">
        <v>118</v>
      </c>
      <c r="D5" s="44" t="s">
        <v>101</v>
      </c>
      <c r="E5" s="44" t="s">
        <v>93</v>
      </c>
      <c r="F5" s="44" t="s">
        <v>86</v>
      </c>
      <c r="G5" s="46" t="s">
        <v>85</v>
      </c>
      <c r="H5" s="44" t="s">
        <v>94</v>
      </c>
      <c r="I5" s="44"/>
    </row>
    <row r="6" spans="1:9" ht="17">
      <c r="A6" s="44" t="s">
        <v>119</v>
      </c>
      <c r="B6" s="45" t="s">
        <v>120</v>
      </c>
      <c r="C6" s="44" t="s">
        <v>121</v>
      </c>
      <c r="D6" s="44" t="s">
        <v>104</v>
      </c>
      <c r="E6" s="44" t="s">
        <v>93</v>
      </c>
      <c r="F6" s="44" t="s">
        <v>86</v>
      </c>
      <c r="G6" s="46" t="s">
        <v>85</v>
      </c>
      <c r="H6" s="44" t="s">
        <v>94</v>
      </c>
      <c r="I6" s="44"/>
    </row>
    <row r="7" spans="1:9" ht="17">
      <c r="A7" s="44" t="s">
        <v>75</v>
      </c>
      <c r="B7" s="45" t="s">
        <v>122</v>
      </c>
      <c r="C7" s="44" t="s">
        <v>123</v>
      </c>
      <c r="D7" s="44" t="s">
        <v>101</v>
      </c>
      <c r="E7" s="44" t="s">
        <v>124</v>
      </c>
      <c r="F7" s="44" t="s">
        <v>86</v>
      </c>
      <c r="G7" s="46" t="s">
        <v>85</v>
      </c>
      <c r="H7" s="44" t="s">
        <v>125</v>
      </c>
      <c r="I7" s="44" t="s">
        <v>112</v>
      </c>
    </row>
    <row r="8" spans="1:9" ht="17">
      <c r="A8" s="44" t="s">
        <v>75</v>
      </c>
      <c r="B8" s="45" t="s">
        <v>126</v>
      </c>
      <c r="C8" s="44" t="s">
        <v>127</v>
      </c>
      <c r="D8" s="44" t="s">
        <v>101</v>
      </c>
      <c r="E8" s="44" t="s">
        <v>73</v>
      </c>
      <c r="F8" s="44" t="s">
        <v>86</v>
      </c>
      <c r="G8" s="46" t="s">
        <v>85</v>
      </c>
      <c r="H8" s="44" t="s">
        <v>94</v>
      </c>
      <c r="I8" s="44"/>
    </row>
    <row r="9" spans="1:9" ht="17">
      <c r="A9" s="44" t="s">
        <v>75</v>
      </c>
      <c r="B9" s="45" t="s">
        <v>128</v>
      </c>
      <c r="C9" s="44" t="s">
        <v>129</v>
      </c>
      <c r="D9" s="44" t="s">
        <v>101</v>
      </c>
      <c r="E9" s="44" t="s">
        <v>73</v>
      </c>
      <c r="F9" s="44" t="s">
        <v>86</v>
      </c>
      <c r="G9" s="46" t="s">
        <v>85</v>
      </c>
      <c r="H9" s="44" t="s">
        <v>94</v>
      </c>
      <c r="I9" s="44"/>
    </row>
    <row r="10" spans="1:9" ht="17">
      <c r="A10" s="44" t="s">
        <v>75</v>
      </c>
      <c r="B10" s="45" t="s">
        <v>130</v>
      </c>
      <c r="C10" s="44" t="s">
        <v>131</v>
      </c>
      <c r="D10" s="44" t="s">
        <v>101</v>
      </c>
      <c r="E10" s="44" t="s">
        <v>73</v>
      </c>
      <c r="F10" s="44" t="s">
        <v>86</v>
      </c>
      <c r="G10" s="46" t="s">
        <v>85</v>
      </c>
      <c r="H10" s="44" t="s">
        <v>94</v>
      </c>
      <c r="I10" s="44"/>
    </row>
    <row r="11" spans="1:9" ht="17">
      <c r="A11" s="44" t="s">
        <v>75</v>
      </c>
      <c r="B11" s="45" t="s">
        <v>132</v>
      </c>
      <c r="C11" s="44" t="s">
        <v>133</v>
      </c>
      <c r="D11" s="44" t="s">
        <v>104</v>
      </c>
      <c r="E11" s="44" t="s">
        <v>73</v>
      </c>
      <c r="F11" s="44" t="s">
        <v>86</v>
      </c>
      <c r="G11" s="46" t="s">
        <v>85</v>
      </c>
      <c r="H11" s="44" t="s">
        <v>94</v>
      </c>
      <c r="I11" s="44"/>
    </row>
    <row r="12" spans="1:9" ht="17">
      <c r="A12" s="44" t="s">
        <v>75</v>
      </c>
      <c r="B12" s="45" t="s">
        <v>134</v>
      </c>
      <c r="C12" s="44" t="s">
        <v>135</v>
      </c>
      <c r="D12" s="44"/>
      <c r="E12" s="44" t="s">
        <v>136</v>
      </c>
      <c r="F12" s="44" t="s">
        <v>93</v>
      </c>
      <c r="G12" s="46" t="s">
        <v>85</v>
      </c>
      <c r="H12" s="44" t="s">
        <v>137</v>
      </c>
      <c r="I12" s="44"/>
    </row>
    <row r="13" spans="1:9" ht="17">
      <c r="A13" s="44" t="s">
        <v>75</v>
      </c>
      <c r="B13" s="45" t="s">
        <v>95</v>
      </c>
      <c r="C13" s="44" t="s">
        <v>96</v>
      </c>
      <c r="D13" s="44" t="s">
        <v>74</v>
      </c>
      <c r="E13" s="44" t="s">
        <v>73</v>
      </c>
      <c r="F13" s="44" t="s">
        <v>86</v>
      </c>
      <c r="G13" s="46" t="s">
        <v>85</v>
      </c>
      <c r="H13" s="44" t="s">
        <v>97</v>
      </c>
      <c r="I13" s="44" t="s">
        <v>112</v>
      </c>
    </row>
    <row r="14" spans="1:9" ht="17">
      <c r="A14" s="44" t="s">
        <v>119</v>
      </c>
      <c r="B14" s="45" t="s">
        <v>99</v>
      </c>
      <c r="C14" s="44" t="s">
        <v>100</v>
      </c>
      <c r="D14" s="44" t="s">
        <v>101</v>
      </c>
      <c r="E14" s="44" t="s">
        <v>93</v>
      </c>
      <c r="F14" s="44" t="s">
        <v>86</v>
      </c>
      <c r="G14" s="46" t="s">
        <v>85</v>
      </c>
      <c r="H14" s="44" t="s">
        <v>97</v>
      </c>
      <c r="I14" s="44" t="s">
        <v>112</v>
      </c>
    </row>
    <row r="15" spans="1:9" ht="17">
      <c r="A15" s="44" t="s">
        <v>75</v>
      </c>
      <c r="B15" s="45" t="s">
        <v>102</v>
      </c>
      <c r="C15" s="44" t="s">
        <v>103</v>
      </c>
      <c r="D15" s="44" t="s">
        <v>101</v>
      </c>
      <c r="E15" s="44" t="s">
        <v>73</v>
      </c>
      <c r="F15" s="44" t="s">
        <v>86</v>
      </c>
      <c r="G15" s="46" t="s">
        <v>85</v>
      </c>
      <c r="H15" s="44" t="s">
        <v>97</v>
      </c>
      <c r="I15" s="44" t="s">
        <v>112</v>
      </c>
    </row>
    <row r="16" spans="1:9" ht="17">
      <c r="A16" s="44" t="s">
        <v>75</v>
      </c>
      <c r="B16" s="45" t="s">
        <v>151</v>
      </c>
      <c r="C16" s="44" t="s">
        <v>152</v>
      </c>
      <c r="D16" s="47" t="s">
        <v>153</v>
      </c>
      <c r="E16" s="44" t="s">
        <v>73</v>
      </c>
      <c r="F16" s="44" t="s">
        <v>86</v>
      </c>
      <c r="G16" s="46" t="s">
        <v>85</v>
      </c>
      <c r="H16" s="47" t="s">
        <v>154</v>
      </c>
      <c r="I16" s="44" t="s">
        <v>155</v>
      </c>
    </row>
  </sheetData>
  <autoFilter ref="A1:I16" xr:uid="{616C0259-E840-AE46-843A-4073E28B02D2}"/>
  <phoneticPr fontId="5" type="noConversion"/>
  <conditionalFormatting sqref="B1:B1048576">
    <cfRule type="duplicateValues" dxfId="0" priority="2"/>
  </conditionalFormatting>
  <hyperlinks>
    <hyperlink ref="B2" r:id="rId1" display="https://ford-jira-basic.atlassian.net/browse/AW2-22603" xr:uid="{3C8D3A8A-BBE4-A249-B53D-D4E23037378B}"/>
    <hyperlink ref="B3" r:id="rId2" display="https://ford-jira-basic.atlassian.net/browse/AW2-22594" xr:uid="{590744F5-A289-3147-9DE4-F8BB1D49B839}"/>
    <hyperlink ref="B4" r:id="rId3" display="https://ford-jira-basic.atlassian.net/browse/AW2-22496" xr:uid="{99C69A44-6FFA-CD43-811F-E80904532905}"/>
    <hyperlink ref="B5" r:id="rId4" display="https://ford-jira-basic.atlassian.net/browse/AW2-21969" xr:uid="{339948F5-B228-0D44-8322-E7D0E8B8EF22}"/>
    <hyperlink ref="B6" r:id="rId5" display="https://ford-jira-basic.atlassian.net/browse/AW2-21740" xr:uid="{014234B1-4C2E-4A4A-A286-4AFA9ECD414A}"/>
    <hyperlink ref="B7" r:id="rId6" display="https://ford-jira-basic.atlassian.net/browse/AW2-21498" xr:uid="{591AFAB8-AA28-8F49-B3B2-06DD4F10B1C2}"/>
    <hyperlink ref="B8" r:id="rId7" display="https://ford-jira-basic.atlassian.net/browse/AW2-21491" xr:uid="{4292B287-7259-0343-BEBA-64CFC5EFEEDD}"/>
    <hyperlink ref="B9" r:id="rId8" display="https://ford-jira-basic.atlassian.net/browse/AW2-21489" xr:uid="{E037A2C5-E44B-D34E-B8C0-DC8DA3683625}"/>
    <hyperlink ref="B10" r:id="rId9" display="https://ford-jira-basic.atlassian.net/browse/AW2-21419" xr:uid="{4B2F0120-AB07-6844-BC3B-1FFD269E91F9}"/>
    <hyperlink ref="B11" r:id="rId10" display="https://ford-jira-basic.atlassian.net/browse/AW2-21144" xr:uid="{2100A893-B9E3-A647-A7C1-9963C44BB82A}"/>
    <hyperlink ref="B12" r:id="rId11" display="https://ford-jira-basic.atlassian.net/browse/AW2-20617" xr:uid="{801FA9F5-26D5-6141-AAE2-0DD7EAB7C32E}"/>
    <hyperlink ref="B13" r:id="rId12" display="https://ford-jira-basic.atlassian.net/browse/AW2-19818" xr:uid="{7C971FAC-BE2F-A24B-BECF-B5BE2E5EC903}"/>
    <hyperlink ref="B14" r:id="rId13" display="https://ford-jira-basic.atlassian.net/browse/AW2-14567" xr:uid="{A8B96F13-E352-D342-97C2-0F1C844E9073}"/>
    <hyperlink ref="B15" r:id="rId14" display="https://ford-jira-basic.atlassian.net/browse/AW2-14559" xr:uid="{6E7146FB-090B-BB49-953C-8733BF5932B9}"/>
    <hyperlink ref="B16" r:id="rId15" display="https://ford-jira-basic.atlassian.net/browse/AW2-21495" xr:uid="{575A0BEA-5890-3749-BAD1-0CFF4A669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icafe遗留buglist</vt:lpstr>
      <vt:lpstr>Jira遗留buglist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2021-09-15T07:06:00Z</dcterms:created>
  <dcterms:modified xsi:type="dcterms:W3CDTF">2023-07-12T07:06:02Z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