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zhangbin42/Downloads/福特phase4 MY24U554 R06版本整体发版测试报告/"/>
    </mc:Choice>
  </mc:AlternateContent>
  <xr:revisionPtr revIDLastSave="0" documentId="13_ncr:1_{7B3691F0-42A5-D34C-960E-8FDF0D8C1F3E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测试报告" sheetId="1" r:id="rId1"/>
    <sheet name="icafe遗留buglist" sheetId="2" r:id="rId2"/>
    <sheet name="Jira遗留buglist" sheetId="8" r:id="rId3"/>
  </sheets>
  <definedNames>
    <definedName name="_xlnm._FilterDatabase" localSheetId="1" hidden="1">icafe遗留buglist!$A$1:$I$8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G48" i="1"/>
  <c r="D48" i="1"/>
  <c r="I47" i="1"/>
  <c r="H47" i="1"/>
  <c r="F47" i="1"/>
  <c r="I46" i="1"/>
  <c r="H46" i="1"/>
  <c r="F46" i="1"/>
  <c r="I45" i="1"/>
  <c r="H45" i="1"/>
  <c r="F45" i="1"/>
  <c r="I44" i="1"/>
  <c r="H44" i="1"/>
  <c r="F44" i="1"/>
  <c r="I43" i="1"/>
  <c r="H43" i="1"/>
  <c r="F43" i="1"/>
  <c r="I42" i="1"/>
  <c r="H42" i="1"/>
  <c r="F42" i="1"/>
  <c r="I41" i="1"/>
  <c r="H41" i="1"/>
  <c r="F41" i="1"/>
  <c r="I40" i="1"/>
  <c r="H40" i="1"/>
  <c r="F40" i="1"/>
  <c r="I39" i="1"/>
  <c r="H39" i="1"/>
  <c r="F39" i="1"/>
  <c r="I38" i="1"/>
  <c r="H38" i="1"/>
  <c r="F38" i="1"/>
  <c r="I37" i="1"/>
  <c r="H37" i="1"/>
  <c r="F37" i="1"/>
  <c r="I36" i="1"/>
  <c r="H36" i="1"/>
  <c r="F36" i="1"/>
  <c r="I35" i="1"/>
  <c r="H35" i="1"/>
  <c r="F35" i="1"/>
</calcChain>
</file>

<file path=xl/sharedStrings.xml><?xml version="1.0" encoding="utf-8"?>
<sst xmlns="http://schemas.openxmlformats.org/spreadsheetml/2006/main" count="359" uniqueCount="201">
  <si>
    <t>一、测试报告总论</t>
  </si>
  <si>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</si>
  <si>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</si>
  <si>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</si>
  <si>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</si>
  <si>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</si>
  <si>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</si>
  <si>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</si>
  <si>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</si>
  <si>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</si>
  <si>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</si>
  <si>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</si>
  <si>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</si>
  <si>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FAIL</t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</si>
  <si>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</si>
  <si>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</si>
  <si>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</si>
  <si>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</si>
  <si>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</si>
  <si>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</si>
  <si>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7*12无crash、无ANR</t>
  </si>
  <si>
    <t>3.质量标准效果类指标达成情况</t>
  </si>
  <si>
    <t>AI能力</t>
  </si>
  <si>
    <t>语音效果</t>
  </si>
  <si>
    <t>唤醒率</t>
  </si>
  <si>
    <t>唤醒词：
静态低噪95%、静态中噪92%、静态高噪89%、动态中噪90%
场景化命令词：
静态低噪93%、静态中噪90%、静态高噪86%、动态中噪88%</t>
  </si>
  <si>
    <t>NA</t>
  </si>
  <si>
    <t>一级误唤醒（闲聊）</t>
  </si>
  <si>
    <t>定制唤醒词平均每个词10h/次
场景化命令词平均每个词8h/次</t>
  </si>
  <si>
    <t>二级误唤醒（串扰词）</t>
  </si>
  <si>
    <t>无</t>
  </si>
  <si>
    <t>离在线识别率</t>
  </si>
  <si>
    <t>在线识别率：
静态低噪92%、静态中噪90%、静态高噪90%、动态中噪85%
离线识别率：
静态低噪85%、静态中噪85%、静态高噪85%、动态中噪80%</t>
  </si>
  <si>
    <t>二、Bug解决情况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</si>
  <si>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</si>
  <si>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</si>
  <si>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</si>
  <si>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</si>
  <si>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</si>
  <si>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</si>
  <si>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</si>
  <si>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</si>
  <si>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</si>
  <si>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</si>
  <si>
    <t>R05版本成熟度</t>
  </si>
  <si>
    <t>未测/漏测原因和分析</t>
  </si>
  <si>
    <t>项目整体测试覆盖率</t>
  </si>
  <si>
    <t>六、测试环境及版本说明</t>
  </si>
  <si>
    <t>SOC版本</t>
  </si>
  <si>
    <t>MCU版本</t>
  </si>
  <si>
    <t>屏幕尺寸</t>
  </si>
  <si>
    <t>地图</t>
    <phoneticPr fontId="12" type="noConversion"/>
  </si>
  <si>
    <t>adas没有log输出</t>
    <phoneticPr fontId="12" type="noConversion"/>
  </si>
  <si>
    <t>随心看</t>
    <phoneticPr fontId="12" type="noConversion"/>
  </si>
  <si>
    <t>安全</t>
    <phoneticPr fontId="12" type="noConversion"/>
  </si>
  <si>
    <t>EM</t>
    <phoneticPr fontId="12" type="noConversion"/>
  </si>
  <si>
    <t>未进行OTA测试，阻塞1条用例</t>
    <phoneticPr fontId="12" type="noConversion"/>
  </si>
  <si>
    <t>激活</t>
    <phoneticPr fontId="12" type="noConversion"/>
  </si>
  <si>
    <t>launcher</t>
    <phoneticPr fontId="12" type="noConversion"/>
  </si>
  <si>
    <t>输入法</t>
    <phoneticPr fontId="12" type="noConversion"/>
  </si>
  <si>
    <t>随心听</t>
    <phoneticPr fontId="12" type="noConversion"/>
  </si>
  <si>
    <t>消息中心</t>
    <phoneticPr fontId="12" type="noConversion"/>
  </si>
  <si>
    <t>语音</t>
    <phoneticPr fontId="12" type="noConversion"/>
  </si>
  <si>
    <t>账号</t>
    <phoneticPr fontId="12" type="noConversion"/>
  </si>
  <si>
    <t>车家互联</t>
    <phoneticPr fontId="12" type="noConversion"/>
  </si>
  <si>
    <t>埋点</t>
    <phoneticPr fontId="12" type="noConversion"/>
  </si>
  <si>
    <t>地图（1）因adas没有log输出，阻塞23条用例执行</t>
    <phoneticPr fontId="12" type="noConversion"/>
  </si>
  <si>
    <t>EM（1）因未进行OTA测试，阻塞1条用例执行</t>
    <phoneticPr fontId="12" type="noConversion"/>
  </si>
  <si>
    <t>因无滤芯更换测试环境，阻塞12条用例执行</t>
    <phoneticPr fontId="12" type="noConversion"/>
  </si>
  <si>
    <t>launcher（1）因无滤芯更换测试环境，阻塞12条用例执行</t>
    <phoneticPr fontId="12" type="noConversion"/>
  </si>
  <si>
    <t>未进行语音专项测试</t>
    <phoneticPr fontId="12" type="noConversion"/>
  </si>
  <si>
    <t>因无实车路测，埋点及性能依赖实车相关暂未测试</t>
    <phoneticPr fontId="12" type="noConversion"/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</si>
  <si>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</si>
  <si>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</si>
  <si>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</si>
  <si>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</si>
  <si>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</si>
  <si>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</si>
  <si>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</si>
  <si>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</si>
  <si>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</si>
  <si>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Bug</t>
  </si>
  <si>
    <t>已分析</t>
  </si>
  <si>
    <t>随心听</t>
  </si>
  <si>
    <t>P2-Middle</t>
  </si>
  <si>
    <t/>
  </si>
  <si>
    <t>新建</t>
  </si>
  <si>
    <t>随心看</t>
  </si>
  <si>
    <t>FordPhase4Scrum-67184</t>
  </si>
  <si>
    <t>【台架】【my24u554】【launcher】【必现】30300002、30300010  本地无打印log</t>
  </si>
  <si>
    <t>黄辉平(huanghuiping)</t>
  </si>
  <si>
    <t>Launcher&amp;AAR</t>
  </si>
  <si>
    <t>FordPhase4Scrum-64312</t>
  </si>
  <si>
    <t>【实车】【MY24 U554】【随心听】【必现】系统稳定状态下QQ音乐首次启动响应时间超过Target值</t>
  </si>
  <si>
    <t>袁洪烈(yuanhonglie),张斌(zhangbin42)</t>
  </si>
  <si>
    <t>FordPhase4Scrum-64308</t>
  </si>
  <si>
    <t>【实车】【MY24 U554】【随心听】【必现】系统稳定状态下新闻首次启动响应时间超过Target值</t>
  </si>
  <si>
    <t>FordPhase4Scrum-64306</t>
  </si>
  <si>
    <t>【实车】【MY24 U554】【随心听】【必现】系统稳定状态下喜马拉雅首次启动响应时间超过Target值</t>
  </si>
  <si>
    <t>FordPhase4Scrum-64179</t>
  </si>
  <si>
    <t>【实车】【MY24 U554】【随心听】【必现】系统稳定状态下QQ音乐选择歌曲播放响应时间超过Target值</t>
  </si>
  <si>
    <t>FordPhase4Scrum-64189</t>
  </si>
  <si>
    <t>【实车】【MY24 U554】【随心听】【必现】系统稳定状态下USB音乐首次启动响应时间超过Target值</t>
  </si>
  <si>
    <t>密钥</t>
  </si>
  <si>
    <t>摘要</t>
  </si>
  <si>
    <t>组件</t>
  </si>
  <si>
    <t>经办人</t>
  </si>
  <si>
    <t>报告人</t>
  </si>
  <si>
    <t>解决方案</t>
  </si>
  <si>
    <t>影响版本</t>
  </si>
  <si>
    <t>Gating</t>
  </si>
  <si>
    <t>AW2-25021</t>
  </si>
  <si>
    <t>[My24 U554][必现][地图]到达途经点，回到首页再点击地图，会闪现主页，再显示地图界面</t>
  </si>
  <si>
    <t>百度-地图</t>
  </si>
  <si>
    <t>LinYuzhang</t>
  </si>
  <si>
    <t>Yang Fan</t>
  </si>
  <si>
    <t>未解决</t>
  </si>
  <si>
    <t>D3L13_R05.PRO.HF1</t>
  </si>
  <si>
    <t>D3L13_R06.PRO</t>
  </si>
  <si>
    <t>AW2-24977</t>
  </si>
  <si>
    <t>[My24 U554][必现][地图]使用任意车标，进入巡航模式均不显示车速</t>
  </si>
  <si>
    <t>AW2-24710</t>
  </si>
  <si>
    <t>[MY24U554][100%]Launcher page shouldn't display temperature after tire pressure is low</t>
  </si>
  <si>
    <t>Launcher- HMI, Vehicle Health Alert</t>
  </si>
  <si>
    <t>zhengyuan chen</t>
  </si>
  <si>
    <t>AW2-24271</t>
  </si>
  <si>
    <t>[My24 U554][偶现][语音]语音“你好，林肯”，弹出VPA弹窗，但无任何TTS反馈，然后自动退出</t>
  </si>
  <si>
    <t>百度-语音</t>
  </si>
  <si>
    <t>D3L13_R05.PRO</t>
  </si>
  <si>
    <t>地图存在ANR</t>
    <phoneticPr fontId="12" type="noConversion"/>
  </si>
  <si>
    <t>20230704_0938_D3L13_R06.ENG_Debug
20230711_0944_D3L13_R06.ENG_Debug
20230727_0950_D3L13_R06.PRO_Debug</t>
    <phoneticPr fontId="12" type="noConversion"/>
  </si>
  <si>
    <t>20230704_660_PRO</t>
    <phoneticPr fontId="12" type="noConversion"/>
  </si>
  <si>
    <t>地图模块依赖实车，阻塞，共阻塞11条用例执行</t>
    <phoneticPr fontId="12" type="noConversion"/>
  </si>
  <si>
    <t>FordPhase4Scrum-68781</t>
  </si>
  <si>
    <t>【实车】【my24u554】【随心看】【必现】埋点数据WAT900081、WAT900086、WAT900085，type数值不对</t>
  </si>
  <si>
    <t>王杰(wangjie50),周王伟(v_zhouwangwei)</t>
  </si>
  <si>
    <t>事务类型</t>
  </si>
  <si>
    <t>状态</t>
  </si>
  <si>
    <t>已创建</t>
  </si>
  <si>
    <t>已更新</t>
  </si>
  <si>
    <t>截止日期</t>
  </si>
  <si>
    <t>状态类别</t>
  </si>
  <si>
    <t>Parent Link</t>
  </si>
  <si>
    <t>父级</t>
  </si>
  <si>
    <t>缺陷</t>
  </si>
  <si>
    <t>AW2-25108</t>
  </si>
  <si>
    <t>[My24 U554][高频][地图]离线模式，发起一个导航，多次偏航后车标漂移</t>
  </si>
  <si>
    <t>Analysis</t>
  </si>
  <si>
    <t>07/七月/23 8:12 上午</t>
  </si>
  <si>
    <t>24/七月/23 2:57 下午</t>
  </si>
  <si>
    <t>待办</t>
  </si>
  <si>
    <t>AW2-25100</t>
  </si>
  <si>
    <t>[My24 U554][必现][地图]已下载离线地图和导航，车机无网络，进入地图输入任意目的地，显示“未下载本地离线地图数据”</t>
  </si>
  <si>
    <t>07/七月/23 5:51 上午</t>
  </si>
  <si>
    <t>18/七月/23 4:27 上午</t>
  </si>
  <si>
    <t>AW2-25037</t>
  </si>
  <si>
    <t>[My24 U554][偶现][地图]退出导航，进入巡航模式，地图闪退回到首页</t>
  </si>
  <si>
    <t>06/七月/23 8:12 上午</t>
  </si>
  <si>
    <t>24/七月/23 3:00 下午</t>
  </si>
  <si>
    <t>AW2-25036</t>
  </si>
  <si>
    <t>[My24 U554][偶现][地图]在主路行驶，但地图显示位置为在辅路</t>
  </si>
  <si>
    <t>06/七月/23 8:08 上午</t>
  </si>
  <si>
    <t>21/七月/23 8:23 上午</t>
  </si>
  <si>
    <t>AW2-25027</t>
  </si>
  <si>
    <t>[My24 U554][偶现][地图]发起一个导航，导航定位的位置不是我当前所在的位置，是在行驶方向的相反方向，且地图卡顿近1分钟左右，手动点击地图恢复</t>
  </si>
  <si>
    <t>06/七月/23 7:42 上午</t>
  </si>
  <si>
    <t>25/七月/23 6:21 上午</t>
  </si>
  <si>
    <t>06/七月/23 7:26 上午</t>
  </si>
  <si>
    <t>24/七月/23 7:51 上午</t>
  </si>
  <si>
    <t>AW2-24992</t>
  </si>
  <si>
    <t>[My24 U554][高频][地图]发起一个导航，当前道路没有辅路，但显示在主/辅路的标识</t>
  </si>
  <si>
    <t>05/七月/23 11:12 上午</t>
  </si>
  <si>
    <t>28/七月/23 7:32 上午</t>
  </si>
  <si>
    <t>05/七月/23 10:02 上午</t>
  </si>
  <si>
    <t>14/七月/23 10:05 上午</t>
  </si>
  <si>
    <t>AW2-24423</t>
  </si>
  <si>
    <t>[My24 U554][必现][地图]进入地图，导航到限行区域，无限行提示</t>
  </si>
  <si>
    <t>25/六月/23 7:57 上午</t>
  </si>
  <si>
    <t>19/七月/23 1:02 下午</t>
  </si>
  <si>
    <t>AW2-24303</t>
  </si>
  <si>
    <t>[My24 U554][必现][地图]无法离线搜索省内或跨省的位置，提示“未搜索到结果”</t>
  </si>
  <si>
    <t>20/六月/23 9:25 上午</t>
  </si>
  <si>
    <t>24/七月/23 3:18 下午</t>
  </si>
  <si>
    <t>20/六月/23 5:56 上午</t>
  </si>
  <si>
    <t>24/七月/23 3:19 下午</t>
  </si>
  <si>
    <t>AW2-24268</t>
  </si>
  <si>
    <t>[My24 U554][偶现][地图]进入地图，组队出行入口丢失</t>
  </si>
  <si>
    <t>20/六月/23 5:44 上午</t>
  </si>
  <si>
    <t>24/七月/23 3:20 下午</t>
  </si>
  <si>
    <t>AW2-24108</t>
  </si>
  <si>
    <t>[My24 U554][单机必现][地图]进入3D模式，无3D楼块立体效果显示</t>
  </si>
  <si>
    <t>16/六月/23 8:35 上午</t>
  </si>
  <si>
    <t>28/七月/23 6:49 上午</t>
  </si>
  <si>
    <t>Developing</t>
  </si>
  <si>
    <t>29/六月/23 8:27 上午</t>
  </si>
  <si>
    <t>31/七月/23 2:59 上午</t>
  </si>
  <si>
    <t>正在进行</t>
  </si>
  <si>
    <t>测试结论为：有条件通过</t>
    <phoneticPr fontId="12" type="noConversion"/>
  </si>
  <si>
    <t>icafe未解决7个（其中P0 0个，P1 0个）</t>
    <phoneticPr fontId="12" type="noConversion"/>
  </si>
  <si>
    <t>Jira未解决14个（其中IG 0个，Gating 14个）</t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</si>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</sst>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\ hh:mm:ss"/>
  </numFmts>
  <fonts count="22">
    <font>
      <sz val="12"/>
      <color theme="1"/>
      <name val="等线"/>
      <charset val="134"/>
      <scheme val="minor"/>
    </font>
    <font>
      <sz val="12"/>
      <color rgb="FF000000"/>
      <name val="Arial"/>
      <family val="2"/>
    </font>
    <font>
      <sz val="10.5"/>
      <color theme="1"/>
      <name val="等线"/>
      <family val="4"/>
      <charset val="134"/>
      <scheme val="minor"/>
    </font>
    <font>
      <b/>
      <sz val="10.5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9"/>
      <name val="宋体"/>
      <family val="3"/>
      <charset val="134"/>
    </font>
    <font>
      <b/>
      <sz val="10.5"/>
      <color rgb="FFFF0000"/>
      <name val="宋体"/>
      <family val="3"/>
      <charset val="134"/>
    </font>
    <font>
      <sz val="11"/>
      <color indexed="8"/>
      <name val="等线"/>
      <family val="4"/>
      <charset val="134"/>
      <scheme val="minor"/>
    </font>
    <font>
      <sz val="10.5"/>
      <color rgb="FFFF0000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u/>
      <sz val="12"/>
      <color theme="10"/>
      <name val="等线"/>
      <family val="4"/>
      <charset val="134"/>
      <scheme val="minor"/>
    </font>
    <font>
      <u/>
      <sz val="11"/>
      <color indexed="12"/>
      <name val="Calibri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等线"/>
      <family val="4"/>
      <charset val="134"/>
      <scheme val="minor"/>
    </font>
    <font>
      <b/>
      <sz val="14"/>
      <color theme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indexed="13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9" fontId="5" fillId="0" borderId="9" xfId="0" applyNumberFormat="1" applyFont="1" applyBorder="1" applyAlignment="1">
      <alignment horizontal="justify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justify" vertical="center" wrapText="1"/>
    </xf>
    <xf numFmtId="0" fontId="5" fillId="0" borderId="5" xfId="0" applyFont="1" applyBorder="1">
      <alignment vertical="center"/>
    </xf>
    <xf numFmtId="0" fontId="5" fillId="0" borderId="0" xfId="0" applyFont="1">
      <alignment vertical="center"/>
    </xf>
    <xf numFmtId="0" fontId="3" fillId="3" borderId="6" xfId="0" applyFont="1" applyFill="1" applyBorder="1" applyAlignment="1">
      <alignment horizontal="justify" vertical="center" wrapText="1"/>
    </xf>
    <xf numFmtId="0" fontId="5" fillId="0" borderId="6" xfId="0" applyFont="1" applyBorder="1" applyAlignment="1">
      <alignment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5" fillId="0" borderId="6" xfId="0" applyFont="1" applyBorder="1">
      <alignment vertical="center"/>
    </xf>
    <xf numFmtId="0" fontId="5" fillId="0" borderId="9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176" fontId="7" fillId="0" borderId="4" xfId="0" applyNumberFormat="1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176" fontId="5" fillId="0" borderId="0" xfId="0" applyNumberFormat="1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9" fontId="5" fillId="0" borderId="6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4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2" fillId="0" borderId="14" xfId="0" applyFont="1" applyBorder="1">
      <alignment vertical="center"/>
    </xf>
    <xf numFmtId="0" fontId="0" fillId="0" borderId="14" xfId="0" applyBorder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>
      <alignment vertical="center"/>
    </xf>
    <xf numFmtId="0" fontId="14" fillId="0" borderId="6" xfId="0" applyFont="1" applyBorder="1" applyAlignment="1">
      <alignment horizontal="justify" vertical="center" wrapText="1"/>
    </xf>
    <xf numFmtId="0" fontId="13" fillId="0" borderId="6" xfId="0" applyFont="1" applyBorder="1" applyAlignment="1">
      <alignment horizontal="justify" vertical="center" wrapText="1"/>
    </xf>
    <xf numFmtId="10" fontId="5" fillId="0" borderId="9" xfId="0" applyNumberFormat="1" applyFont="1" applyBorder="1" applyAlignment="1">
      <alignment horizontal="justify" vertical="center" wrapText="1"/>
    </xf>
    <xf numFmtId="0" fontId="17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vertical="top" wrapText="1"/>
    </xf>
    <xf numFmtId="49" fontId="15" fillId="0" borderId="15" xfId="3" applyNumberFormat="1" applyBorder="1" applyAlignment="1">
      <alignment horizontal="left" vertical="top" wrapText="1"/>
    </xf>
    <xf numFmtId="0" fontId="18" fillId="0" borderId="15" xfId="0" applyFont="1" applyBorder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7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4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Fill="1">
      <alignment vertical="center"/>
    </xf>
    <xf numFmtId="49" fontId="0" fillId="4" borderId="16" xfId="0" applyNumberFormat="1" applyFill="1" applyBorder="1" applyAlignment="1"/>
    <xf numFmtId="49" fontId="16" fillId="0" borderId="16" xfId="0" applyNumberFormat="1" applyFont="1" applyFill="1" applyBorder="1" applyAlignment="1"/>
    <xf numFmtId="49" fontId="0" fillId="0" borderId="16" xfId="0" applyNumberFormat="1" applyFill="1" applyBorder="1" applyAlignment="1"/>
    <xf numFmtId="177" fontId="0" fillId="0" borderId="16" xfId="0" applyNumberFormat="1" applyFill="1" applyBorder="1" applyAlignment="1"/>
    <xf numFmtId="49" fontId="19" fillId="0" borderId="16" xfId="0" applyNumberFormat="1" applyFont="1" applyFill="1" applyBorder="1" applyAlignment="1"/>
    <xf numFmtId="0" fontId="0" fillId="0" borderId="16" xfId="0" applyFill="1" applyBorder="1">
      <alignment vertical="center"/>
    </xf>
    <xf numFmtId="49" fontId="9" fillId="0" borderId="16" xfId="1" applyNumberFormat="1" applyFill="1" applyBorder="1" applyAlignment="1"/>
    <xf numFmtId="49" fontId="20" fillId="0" borderId="16" xfId="0" applyNumberFormat="1" applyFont="1" applyFill="1" applyBorder="1" applyAlignment="1"/>
    <xf numFmtId="177" fontId="20" fillId="0" borderId="16" xfId="0" applyNumberFormat="1" applyFont="1" applyFill="1" applyBorder="1" applyAlignment="1"/>
    <xf numFmtId="49" fontId="1" fillId="0" borderId="15" xfId="0" applyNumberFormat="1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center" wrapText="1"/>
    </xf>
  </cellXfs>
  <cellStyles count="4">
    <cellStyle name="常规" xfId="0" builtinId="0"/>
    <cellStyle name="常规 2" xfId="1" xr:uid="{00000000-0005-0000-0000-000001000000}"/>
    <cellStyle name="常规 3" xfId="2" xr:uid="{00000000-0005-0000-0000-000031000000}"/>
    <cellStyle name="超链接" xfId="3" builtinId="8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FordPhase4Scrum-64179/show" TargetMode="External"/><Relationship Id="rId13" Type="http://schemas.openxmlformats.org/officeDocument/2006/relationships/hyperlink" Target="https://console.cloud.baidu-int.com/devops/icafe/issue/FordPhase4Scrum-64312/show" TargetMode="External"/><Relationship Id="rId3" Type="http://schemas.openxmlformats.org/officeDocument/2006/relationships/hyperlink" Target="https://console.cloud.baidu-int.com/devops/icafe/issue/FordPhase4Scrum-67184/show" TargetMode="External"/><Relationship Id="rId7" Type="http://schemas.openxmlformats.org/officeDocument/2006/relationships/hyperlink" Target="https://console.cloud.baidu-int.com/devops/icafe/issue/FordPhase4Scrum-64179/show" TargetMode="External"/><Relationship Id="rId12" Type="http://schemas.openxmlformats.org/officeDocument/2006/relationships/hyperlink" Target="https://console.cloud.baidu-int.com/devops/icafe/issue/FordPhase4Scrum-64308/show" TargetMode="External"/><Relationship Id="rId2" Type="http://schemas.openxmlformats.org/officeDocument/2006/relationships/hyperlink" Target="https://console.cloud.baidu-int.com/devops/icafe/issue/FordPhase4Scrum-68781/show" TargetMode="External"/><Relationship Id="rId1" Type="http://schemas.openxmlformats.org/officeDocument/2006/relationships/hyperlink" Target="https://console.cloud.baidu-int.com/devops/icafe/issue/FordPhase4Scrum-68781/show" TargetMode="External"/><Relationship Id="rId6" Type="http://schemas.openxmlformats.org/officeDocument/2006/relationships/hyperlink" Target="https://console.cloud.baidu-int.com/devops/icafe/issue/FordPhase4Scrum-64189/show" TargetMode="External"/><Relationship Id="rId11" Type="http://schemas.openxmlformats.org/officeDocument/2006/relationships/hyperlink" Target="https://console.cloud.baidu-int.com/devops/icafe/issue/FordPhase4Scrum-64308/show" TargetMode="External"/><Relationship Id="rId5" Type="http://schemas.openxmlformats.org/officeDocument/2006/relationships/hyperlink" Target="https://console.cloud.baidu-int.com/devops/icafe/issue/FordPhase4Scrum-64189/show" TargetMode="External"/><Relationship Id="rId10" Type="http://schemas.openxmlformats.org/officeDocument/2006/relationships/hyperlink" Target="https://console.cloud.baidu-int.com/devops/icafe/issue/FordPhase4Scrum-64306/show" TargetMode="External"/><Relationship Id="rId4" Type="http://schemas.openxmlformats.org/officeDocument/2006/relationships/hyperlink" Target="https://console.cloud.baidu-int.com/devops/icafe/issue/FordPhase4Scrum-67184/show" TargetMode="External"/><Relationship Id="rId9" Type="http://schemas.openxmlformats.org/officeDocument/2006/relationships/hyperlink" Target="https://console.cloud.baidu-int.com/devops/icafe/issue/FordPhase4Scrum-64306/show" TargetMode="External"/><Relationship Id="rId14" Type="http://schemas.openxmlformats.org/officeDocument/2006/relationships/hyperlink" Target="https://console.cloud.baidu-int.com/devops/icafe/issue/FordPhase4Scrum-64312/show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24977" TargetMode="External"/><Relationship Id="rId13" Type="http://schemas.openxmlformats.org/officeDocument/2006/relationships/hyperlink" Target="https://ford-jira-basic.atlassian.net/browse/AW2-24108" TargetMode="External"/><Relationship Id="rId3" Type="http://schemas.openxmlformats.org/officeDocument/2006/relationships/hyperlink" Target="https://ford-jira-basic.atlassian.net/browse/AW2-25037" TargetMode="External"/><Relationship Id="rId7" Type="http://schemas.openxmlformats.org/officeDocument/2006/relationships/hyperlink" Target="https://ford-jira-basic.atlassian.net/browse/AW2-24992" TargetMode="External"/><Relationship Id="rId12" Type="http://schemas.openxmlformats.org/officeDocument/2006/relationships/hyperlink" Target="https://ford-jira-basic.atlassian.net/browse/AW2-24268" TargetMode="External"/><Relationship Id="rId2" Type="http://schemas.openxmlformats.org/officeDocument/2006/relationships/hyperlink" Target="https://ford-jira-basic.atlassian.net/browse/AW2-25100" TargetMode="External"/><Relationship Id="rId1" Type="http://schemas.openxmlformats.org/officeDocument/2006/relationships/hyperlink" Target="https://ford-jira-basic.atlassian.net/browse/AW2-25108" TargetMode="External"/><Relationship Id="rId6" Type="http://schemas.openxmlformats.org/officeDocument/2006/relationships/hyperlink" Target="https://ford-jira-basic.atlassian.net/browse/AW2-25021" TargetMode="External"/><Relationship Id="rId11" Type="http://schemas.openxmlformats.org/officeDocument/2006/relationships/hyperlink" Target="https://ford-jira-basic.atlassian.net/browse/AW2-24271" TargetMode="External"/><Relationship Id="rId5" Type="http://schemas.openxmlformats.org/officeDocument/2006/relationships/hyperlink" Target="https://ford-jira-basic.atlassian.net/browse/AW2-25027" TargetMode="External"/><Relationship Id="rId10" Type="http://schemas.openxmlformats.org/officeDocument/2006/relationships/hyperlink" Target="https://ford-jira-basic.atlassian.net/browse/AW2-24303" TargetMode="External"/><Relationship Id="rId4" Type="http://schemas.openxmlformats.org/officeDocument/2006/relationships/hyperlink" Target="https://ford-jira-basic.atlassian.net/browse/AW2-25036" TargetMode="External"/><Relationship Id="rId9" Type="http://schemas.openxmlformats.org/officeDocument/2006/relationships/hyperlink" Target="https://ford-jira-basic.atlassian.net/browse/AW2-24423" TargetMode="External"/><Relationship Id="rId14" Type="http://schemas.openxmlformats.org/officeDocument/2006/relationships/hyperlink" Target="https://ford-jira-basic.atlassian.net/browse/AW2-24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20" workbookViewId="0">
      <selection activeCell="A27" sqref="A27:K27"/>
    </sheetView>
  </sheetViews>
  <sheetFormatPr baseColWidth="10" defaultColWidth="11" defaultRowHeight="16"/>
  <cols>
    <col min="1" max="1" width="16.6640625" customWidth="1"/>
    <col min="2" max="2" width="22.33203125" customWidth="1"/>
    <col min="3" max="3" width="29.33203125" customWidth="1"/>
    <col min="4" max="4" width="32.6640625" customWidth="1"/>
    <col min="5" max="5" width="23.6640625" customWidth="1"/>
    <col min="6" max="6" width="17.6640625" customWidth="1"/>
    <col min="7" max="7" width="15.1640625" customWidth="1"/>
    <col min="8" max="8" width="25.33203125" customWidth="1"/>
    <col min="9" max="10" width="19.33203125" customWidth="1"/>
    <col min="11" max="11" width="23.33203125" customWidth="1"/>
  </cols>
  <sheetData>
    <row r="1" spans="1:11" ht="17" customHeight="1" thickBo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4"/>
    </row>
    <row r="2" spans="1:11" ht="37" customHeight="1" thickBot="1">
      <c r="A2" s="97" t="s">
        <v>197</v>
      </c>
      <c r="B2" s="45"/>
      <c r="C2" s="45"/>
      <c r="D2" s="45"/>
      <c r="E2" s="45"/>
      <c r="F2" s="45"/>
      <c r="G2" s="45"/>
      <c r="H2" s="45"/>
      <c r="I2" s="45"/>
      <c r="J2" s="45"/>
      <c r="K2" s="46"/>
    </row>
    <row r="3" spans="1:11" ht="17" thickBot="1">
      <c r="A3" s="47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9"/>
    </row>
    <row r="4" spans="1:11" ht="17" thickBot="1">
      <c r="A4" s="3" t="s">
        <v>2</v>
      </c>
      <c r="B4" s="4" t="s">
        <v>3</v>
      </c>
      <c r="C4" s="4" t="s">
        <v>4</v>
      </c>
      <c r="D4" s="4" t="s">
        <v>5</v>
      </c>
      <c r="E4" s="17" t="s">
        <v>6</v>
      </c>
      <c r="F4" s="18"/>
      <c r="G4" s="19"/>
      <c r="H4" s="19"/>
      <c r="I4" s="19"/>
      <c r="J4" s="19"/>
      <c r="K4" s="28"/>
    </row>
    <row r="5" spans="1:11" ht="17" thickBot="1">
      <c r="A5" s="5" t="s">
        <v>7</v>
      </c>
      <c r="B5" s="5" t="s">
        <v>8</v>
      </c>
      <c r="C5" s="6">
        <v>1</v>
      </c>
      <c r="D5" s="6">
        <v>1</v>
      </c>
      <c r="E5" s="20" t="s">
        <v>9</v>
      </c>
      <c r="F5" s="21"/>
      <c r="G5" s="22"/>
      <c r="H5" s="23"/>
      <c r="I5" s="23"/>
      <c r="J5" s="23"/>
      <c r="K5" s="28"/>
    </row>
    <row r="6" spans="1:11" ht="17" thickBot="1">
      <c r="A6" s="52" t="s">
        <v>10</v>
      </c>
      <c r="B6" s="8" t="s">
        <v>11</v>
      </c>
      <c r="C6" s="6" t="s">
        <v>12</v>
      </c>
      <c r="D6" s="9">
        <v>14</v>
      </c>
      <c r="E6" s="24" t="s">
        <v>13</v>
      </c>
      <c r="F6" s="21"/>
      <c r="G6" s="22"/>
      <c r="H6" s="23"/>
      <c r="I6" s="23"/>
      <c r="J6" s="23"/>
      <c r="K6" s="28"/>
    </row>
    <row r="7" spans="1:11" ht="17" thickBot="1">
      <c r="A7" s="52"/>
      <c r="B7" s="8" t="s">
        <v>14</v>
      </c>
      <c r="C7" s="6" t="s">
        <v>15</v>
      </c>
      <c r="D7" s="9">
        <v>21</v>
      </c>
      <c r="E7" s="20" t="s">
        <v>9</v>
      </c>
      <c r="F7" s="21"/>
      <c r="G7" s="22"/>
      <c r="H7" s="23"/>
      <c r="I7" s="23"/>
      <c r="J7" s="23"/>
      <c r="K7" s="28"/>
    </row>
    <row r="8" spans="1:11" ht="17" customHeight="1" thickBot="1">
      <c r="A8" s="10"/>
      <c r="B8" s="11"/>
      <c r="C8" s="11"/>
      <c r="D8" s="11"/>
      <c r="E8" s="11"/>
      <c r="F8" s="11"/>
      <c r="G8" s="11"/>
      <c r="H8" s="11"/>
      <c r="I8" s="11"/>
      <c r="J8" s="11"/>
      <c r="K8" s="28"/>
    </row>
    <row r="9" spans="1:11" ht="17" customHeight="1" thickBot="1">
      <c r="A9" s="50" t="s">
        <v>16</v>
      </c>
      <c r="B9" s="50"/>
      <c r="C9" s="50"/>
      <c r="D9" s="50"/>
      <c r="E9" s="50"/>
      <c r="F9" s="25"/>
      <c r="G9" s="25"/>
      <c r="H9" s="25"/>
      <c r="I9" s="25"/>
      <c r="J9" s="25"/>
      <c r="K9" s="29"/>
    </row>
    <row r="10" spans="1:11" s="2" customFormat="1" thickBot="1">
      <c r="A10" s="12" t="s">
        <v>17</v>
      </c>
      <c r="B10" s="12" t="s">
        <v>3</v>
      </c>
      <c r="C10" s="12" t="s">
        <v>4</v>
      </c>
      <c r="D10" s="12" t="s">
        <v>5</v>
      </c>
      <c r="E10" s="12" t="s">
        <v>6</v>
      </c>
      <c r="F10" s="11"/>
      <c r="G10" s="11"/>
      <c r="H10" s="11"/>
      <c r="I10" s="11"/>
      <c r="J10" s="11"/>
      <c r="K10" s="30"/>
    </row>
    <row r="11" spans="1:11" s="2" customFormat="1" thickBot="1">
      <c r="A11" s="7" t="s">
        <v>18</v>
      </c>
      <c r="B11" s="8" t="s">
        <v>19</v>
      </c>
      <c r="C11" s="8" t="s">
        <v>20</v>
      </c>
      <c r="D11" s="13" t="s">
        <v>129</v>
      </c>
      <c r="E11" s="20" t="s">
        <v>9</v>
      </c>
      <c r="F11" s="11"/>
      <c r="G11" s="11"/>
      <c r="H11" s="11"/>
      <c r="I11" s="11"/>
      <c r="J11" s="11"/>
      <c r="K11" s="30"/>
    </row>
    <row r="12" spans="1:11" ht="17" thickBo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28"/>
    </row>
    <row r="13" spans="1:11" ht="17" thickBot="1">
      <c r="A13" s="51" t="s">
        <v>21</v>
      </c>
      <c r="B13" s="51"/>
      <c r="C13" s="51"/>
      <c r="D13" s="51"/>
      <c r="E13" s="51"/>
      <c r="F13" s="11"/>
      <c r="G13" s="11"/>
      <c r="H13" s="11"/>
      <c r="I13" s="11"/>
      <c r="J13" s="11"/>
      <c r="K13" s="28"/>
    </row>
    <row r="14" spans="1:11" ht="17" thickBot="1">
      <c r="A14" s="14" t="s">
        <v>22</v>
      </c>
      <c r="B14" s="14" t="s">
        <v>3</v>
      </c>
      <c r="C14" s="14" t="s">
        <v>4</v>
      </c>
      <c r="D14" s="14" t="s">
        <v>5</v>
      </c>
      <c r="E14" s="14" t="s">
        <v>6</v>
      </c>
      <c r="F14" s="11"/>
      <c r="G14" s="11"/>
      <c r="H14" s="11"/>
      <c r="I14" s="11"/>
      <c r="J14" s="11"/>
      <c r="K14" s="28"/>
    </row>
    <row r="15" spans="1:11" ht="91" thickBot="1">
      <c r="A15" s="74" t="s">
        <v>23</v>
      </c>
      <c r="B15" s="15" t="s">
        <v>24</v>
      </c>
      <c r="C15" s="13" t="s">
        <v>25</v>
      </c>
      <c r="D15" s="77" t="s">
        <v>26</v>
      </c>
      <c r="E15" s="78"/>
      <c r="F15" s="11"/>
      <c r="G15" s="11"/>
      <c r="H15" s="11"/>
      <c r="I15" s="11"/>
      <c r="J15" s="11"/>
      <c r="K15" s="31"/>
    </row>
    <row r="16" spans="1:11" ht="31" thickBot="1">
      <c r="A16" s="75"/>
      <c r="B16" s="15" t="s">
        <v>27</v>
      </c>
      <c r="C16" s="13" t="s">
        <v>28</v>
      </c>
      <c r="D16" s="79"/>
      <c r="E16" s="80"/>
      <c r="F16" s="11"/>
      <c r="G16" s="11"/>
      <c r="H16" s="11"/>
      <c r="I16" s="11"/>
      <c r="J16" s="11"/>
      <c r="K16" s="31"/>
    </row>
    <row r="17" spans="1:13" ht="17" thickBot="1">
      <c r="A17" s="75"/>
      <c r="B17" s="15" t="s">
        <v>29</v>
      </c>
      <c r="C17" s="15" t="s">
        <v>30</v>
      </c>
      <c r="D17" s="79"/>
      <c r="E17" s="80"/>
      <c r="F17" s="11"/>
      <c r="G17" s="11"/>
      <c r="H17" s="11"/>
      <c r="I17" s="11"/>
      <c r="J17" s="11"/>
      <c r="K17" s="31"/>
    </row>
    <row r="18" spans="1:13" ht="91" thickBot="1">
      <c r="A18" s="76"/>
      <c r="B18" s="15" t="s">
        <v>31</v>
      </c>
      <c r="C18" s="13" t="s">
        <v>32</v>
      </c>
      <c r="D18" s="81"/>
      <c r="E18" s="82"/>
      <c r="F18" s="11"/>
      <c r="G18" s="11"/>
      <c r="H18" s="11"/>
      <c r="I18" s="11"/>
      <c r="J18" s="11"/>
      <c r="K18" s="31"/>
    </row>
    <row r="19" spans="1:1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31"/>
    </row>
    <row r="20" spans="1:13" ht="24" customHeight="1" thickBot="1">
      <c r="A20" s="79"/>
      <c r="B20" s="84"/>
      <c r="C20" s="84"/>
      <c r="D20" s="84"/>
      <c r="E20" s="84"/>
      <c r="F20" s="84"/>
      <c r="G20" s="84"/>
      <c r="H20" s="84"/>
      <c r="I20" s="84"/>
      <c r="J20" s="84"/>
      <c r="K20" s="80"/>
    </row>
    <row r="21" spans="1:13" ht="17" thickBot="1">
      <c r="A21" s="83" t="s">
        <v>33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</row>
    <row r="22" spans="1:13" ht="17" thickBot="1">
      <c r="A22" s="85" t="s">
        <v>198</v>
      </c>
      <c r="B22" s="69"/>
      <c r="C22" s="69"/>
      <c r="D22" s="69"/>
      <c r="E22" s="69"/>
      <c r="F22" s="69"/>
      <c r="G22" s="69"/>
      <c r="H22" s="69"/>
      <c r="I22" s="69"/>
      <c r="J22" s="69"/>
      <c r="K22" s="70"/>
      <c r="L22" s="32"/>
      <c r="M22" s="32"/>
    </row>
    <row r="23" spans="1:13" ht="17" thickBot="1">
      <c r="A23" s="85" t="s">
        <v>199</v>
      </c>
      <c r="B23" s="69"/>
      <c r="C23" s="69"/>
      <c r="D23" s="69"/>
      <c r="E23" s="69"/>
      <c r="F23" s="69"/>
      <c r="G23" s="69"/>
      <c r="H23" s="69"/>
      <c r="I23" s="69"/>
      <c r="J23" s="69"/>
      <c r="K23" s="70"/>
      <c r="L23" s="32"/>
      <c r="M23" s="32"/>
    </row>
    <row r="24" spans="1:13" ht="30" customHeight="1" thickBot="1">
      <c r="A24" s="83" t="s">
        <v>34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</row>
    <row r="25" spans="1:13" ht="17" thickBot="1">
      <c r="A25" s="83" t="s">
        <v>35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</row>
    <row r="26" spans="1:13" ht="17" thickBot="1">
      <c r="A26" s="56" t="s">
        <v>200</v>
      </c>
      <c r="B26" s="57"/>
      <c r="C26" s="57"/>
      <c r="D26" s="57"/>
      <c r="E26" s="57"/>
      <c r="F26" s="57"/>
      <c r="G26" s="57"/>
      <c r="H26" s="57"/>
      <c r="I26" s="57"/>
      <c r="J26" s="57"/>
      <c r="K26" s="58"/>
    </row>
    <row r="27" spans="1:13" ht="17" thickBot="1">
      <c r="A27" s="59" t="s">
        <v>36</v>
      </c>
      <c r="B27" s="60"/>
      <c r="C27" s="60"/>
      <c r="D27" s="60"/>
      <c r="E27" s="60"/>
      <c r="F27" s="60"/>
      <c r="G27" s="60"/>
      <c r="H27" s="60"/>
      <c r="I27" s="60"/>
      <c r="J27" s="60"/>
      <c r="K27" s="61"/>
    </row>
    <row r="28" spans="1:13" ht="17" thickBot="1">
      <c r="A28" s="64" t="s">
        <v>66</v>
      </c>
      <c r="B28" s="57"/>
      <c r="C28" s="57"/>
      <c r="D28" s="57"/>
      <c r="E28" s="57"/>
      <c r="F28" s="57"/>
      <c r="G28" s="57"/>
      <c r="H28" s="57"/>
      <c r="I28" s="57"/>
      <c r="J28" s="57"/>
      <c r="K28" s="58"/>
    </row>
    <row r="29" spans="1:13" ht="17" thickBot="1">
      <c r="A29" s="64" t="s">
        <v>67</v>
      </c>
      <c r="B29" s="57"/>
      <c r="C29" s="57"/>
      <c r="D29" s="57"/>
      <c r="E29" s="57"/>
      <c r="F29" s="57"/>
      <c r="G29" s="57"/>
      <c r="H29" s="57"/>
      <c r="I29" s="57"/>
      <c r="J29" s="57"/>
      <c r="K29" s="58"/>
    </row>
    <row r="30" spans="1:13" ht="17" thickBot="1">
      <c r="A30" s="64" t="s">
        <v>69</v>
      </c>
      <c r="B30" s="57"/>
      <c r="C30" s="57"/>
      <c r="D30" s="57"/>
      <c r="E30" s="57"/>
      <c r="F30" s="57"/>
      <c r="G30" s="57"/>
      <c r="H30" s="57"/>
      <c r="I30" s="57"/>
      <c r="J30" s="57"/>
      <c r="K30" s="58"/>
    </row>
    <row r="31" spans="1:13" s="2" customFormat="1" thickBot="1">
      <c r="A31" s="64" t="s">
        <v>70</v>
      </c>
      <c r="B31" s="57"/>
      <c r="C31" s="57"/>
      <c r="D31" s="57"/>
      <c r="E31" s="57"/>
      <c r="F31" s="57"/>
      <c r="G31" s="57"/>
      <c r="H31" s="57"/>
      <c r="I31" s="57"/>
      <c r="J31" s="57"/>
      <c r="K31" s="58"/>
      <c r="L31" s="33"/>
    </row>
    <row r="32" spans="1:13" s="2" customFormat="1" thickBot="1">
      <c r="A32" s="64" t="s">
        <v>71</v>
      </c>
      <c r="B32" s="57"/>
      <c r="C32" s="57"/>
      <c r="D32" s="57"/>
      <c r="E32" s="57"/>
      <c r="F32" s="57"/>
      <c r="G32" s="57"/>
      <c r="H32" s="57"/>
      <c r="I32" s="57"/>
      <c r="J32" s="57"/>
      <c r="K32" s="58"/>
      <c r="L32" s="33"/>
    </row>
    <row r="33" spans="1:11" ht="17" thickBot="1">
      <c r="A33" s="62" t="s">
        <v>37</v>
      </c>
      <c r="B33" s="62"/>
      <c r="C33" s="62"/>
      <c r="D33" s="62"/>
      <c r="E33" s="62"/>
      <c r="F33" s="63"/>
      <c r="G33" s="63"/>
      <c r="H33" s="63"/>
      <c r="I33" s="63"/>
      <c r="J33" s="63"/>
      <c r="K33" s="63"/>
    </row>
    <row r="34" spans="1:11" ht="31" thickBot="1">
      <c r="A34" s="65" t="s">
        <v>38</v>
      </c>
      <c r="B34" s="66"/>
      <c r="C34" s="67"/>
      <c r="D34" s="8" t="s">
        <v>39</v>
      </c>
      <c r="E34" s="8" t="s">
        <v>40</v>
      </c>
      <c r="F34" s="8" t="s">
        <v>41</v>
      </c>
      <c r="G34" s="16" t="s">
        <v>42</v>
      </c>
      <c r="H34" s="16" t="s">
        <v>43</v>
      </c>
      <c r="I34" s="16" t="s">
        <v>44</v>
      </c>
      <c r="J34" s="16" t="s">
        <v>44</v>
      </c>
      <c r="K34" s="7" t="s">
        <v>45</v>
      </c>
    </row>
    <row r="35" spans="1:11" ht="17" thickBot="1">
      <c r="A35" s="68" t="s">
        <v>51</v>
      </c>
      <c r="B35" s="69"/>
      <c r="C35" s="70"/>
      <c r="D35" s="8">
        <v>1805</v>
      </c>
      <c r="E35" s="8">
        <v>1782</v>
      </c>
      <c r="F35" s="26">
        <f>E35/D35</f>
        <v>0.98725761772853182</v>
      </c>
      <c r="G35" s="7">
        <v>1778</v>
      </c>
      <c r="H35" s="37">
        <f>G35/E35</f>
        <v>0.99775533108866443</v>
      </c>
      <c r="I35" s="37">
        <f t="shared" ref="I35:I46" si="0">G35/D35</f>
        <v>0.98504155124653736</v>
      </c>
      <c r="J35" s="37">
        <v>0.98504155124653736</v>
      </c>
      <c r="K35" s="35" t="s">
        <v>52</v>
      </c>
    </row>
    <row r="36" spans="1:11" ht="17" thickBot="1">
      <c r="A36" s="53" t="s">
        <v>53</v>
      </c>
      <c r="B36" s="54"/>
      <c r="C36" s="55"/>
      <c r="D36" s="8">
        <v>117</v>
      </c>
      <c r="E36" s="8">
        <v>117</v>
      </c>
      <c r="F36" s="26">
        <f t="shared" ref="F36:F45" si="1">E36/D36</f>
        <v>1</v>
      </c>
      <c r="G36" s="7">
        <v>116</v>
      </c>
      <c r="H36" s="37">
        <f t="shared" ref="H36:H46" si="2">G36/E36</f>
        <v>0.99145299145299148</v>
      </c>
      <c r="I36" s="37">
        <f t="shared" si="0"/>
        <v>0.99145299145299148</v>
      </c>
      <c r="J36" s="37">
        <v>1</v>
      </c>
      <c r="K36" s="8"/>
    </row>
    <row r="37" spans="1:11" ht="17" thickBot="1">
      <c r="A37" s="53" t="s">
        <v>54</v>
      </c>
      <c r="B37" s="54"/>
      <c r="C37" s="55"/>
      <c r="D37" s="8">
        <v>281</v>
      </c>
      <c r="E37" s="8">
        <v>281</v>
      </c>
      <c r="F37" s="26">
        <f t="shared" si="1"/>
        <v>1</v>
      </c>
      <c r="G37" s="7">
        <v>280</v>
      </c>
      <c r="H37" s="37">
        <f t="shared" si="2"/>
        <v>0.99644128113879005</v>
      </c>
      <c r="I37" s="37">
        <f t="shared" si="0"/>
        <v>0.99644128113879005</v>
      </c>
      <c r="J37" s="37">
        <v>0.9965397923875432</v>
      </c>
      <c r="K37" s="8"/>
    </row>
    <row r="38" spans="1:11" ht="31" thickBot="1">
      <c r="A38" s="53" t="s">
        <v>55</v>
      </c>
      <c r="B38" s="54"/>
      <c r="C38" s="55"/>
      <c r="D38" s="8">
        <v>137</v>
      </c>
      <c r="E38" s="8">
        <v>136</v>
      </c>
      <c r="F38" s="26">
        <f t="shared" si="1"/>
        <v>0.99270072992700731</v>
      </c>
      <c r="G38" s="7">
        <v>133</v>
      </c>
      <c r="H38" s="37">
        <f t="shared" si="2"/>
        <v>0.9779411764705882</v>
      </c>
      <c r="I38" s="37">
        <f t="shared" si="0"/>
        <v>0.97080291970802923</v>
      </c>
      <c r="J38" s="37">
        <v>0.97810218978102192</v>
      </c>
      <c r="K38" s="35" t="s">
        <v>56</v>
      </c>
    </row>
    <row r="39" spans="1:11" ht="17" thickBot="1">
      <c r="A39" s="53" t="s">
        <v>57</v>
      </c>
      <c r="B39" s="54"/>
      <c r="C39" s="55"/>
      <c r="D39" s="8">
        <v>74</v>
      </c>
      <c r="E39" s="8">
        <v>74</v>
      </c>
      <c r="F39" s="26">
        <f t="shared" si="1"/>
        <v>1</v>
      </c>
      <c r="G39" s="7">
        <v>74</v>
      </c>
      <c r="H39" s="37">
        <f t="shared" si="2"/>
        <v>1</v>
      </c>
      <c r="I39" s="37">
        <f t="shared" si="0"/>
        <v>1</v>
      </c>
      <c r="J39" s="37">
        <v>1</v>
      </c>
      <c r="K39" s="8"/>
    </row>
    <row r="40" spans="1:11" ht="31" thickBot="1">
      <c r="A40" s="53" t="s">
        <v>58</v>
      </c>
      <c r="B40" s="54"/>
      <c r="C40" s="55"/>
      <c r="D40" s="8">
        <v>350</v>
      </c>
      <c r="E40" s="8">
        <v>338</v>
      </c>
      <c r="F40" s="26">
        <f t="shared" si="1"/>
        <v>0.96571428571428575</v>
      </c>
      <c r="G40" s="7">
        <v>338</v>
      </c>
      <c r="H40" s="37">
        <f t="shared" si="2"/>
        <v>1</v>
      </c>
      <c r="I40" s="37">
        <f t="shared" si="0"/>
        <v>0.96571428571428575</v>
      </c>
      <c r="J40" s="37">
        <v>0.96685082872928174</v>
      </c>
      <c r="K40" s="36" t="s">
        <v>68</v>
      </c>
    </row>
    <row r="41" spans="1:11" ht="17" thickBot="1">
      <c r="A41" s="53" t="s">
        <v>59</v>
      </c>
      <c r="B41" s="54"/>
      <c r="C41" s="55"/>
      <c r="D41" s="8">
        <v>179</v>
      </c>
      <c r="E41" s="8">
        <v>179</v>
      </c>
      <c r="F41" s="26">
        <f t="shared" si="1"/>
        <v>1</v>
      </c>
      <c r="G41" s="7">
        <v>179</v>
      </c>
      <c r="H41" s="37">
        <f t="shared" si="2"/>
        <v>1</v>
      </c>
      <c r="I41" s="37">
        <f t="shared" si="0"/>
        <v>1</v>
      </c>
      <c r="J41" s="37">
        <v>1</v>
      </c>
      <c r="K41" s="8"/>
    </row>
    <row r="42" spans="1:11" ht="17" thickBot="1">
      <c r="A42" s="53" t="s">
        <v>60</v>
      </c>
      <c r="B42" s="54"/>
      <c r="C42" s="55"/>
      <c r="D42" s="8">
        <v>890</v>
      </c>
      <c r="E42" s="8">
        <v>890</v>
      </c>
      <c r="F42" s="26">
        <f t="shared" si="1"/>
        <v>1</v>
      </c>
      <c r="G42" s="7">
        <v>889</v>
      </c>
      <c r="H42" s="37">
        <f t="shared" si="2"/>
        <v>0.99887640449438198</v>
      </c>
      <c r="I42" s="37">
        <f t="shared" si="0"/>
        <v>0.99887640449438198</v>
      </c>
      <c r="J42" s="37">
        <v>0.99213483146067416</v>
      </c>
      <c r="K42" s="8"/>
    </row>
    <row r="43" spans="1:11" ht="17" thickBot="1">
      <c r="A43" s="53" t="s">
        <v>61</v>
      </c>
      <c r="B43" s="54"/>
      <c r="C43" s="55"/>
      <c r="D43" s="8">
        <v>94</v>
      </c>
      <c r="E43" s="8">
        <v>94</v>
      </c>
      <c r="F43" s="26">
        <f t="shared" si="1"/>
        <v>1</v>
      </c>
      <c r="G43" s="7">
        <v>94</v>
      </c>
      <c r="H43" s="37">
        <f t="shared" si="2"/>
        <v>1</v>
      </c>
      <c r="I43" s="37">
        <f t="shared" si="0"/>
        <v>1</v>
      </c>
      <c r="J43" s="37">
        <v>0.97872340425531912</v>
      </c>
      <c r="K43" s="8"/>
    </row>
    <row r="44" spans="1:11" ht="17" thickBot="1">
      <c r="A44" s="53" t="s">
        <v>62</v>
      </c>
      <c r="B44" s="54"/>
      <c r="C44" s="55"/>
      <c r="D44" s="8">
        <v>1170</v>
      </c>
      <c r="E44" s="8">
        <v>1170</v>
      </c>
      <c r="F44" s="26">
        <f t="shared" si="1"/>
        <v>1</v>
      </c>
      <c r="G44" s="7">
        <v>1150</v>
      </c>
      <c r="H44" s="37">
        <f t="shared" si="2"/>
        <v>0.98290598290598286</v>
      </c>
      <c r="I44" s="37">
        <f t="shared" si="0"/>
        <v>0.98290598290598286</v>
      </c>
      <c r="J44" s="37">
        <v>0.98642533936651589</v>
      </c>
      <c r="K44" s="8"/>
    </row>
    <row r="45" spans="1:11" ht="17" thickBot="1">
      <c r="A45" s="53" t="s">
        <v>63</v>
      </c>
      <c r="B45" s="54"/>
      <c r="C45" s="55"/>
      <c r="D45" s="8">
        <v>170</v>
      </c>
      <c r="E45" s="8">
        <v>170</v>
      </c>
      <c r="F45" s="26">
        <f t="shared" si="1"/>
        <v>1</v>
      </c>
      <c r="G45" s="7">
        <v>167</v>
      </c>
      <c r="H45" s="37">
        <f t="shared" si="2"/>
        <v>0.98235294117647054</v>
      </c>
      <c r="I45" s="37">
        <f t="shared" si="0"/>
        <v>0.98235294117647054</v>
      </c>
      <c r="J45" s="37">
        <v>0.94886363636363635</v>
      </c>
      <c r="K45" s="8"/>
    </row>
    <row r="46" spans="1:11" ht="17" thickBot="1">
      <c r="A46" s="53" t="s">
        <v>64</v>
      </c>
      <c r="B46" s="54"/>
      <c r="C46" s="54"/>
      <c r="D46" s="8">
        <v>90</v>
      </c>
      <c r="E46" s="8">
        <v>90</v>
      </c>
      <c r="F46" s="26">
        <f t="shared" ref="F46" si="3">E46/D46</f>
        <v>1</v>
      </c>
      <c r="G46" s="7">
        <v>90</v>
      </c>
      <c r="H46" s="37">
        <f t="shared" si="2"/>
        <v>1</v>
      </c>
      <c r="I46" s="37">
        <f t="shared" si="0"/>
        <v>1</v>
      </c>
      <c r="J46" s="37">
        <v>1</v>
      </c>
      <c r="K46" s="8"/>
    </row>
    <row r="47" spans="1:11" ht="31" thickBot="1">
      <c r="A47" s="53" t="s">
        <v>65</v>
      </c>
      <c r="B47" s="54"/>
      <c r="C47" s="54"/>
      <c r="D47" s="8">
        <v>411</v>
      </c>
      <c r="E47" s="8">
        <v>400</v>
      </c>
      <c r="F47" s="26">
        <f t="shared" ref="F47" si="4">E47/D47</f>
        <v>0.97323600973236013</v>
      </c>
      <c r="G47" s="7">
        <v>395</v>
      </c>
      <c r="H47" s="37">
        <f t="shared" ref="H47" si="5">G47/E47</f>
        <v>0.98750000000000004</v>
      </c>
      <c r="I47" s="37">
        <f t="shared" ref="I47" si="6">G47/D47</f>
        <v>0.96107055961070564</v>
      </c>
      <c r="J47" s="37">
        <v>0.95132743362831862</v>
      </c>
      <c r="K47" s="8" t="s">
        <v>132</v>
      </c>
    </row>
    <row r="48" spans="1:11" ht="31" customHeight="1" thickBot="1">
      <c r="A48" s="71" t="s">
        <v>46</v>
      </c>
      <c r="B48" s="54"/>
      <c r="C48" s="55"/>
      <c r="D48" s="71" t="str">
        <f>CONCATENATE("全部模块用例总执行数/全部模块用例总数=",TEXT(SUM(E35:E47)/SUM(D35:D47),"0%"))</f>
        <v>全部模块用例总执行数/全部模块用例总数=99%</v>
      </c>
      <c r="E48" s="54"/>
      <c r="F48" s="55"/>
      <c r="G48" s="72" t="str">
        <f>CONCATENATE("执行通过率(执行成功数/测试执行数）=",TEXT(SUM(G35:G47)/SUM(E35:E47),"0%"))</f>
        <v>执行通过率(执行成功数/测试执行数）=99%</v>
      </c>
      <c r="H48" s="73"/>
      <c r="I48" s="27" t="str">
        <f>CONCATENATE("总体成熟度(执行成功数/用例总数）=",TEXT(SUM(G35:G47)/SUM(D35:D47),"0%"))</f>
        <v>总体成熟度(执行成功数/用例总数）=99%</v>
      </c>
      <c r="J48" s="27"/>
      <c r="K48" s="34"/>
    </row>
    <row r="49" spans="1:11" ht="17" thickBot="1">
      <c r="A49" s="62" t="s">
        <v>47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</row>
    <row r="50" spans="1:11" ht="53" customHeight="1" thickBot="1">
      <c r="A50" s="52" t="s">
        <v>48</v>
      </c>
      <c r="B50" s="52"/>
      <c r="C50" s="52"/>
      <c r="D50" s="52" t="s">
        <v>130</v>
      </c>
      <c r="E50" s="52"/>
      <c r="F50" s="52"/>
      <c r="G50" s="52"/>
      <c r="H50" s="52"/>
      <c r="I50" s="52"/>
      <c r="J50" s="52"/>
      <c r="K50" s="52"/>
    </row>
    <row r="51" spans="1:11" ht="17" thickBot="1">
      <c r="A51" s="52" t="s">
        <v>49</v>
      </c>
      <c r="B51" s="52"/>
      <c r="C51" s="52"/>
      <c r="D51" s="52" t="s">
        <v>131</v>
      </c>
      <c r="E51" s="52"/>
      <c r="F51" s="52"/>
      <c r="G51" s="52"/>
      <c r="H51" s="52"/>
      <c r="I51" s="52"/>
      <c r="J51" s="52"/>
      <c r="K51" s="52"/>
    </row>
    <row r="52" spans="1:11" ht="17" thickBot="1">
      <c r="A52" s="52" t="s">
        <v>50</v>
      </c>
      <c r="B52" s="52"/>
      <c r="C52" s="52"/>
      <c r="D52" s="52">
        <v>13.2</v>
      </c>
      <c r="E52" s="52"/>
      <c r="F52" s="52"/>
      <c r="G52" s="52"/>
      <c r="H52" s="52"/>
      <c r="I52" s="52"/>
      <c r="J52" s="52"/>
      <c r="K52" s="52"/>
    </row>
  </sheetData>
  <sheetProtection formatCells="0" insertHyperlinks="0" autoFilter="0"/>
  <mergeCells count="46">
    <mergeCell ref="A39:C39"/>
    <mergeCell ref="A40:C40"/>
    <mergeCell ref="A41:C41"/>
    <mergeCell ref="A42:C42"/>
    <mergeCell ref="A43:C43"/>
    <mergeCell ref="A15:A18"/>
    <mergeCell ref="D15:E18"/>
    <mergeCell ref="A28:K28"/>
    <mergeCell ref="A29:K29"/>
    <mergeCell ref="A30:K30"/>
    <mergeCell ref="A24:K24"/>
    <mergeCell ref="A25:K25"/>
    <mergeCell ref="A26:K26"/>
    <mergeCell ref="A20:K20"/>
    <mergeCell ref="A21:K21"/>
    <mergeCell ref="A22:K22"/>
    <mergeCell ref="A23:K23"/>
    <mergeCell ref="A50:C50"/>
    <mergeCell ref="D50:K50"/>
    <mergeCell ref="A51:C51"/>
    <mergeCell ref="D51:K51"/>
    <mergeCell ref="A52:C52"/>
    <mergeCell ref="D52:K52"/>
    <mergeCell ref="A48:C48"/>
    <mergeCell ref="D48:F48"/>
    <mergeCell ref="G48:H48"/>
    <mergeCell ref="A49:K49"/>
    <mergeCell ref="A44:C44"/>
    <mergeCell ref="A45:C45"/>
    <mergeCell ref="A46:C46"/>
    <mergeCell ref="A47:C47"/>
    <mergeCell ref="A37:C37"/>
    <mergeCell ref="A38:C38"/>
    <mergeCell ref="A27:K27"/>
    <mergeCell ref="A33:K33"/>
    <mergeCell ref="A31:K31"/>
    <mergeCell ref="A32:K32"/>
    <mergeCell ref="A34:C34"/>
    <mergeCell ref="A35:C35"/>
    <mergeCell ref="A36:C36"/>
    <mergeCell ref="A1:K1"/>
    <mergeCell ref="A2:K2"/>
    <mergeCell ref="A3:K3"/>
    <mergeCell ref="A9:E9"/>
    <mergeCell ref="A13:E13"/>
    <mergeCell ref="A6:A7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zoomScaleNormal="100" workbookViewId="0">
      <selection activeCell="E2" sqref="E2:E8"/>
    </sheetView>
  </sheetViews>
  <sheetFormatPr baseColWidth="10" defaultColWidth="8.83203125" defaultRowHeight="16"/>
  <cols>
    <col min="1" max="1" width="22.1640625" bestFit="1" customWidth="1"/>
    <col min="2" max="2" width="100.5" customWidth="1"/>
    <col min="5" max="5" width="40.83203125" bestFit="1" customWidth="1"/>
  </cols>
  <sheetData>
    <row r="1" spans="1:9">
      <c r="A1" s="87" t="s">
        <v>72</v>
      </c>
      <c r="B1" s="87" t="s">
        <v>73</v>
      </c>
      <c r="C1" s="87" t="s">
        <v>74</v>
      </c>
      <c r="D1" s="87" t="s">
        <v>75</v>
      </c>
      <c r="E1" s="87" t="s">
        <v>76</v>
      </c>
      <c r="F1" s="87" t="s">
        <v>77</v>
      </c>
      <c r="G1" s="87" t="s">
        <v>78</v>
      </c>
      <c r="H1" s="87" t="s">
        <v>79</v>
      </c>
      <c r="I1" s="87" t="s">
        <v>80</v>
      </c>
    </row>
    <row r="2" spans="1:9" s="86" customFormat="1">
      <c r="A2" s="88" t="s">
        <v>88</v>
      </c>
      <c r="B2" s="88" t="s">
        <v>89</v>
      </c>
      <c r="C2" s="89" t="s">
        <v>81</v>
      </c>
      <c r="D2" s="89" t="s">
        <v>86</v>
      </c>
      <c r="E2" s="89" t="s">
        <v>90</v>
      </c>
      <c r="F2" s="90">
        <v>45126.710844907408</v>
      </c>
      <c r="G2" s="89" t="s">
        <v>91</v>
      </c>
      <c r="H2" s="89" t="s">
        <v>84</v>
      </c>
      <c r="I2" s="89" t="s">
        <v>85</v>
      </c>
    </row>
    <row r="3" spans="1:9" s="86" customFormat="1">
      <c r="A3" s="88" t="s">
        <v>92</v>
      </c>
      <c r="B3" s="88" t="s">
        <v>93</v>
      </c>
      <c r="C3" s="89" t="s">
        <v>81</v>
      </c>
      <c r="D3" s="89" t="s">
        <v>82</v>
      </c>
      <c r="E3" s="89" t="s">
        <v>94</v>
      </c>
      <c r="F3" s="90">
        <v>45105.734305555554</v>
      </c>
      <c r="G3" s="89" t="s">
        <v>83</v>
      </c>
      <c r="H3" s="89" t="s">
        <v>84</v>
      </c>
      <c r="I3" s="89" t="s">
        <v>85</v>
      </c>
    </row>
    <row r="4" spans="1:9" s="86" customFormat="1">
      <c r="A4" s="88" t="s">
        <v>95</v>
      </c>
      <c r="B4" s="88" t="s">
        <v>96</v>
      </c>
      <c r="C4" s="89" t="s">
        <v>81</v>
      </c>
      <c r="D4" s="89" t="s">
        <v>82</v>
      </c>
      <c r="E4" s="89" t="s">
        <v>94</v>
      </c>
      <c r="F4" s="90">
        <v>45105.724398148152</v>
      </c>
      <c r="G4" s="89" t="s">
        <v>83</v>
      </c>
      <c r="H4" s="89" t="s">
        <v>84</v>
      </c>
      <c r="I4" s="89" t="s">
        <v>85</v>
      </c>
    </row>
    <row r="5" spans="1:9" s="86" customFormat="1">
      <c r="A5" s="88" t="s">
        <v>97</v>
      </c>
      <c r="B5" s="88" t="s">
        <v>98</v>
      </c>
      <c r="C5" s="89" t="s">
        <v>81</v>
      </c>
      <c r="D5" s="89" t="s">
        <v>82</v>
      </c>
      <c r="E5" s="89" t="s">
        <v>94</v>
      </c>
      <c r="F5" s="90">
        <v>45105.714259259257</v>
      </c>
      <c r="G5" s="89" t="s">
        <v>83</v>
      </c>
      <c r="H5" s="89" t="s">
        <v>84</v>
      </c>
      <c r="I5" s="89" t="s">
        <v>85</v>
      </c>
    </row>
    <row r="6" spans="1:9" s="86" customFormat="1">
      <c r="A6" s="88" t="s">
        <v>99</v>
      </c>
      <c r="B6" s="88" t="s">
        <v>100</v>
      </c>
      <c r="C6" s="89" t="s">
        <v>81</v>
      </c>
      <c r="D6" s="89" t="s">
        <v>82</v>
      </c>
      <c r="E6" s="89" t="s">
        <v>94</v>
      </c>
      <c r="F6" s="90">
        <v>45104.665208333332</v>
      </c>
      <c r="G6" s="89" t="s">
        <v>83</v>
      </c>
      <c r="H6" s="89" t="s">
        <v>84</v>
      </c>
      <c r="I6" s="89" t="s">
        <v>85</v>
      </c>
    </row>
    <row r="7" spans="1:9" s="86" customFormat="1">
      <c r="A7" s="88" t="s">
        <v>101</v>
      </c>
      <c r="B7" s="88" t="s">
        <v>102</v>
      </c>
      <c r="C7" s="89" t="s">
        <v>81</v>
      </c>
      <c r="D7" s="89" t="s">
        <v>82</v>
      </c>
      <c r="E7" s="89" t="s">
        <v>94</v>
      </c>
      <c r="F7" s="90">
        <v>45104.69332175926</v>
      </c>
      <c r="G7" s="89" t="s">
        <v>83</v>
      </c>
      <c r="H7" s="89" t="s">
        <v>84</v>
      </c>
      <c r="I7" s="89" t="s">
        <v>85</v>
      </c>
    </row>
    <row r="8" spans="1:9" s="86" customFormat="1">
      <c r="A8" s="91" t="s">
        <v>133</v>
      </c>
      <c r="B8" s="91" t="s">
        <v>134</v>
      </c>
      <c r="C8" s="92" t="s">
        <v>86</v>
      </c>
      <c r="D8" s="93" t="s">
        <v>81</v>
      </c>
      <c r="E8" s="94" t="s">
        <v>135</v>
      </c>
      <c r="F8" s="95">
        <v>45138.652777777803</v>
      </c>
      <c r="G8" s="92" t="s">
        <v>87</v>
      </c>
      <c r="H8" s="93" t="s">
        <v>84</v>
      </c>
      <c r="I8" s="93" t="s">
        <v>85</v>
      </c>
    </row>
  </sheetData>
  <sheetProtection formatCells="0" insertHyperlinks="0" autoFilter="0"/>
  <autoFilter ref="A1:I8" xr:uid="{9FDCE484-E2E1-D342-9904-526AEFFF34D1}">
    <sortState xmlns:xlrd2="http://schemas.microsoft.com/office/spreadsheetml/2017/richdata2" ref="A2:I8">
      <sortCondition ref="H1:H8"/>
    </sortState>
  </autoFilter>
  <phoneticPr fontId="12" type="noConversion"/>
  <hyperlinks>
    <hyperlink ref="A8" r:id="rId1" tooltip="https://console.cloud.baidu-int.com/devops/icafe/issue/FordPhase4Scrum-68781/show" xr:uid="{D937A351-AB0C-9041-9FA0-6D7548F2D152}"/>
    <hyperlink ref="B8" r:id="rId2" tooltip="https://console.cloud.baidu-int.com/devops/icafe/issue/FordPhase4Scrum-68781/show" xr:uid="{6D15FF19-DC14-DB44-A8B7-7D729F08F393}"/>
    <hyperlink ref="B2" r:id="rId3" xr:uid="{3011E30F-3725-934C-B1E8-D3F1F7817B45}"/>
    <hyperlink ref="A2" r:id="rId4" xr:uid="{D070E6F7-0895-A14C-98B6-7CF5B3BEE735}"/>
    <hyperlink ref="B7" r:id="rId5" xr:uid="{276D3DA7-5E39-5B45-93AF-D54F5554D75F}"/>
    <hyperlink ref="A7" r:id="rId6" xr:uid="{73BF5E9B-42A2-204B-8701-F2612C4A8BFF}"/>
    <hyperlink ref="B6" r:id="rId7" xr:uid="{161CFCE0-CF49-184B-B56B-C05B9BC5283F}"/>
    <hyperlink ref="A6" r:id="rId8" xr:uid="{C08FB02E-EAD0-5547-807D-928AE3D2184F}"/>
    <hyperlink ref="B5" r:id="rId9" xr:uid="{E209B27F-64F9-A141-8881-AF55913C1059}"/>
    <hyperlink ref="A5" r:id="rId10" xr:uid="{943680C2-30A9-BF40-9D79-3515AFDCF1B3}"/>
    <hyperlink ref="B4" r:id="rId11" xr:uid="{019605E5-A8C5-B246-A181-B87F9B5852C0}"/>
    <hyperlink ref="A4" r:id="rId12" xr:uid="{0E1B68CD-228F-FF44-B7ED-A19B8187E1C3}"/>
    <hyperlink ref="B3" r:id="rId13" xr:uid="{99935BC5-F431-3944-BE81-E750D60F0E51}"/>
    <hyperlink ref="A3" r:id="rId14" xr:uid="{B18020F7-6479-F347-948D-B85AED5ECC67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topLeftCell="A5" workbookViewId="0">
      <selection activeCell="F2" sqref="F2:F15"/>
    </sheetView>
  </sheetViews>
  <sheetFormatPr baseColWidth="10" defaultRowHeight="16"/>
  <cols>
    <col min="1" max="1" width="8" style="1" bestFit="1" customWidth="1"/>
    <col min="2" max="2" width="12.1640625" style="1" bestFit="1" customWidth="1"/>
    <col min="3" max="3" width="43.33203125" style="1" bestFit="1" customWidth="1"/>
    <col min="4" max="4" width="37" style="1" bestFit="1" customWidth="1"/>
    <col min="5" max="5" width="13" style="1" bestFit="1" customWidth="1"/>
    <col min="6" max="6" width="17.6640625" style="1" bestFit="1" customWidth="1"/>
    <col min="7" max="7" width="10" style="1" bestFit="1" customWidth="1"/>
    <col min="8" max="8" width="23.5" style="1" bestFit="1" customWidth="1"/>
    <col min="9" max="9" width="43.33203125" style="1" bestFit="1" customWidth="1"/>
    <col min="10" max="10" width="18.6640625" style="1" bestFit="1" customWidth="1"/>
    <col min="11" max="16384" width="10.83203125" style="1"/>
  </cols>
  <sheetData>
    <row r="1" spans="1:17" ht="34">
      <c r="A1" s="38" t="s">
        <v>136</v>
      </c>
      <c r="B1" s="38" t="s">
        <v>103</v>
      </c>
      <c r="C1" s="38" t="s">
        <v>104</v>
      </c>
      <c r="D1" s="38" t="s">
        <v>106</v>
      </c>
      <c r="E1" s="38" t="s">
        <v>107</v>
      </c>
      <c r="F1" s="38" t="s">
        <v>79</v>
      </c>
      <c r="G1" s="38" t="s">
        <v>137</v>
      </c>
      <c r="H1" s="38" t="s">
        <v>108</v>
      </c>
      <c r="I1" s="38" t="s">
        <v>138</v>
      </c>
      <c r="J1" s="38" t="s">
        <v>139</v>
      </c>
      <c r="K1" s="38" t="s">
        <v>140</v>
      </c>
      <c r="L1" s="38" t="s">
        <v>105</v>
      </c>
      <c r="M1" s="38" t="s">
        <v>141</v>
      </c>
      <c r="N1" s="38" t="s">
        <v>142</v>
      </c>
      <c r="O1" s="38" t="s">
        <v>143</v>
      </c>
      <c r="P1" s="38" t="s">
        <v>80</v>
      </c>
      <c r="Q1" s="38" t="s">
        <v>109</v>
      </c>
    </row>
    <row r="2" spans="1:17" ht="51">
      <c r="A2" s="96" t="s">
        <v>144</v>
      </c>
      <c r="B2" s="40" t="s">
        <v>145</v>
      </c>
      <c r="C2" s="39" t="s">
        <v>146</v>
      </c>
      <c r="D2" s="39" t="s">
        <v>114</v>
      </c>
      <c r="E2" s="39" t="s">
        <v>115</v>
      </c>
      <c r="F2" s="39" t="s">
        <v>110</v>
      </c>
      <c r="G2" s="96" t="s">
        <v>147</v>
      </c>
      <c r="H2" s="41" t="s">
        <v>116</v>
      </c>
      <c r="I2" s="39" t="s">
        <v>148</v>
      </c>
      <c r="J2" s="39" t="s">
        <v>149</v>
      </c>
      <c r="K2" s="39"/>
      <c r="L2" s="39" t="s">
        <v>113</v>
      </c>
      <c r="M2" s="39" t="s">
        <v>150</v>
      </c>
      <c r="N2" s="39"/>
      <c r="O2" s="39"/>
      <c r="P2" s="39"/>
      <c r="Q2" s="39" t="s">
        <v>117</v>
      </c>
    </row>
    <row r="3" spans="1:17" ht="51">
      <c r="A3" s="96" t="s">
        <v>144</v>
      </c>
      <c r="B3" s="40" t="s">
        <v>151</v>
      </c>
      <c r="C3" s="39" t="s">
        <v>152</v>
      </c>
      <c r="D3" s="39" t="s">
        <v>114</v>
      </c>
      <c r="E3" s="39" t="s">
        <v>115</v>
      </c>
      <c r="F3" s="39" t="s">
        <v>110</v>
      </c>
      <c r="G3" s="96" t="s">
        <v>147</v>
      </c>
      <c r="H3" s="41" t="s">
        <v>116</v>
      </c>
      <c r="I3" s="39" t="s">
        <v>153</v>
      </c>
      <c r="J3" s="39" t="s">
        <v>154</v>
      </c>
      <c r="K3" s="39"/>
      <c r="L3" s="39" t="s">
        <v>113</v>
      </c>
      <c r="M3" s="39" t="s">
        <v>150</v>
      </c>
      <c r="N3" s="39"/>
      <c r="O3" s="39"/>
      <c r="P3" s="39"/>
      <c r="Q3" s="39" t="s">
        <v>117</v>
      </c>
    </row>
    <row r="4" spans="1:17" ht="51">
      <c r="A4" s="96" t="s">
        <v>144</v>
      </c>
      <c r="B4" s="40" t="s">
        <v>155</v>
      </c>
      <c r="C4" s="39" t="s">
        <v>156</v>
      </c>
      <c r="D4" s="39" t="s">
        <v>114</v>
      </c>
      <c r="E4" s="39" t="s">
        <v>115</v>
      </c>
      <c r="F4" s="39" t="s">
        <v>110</v>
      </c>
      <c r="G4" s="96" t="s">
        <v>147</v>
      </c>
      <c r="H4" s="41" t="s">
        <v>116</v>
      </c>
      <c r="I4" s="39" t="s">
        <v>157</v>
      </c>
      <c r="J4" s="39" t="s">
        <v>158</v>
      </c>
      <c r="K4" s="39"/>
      <c r="L4" s="39" t="s">
        <v>113</v>
      </c>
      <c r="M4" s="39" t="s">
        <v>150</v>
      </c>
      <c r="N4" s="39"/>
      <c r="O4" s="39"/>
      <c r="P4" s="39"/>
      <c r="Q4" s="39" t="s">
        <v>117</v>
      </c>
    </row>
    <row r="5" spans="1:17" ht="51">
      <c r="A5" s="96" t="s">
        <v>144</v>
      </c>
      <c r="B5" s="40" t="s">
        <v>159</v>
      </c>
      <c r="C5" s="39" t="s">
        <v>160</v>
      </c>
      <c r="D5" s="39" t="s">
        <v>114</v>
      </c>
      <c r="E5" s="39" t="s">
        <v>115</v>
      </c>
      <c r="F5" s="39" t="s">
        <v>110</v>
      </c>
      <c r="G5" s="96" t="s">
        <v>147</v>
      </c>
      <c r="H5" s="41" t="s">
        <v>116</v>
      </c>
      <c r="I5" s="39" t="s">
        <v>161</v>
      </c>
      <c r="J5" s="39" t="s">
        <v>162</v>
      </c>
      <c r="K5" s="39"/>
      <c r="L5" s="39" t="s">
        <v>113</v>
      </c>
      <c r="M5" s="39" t="s">
        <v>150</v>
      </c>
      <c r="N5" s="39"/>
      <c r="O5" s="39"/>
      <c r="P5" s="39"/>
      <c r="Q5" s="39" t="s">
        <v>117</v>
      </c>
    </row>
    <row r="6" spans="1:17" ht="68">
      <c r="A6" s="96" t="s">
        <v>144</v>
      </c>
      <c r="B6" s="40" t="s">
        <v>163</v>
      </c>
      <c r="C6" s="39" t="s">
        <v>164</v>
      </c>
      <c r="D6" s="39" t="s">
        <v>114</v>
      </c>
      <c r="E6" s="39" t="s">
        <v>115</v>
      </c>
      <c r="F6" s="39" t="s">
        <v>110</v>
      </c>
      <c r="G6" s="96" t="s">
        <v>147</v>
      </c>
      <c r="H6" s="41" t="s">
        <v>116</v>
      </c>
      <c r="I6" s="39" t="s">
        <v>165</v>
      </c>
      <c r="J6" s="39" t="s">
        <v>166</v>
      </c>
      <c r="K6" s="39"/>
      <c r="L6" s="39" t="s">
        <v>113</v>
      </c>
      <c r="M6" s="39" t="s">
        <v>150</v>
      </c>
      <c r="N6" s="39"/>
      <c r="O6" s="39"/>
      <c r="P6" s="39"/>
      <c r="Q6" s="39" t="s">
        <v>117</v>
      </c>
    </row>
    <row r="7" spans="1:17" ht="51">
      <c r="A7" s="96" t="s">
        <v>144</v>
      </c>
      <c r="B7" s="40" t="s">
        <v>111</v>
      </c>
      <c r="C7" s="39" t="s">
        <v>112</v>
      </c>
      <c r="D7" s="39" t="s">
        <v>114</v>
      </c>
      <c r="E7" s="39" t="s">
        <v>115</v>
      </c>
      <c r="F7" s="39" t="s">
        <v>110</v>
      </c>
      <c r="G7" s="96" t="s">
        <v>147</v>
      </c>
      <c r="H7" s="41" t="s">
        <v>116</v>
      </c>
      <c r="I7" s="39" t="s">
        <v>167</v>
      </c>
      <c r="J7" s="39" t="s">
        <v>168</v>
      </c>
      <c r="K7" s="39"/>
      <c r="L7" s="39" t="s">
        <v>113</v>
      </c>
      <c r="M7" s="39" t="s">
        <v>150</v>
      </c>
      <c r="N7" s="39"/>
      <c r="O7" s="39"/>
      <c r="P7" s="39" t="s">
        <v>118</v>
      </c>
      <c r="Q7" s="39" t="s">
        <v>117</v>
      </c>
    </row>
    <row r="8" spans="1:17" ht="51">
      <c r="A8" s="96" t="s">
        <v>144</v>
      </c>
      <c r="B8" s="40" t="s">
        <v>169</v>
      </c>
      <c r="C8" s="39" t="s">
        <v>170</v>
      </c>
      <c r="D8" s="39" t="s">
        <v>114</v>
      </c>
      <c r="E8" s="39" t="s">
        <v>115</v>
      </c>
      <c r="F8" s="39" t="s">
        <v>110</v>
      </c>
      <c r="G8" s="96" t="s">
        <v>147</v>
      </c>
      <c r="H8" s="41" t="s">
        <v>116</v>
      </c>
      <c r="I8" s="39" t="s">
        <v>171</v>
      </c>
      <c r="J8" s="39" t="s">
        <v>172</v>
      </c>
      <c r="K8" s="39"/>
      <c r="L8" s="39" t="s">
        <v>113</v>
      </c>
      <c r="M8" s="39" t="s">
        <v>150</v>
      </c>
      <c r="N8" s="39"/>
      <c r="O8" s="39"/>
      <c r="P8" s="39"/>
      <c r="Q8" s="39" t="s">
        <v>117</v>
      </c>
    </row>
    <row r="9" spans="1:17" ht="51">
      <c r="A9" s="96" t="s">
        <v>144</v>
      </c>
      <c r="B9" s="40" t="s">
        <v>119</v>
      </c>
      <c r="C9" s="39" t="s">
        <v>120</v>
      </c>
      <c r="D9" s="39" t="s">
        <v>114</v>
      </c>
      <c r="E9" s="39" t="s">
        <v>115</v>
      </c>
      <c r="F9" s="39" t="s">
        <v>110</v>
      </c>
      <c r="G9" s="96" t="s">
        <v>147</v>
      </c>
      <c r="H9" s="41" t="s">
        <v>116</v>
      </c>
      <c r="I9" s="39" t="s">
        <v>173</v>
      </c>
      <c r="J9" s="39" t="s">
        <v>174</v>
      </c>
      <c r="K9" s="39"/>
      <c r="L9" s="39" t="s">
        <v>113</v>
      </c>
      <c r="M9" s="39" t="s">
        <v>150</v>
      </c>
      <c r="N9" s="39"/>
      <c r="O9" s="39"/>
      <c r="P9" s="39" t="s">
        <v>118</v>
      </c>
      <c r="Q9" s="39" t="s">
        <v>117</v>
      </c>
    </row>
    <row r="10" spans="1:17" ht="34">
      <c r="A10" s="96" t="s">
        <v>144</v>
      </c>
      <c r="B10" s="40" t="s">
        <v>175</v>
      </c>
      <c r="C10" s="39" t="s">
        <v>176</v>
      </c>
      <c r="D10" s="39" t="s">
        <v>114</v>
      </c>
      <c r="E10" s="39" t="s">
        <v>115</v>
      </c>
      <c r="F10" s="39" t="s">
        <v>110</v>
      </c>
      <c r="G10" s="96" t="s">
        <v>147</v>
      </c>
      <c r="H10" s="41" t="s">
        <v>116</v>
      </c>
      <c r="I10" s="39" t="s">
        <v>177</v>
      </c>
      <c r="J10" s="39" t="s">
        <v>178</v>
      </c>
      <c r="K10" s="39"/>
      <c r="L10" s="39" t="s">
        <v>113</v>
      </c>
      <c r="M10" s="39" t="s">
        <v>150</v>
      </c>
      <c r="N10" s="39"/>
      <c r="O10" s="39"/>
      <c r="P10" s="39"/>
      <c r="Q10" s="39" t="s">
        <v>128</v>
      </c>
    </row>
    <row r="11" spans="1:17" ht="34">
      <c r="A11" s="96" t="s">
        <v>144</v>
      </c>
      <c r="B11" s="40" t="s">
        <v>179</v>
      </c>
      <c r="C11" s="39" t="s">
        <v>180</v>
      </c>
      <c r="D11" s="39" t="s">
        <v>114</v>
      </c>
      <c r="E11" s="39" t="s">
        <v>115</v>
      </c>
      <c r="F11" s="39" t="s">
        <v>110</v>
      </c>
      <c r="G11" s="96" t="s">
        <v>147</v>
      </c>
      <c r="H11" s="41" t="s">
        <v>116</v>
      </c>
      <c r="I11" s="39" t="s">
        <v>181</v>
      </c>
      <c r="J11" s="39" t="s">
        <v>182</v>
      </c>
      <c r="K11" s="39"/>
      <c r="L11" s="39" t="s">
        <v>113</v>
      </c>
      <c r="M11" s="39" t="s">
        <v>150</v>
      </c>
      <c r="N11" s="39"/>
      <c r="O11" s="39"/>
      <c r="P11" s="39"/>
      <c r="Q11" s="39" t="s">
        <v>128</v>
      </c>
    </row>
    <row r="12" spans="1:17" ht="34">
      <c r="A12" s="96" t="s">
        <v>144</v>
      </c>
      <c r="B12" s="40" t="s">
        <v>125</v>
      </c>
      <c r="C12" s="39" t="s">
        <v>126</v>
      </c>
      <c r="D12" s="39" t="s">
        <v>114</v>
      </c>
      <c r="E12" s="39" t="s">
        <v>115</v>
      </c>
      <c r="F12" s="39" t="s">
        <v>110</v>
      </c>
      <c r="G12" s="96" t="s">
        <v>147</v>
      </c>
      <c r="H12" s="41" t="s">
        <v>116</v>
      </c>
      <c r="I12" s="39" t="s">
        <v>183</v>
      </c>
      <c r="J12" s="39" t="s">
        <v>184</v>
      </c>
      <c r="K12" s="39"/>
      <c r="L12" s="39" t="s">
        <v>127</v>
      </c>
      <c r="M12" s="39" t="s">
        <v>150</v>
      </c>
      <c r="N12" s="39"/>
      <c r="O12" s="39"/>
      <c r="P12" s="39" t="s">
        <v>128</v>
      </c>
      <c r="Q12" s="39" t="s">
        <v>128</v>
      </c>
    </row>
    <row r="13" spans="1:17" ht="34">
      <c r="A13" s="96" t="s">
        <v>144</v>
      </c>
      <c r="B13" s="40" t="s">
        <v>185</v>
      </c>
      <c r="C13" s="39" t="s">
        <v>186</v>
      </c>
      <c r="D13" s="39" t="s">
        <v>114</v>
      </c>
      <c r="E13" s="39" t="s">
        <v>115</v>
      </c>
      <c r="F13" s="39" t="s">
        <v>110</v>
      </c>
      <c r="G13" s="96" t="s">
        <v>147</v>
      </c>
      <c r="H13" s="41" t="s">
        <v>116</v>
      </c>
      <c r="I13" s="39" t="s">
        <v>187</v>
      </c>
      <c r="J13" s="39" t="s">
        <v>188</v>
      </c>
      <c r="K13" s="39"/>
      <c r="L13" s="39" t="s">
        <v>113</v>
      </c>
      <c r="M13" s="39" t="s">
        <v>150</v>
      </c>
      <c r="N13" s="39"/>
      <c r="O13" s="39"/>
      <c r="P13" s="39"/>
      <c r="Q13" s="39" t="s">
        <v>128</v>
      </c>
    </row>
    <row r="14" spans="1:17" ht="34">
      <c r="A14" s="96" t="s">
        <v>144</v>
      </c>
      <c r="B14" s="40" t="s">
        <v>189</v>
      </c>
      <c r="C14" s="39" t="s">
        <v>190</v>
      </c>
      <c r="D14" s="39" t="s">
        <v>114</v>
      </c>
      <c r="E14" s="39" t="s">
        <v>115</v>
      </c>
      <c r="F14" s="39" t="s">
        <v>110</v>
      </c>
      <c r="G14" s="96" t="s">
        <v>147</v>
      </c>
      <c r="H14" s="41" t="s">
        <v>116</v>
      </c>
      <c r="I14" s="39" t="s">
        <v>191</v>
      </c>
      <c r="J14" s="39" t="s">
        <v>192</v>
      </c>
      <c r="K14" s="39"/>
      <c r="L14" s="39" t="s">
        <v>113</v>
      </c>
      <c r="M14" s="39" t="s">
        <v>150</v>
      </c>
      <c r="N14" s="39"/>
      <c r="O14" s="39"/>
      <c r="P14" s="39"/>
      <c r="Q14" s="39" t="s">
        <v>128</v>
      </c>
    </row>
    <row r="15" spans="1:17" ht="85">
      <c r="A15" s="96" t="s">
        <v>144</v>
      </c>
      <c r="B15" s="40" t="s">
        <v>121</v>
      </c>
      <c r="C15" s="39" t="s">
        <v>122</v>
      </c>
      <c r="D15" s="39" t="s">
        <v>114</v>
      </c>
      <c r="E15" s="39" t="s">
        <v>124</v>
      </c>
      <c r="F15" s="39" t="s">
        <v>110</v>
      </c>
      <c r="G15" s="96" t="s">
        <v>193</v>
      </c>
      <c r="H15" s="41" t="s">
        <v>116</v>
      </c>
      <c r="I15" s="39" t="s">
        <v>194</v>
      </c>
      <c r="J15" s="39" t="s">
        <v>195</v>
      </c>
      <c r="K15" s="39"/>
      <c r="L15" s="39" t="s">
        <v>123</v>
      </c>
      <c r="M15" s="39" t="s">
        <v>196</v>
      </c>
      <c r="N15" s="39"/>
      <c r="O15" s="39"/>
      <c r="P15" s="39" t="s">
        <v>118</v>
      </c>
      <c r="Q15" s="39" t="s">
        <v>117</v>
      </c>
    </row>
  </sheetData>
  <sheetProtection formatCells="0" insertHyperlinks="0" autoFilter="0"/>
  <phoneticPr fontId="12" type="noConversion"/>
  <hyperlinks>
    <hyperlink ref="B2" r:id="rId1" display="https://ford-jira-basic.atlassian.net/browse/AW2-25108" xr:uid="{42227A30-80BD-3847-94DB-865FAEF08487}"/>
    <hyperlink ref="B3" r:id="rId2" display="https://ford-jira-basic.atlassian.net/browse/AW2-25100" xr:uid="{60A4211D-0F44-E04D-9935-96751406D277}"/>
    <hyperlink ref="B4" r:id="rId3" display="https://ford-jira-basic.atlassian.net/browse/AW2-25037" xr:uid="{78C113CC-8421-BC44-BF3D-5A2791D4DC6B}"/>
    <hyperlink ref="B5" r:id="rId4" display="https://ford-jira-basic.atlassian.net/browse/AW2-25036" xr:uid="{088ACB90-7DB6-0647-9BC0-D125FE5B7D31}"/>
    <hyperlink ref="B6" r:id="rId5" display="https://ford-jira-basic.atlassian.net/browse/AW2-25027" xr:uid="{50F8F26B-DA75-FA4E-861F-B56E69CAB6AE}"/>
    <hyperlink ref="B7" r:id="rId6" display="https://ford-jira-basic.atlassian.net/browse/AW2-25021" xr:uid="{02967C4C-52D8-0746-99C3-F0FB279BFCDA}"/>
    <hyperlink ref="B8" r:id="rId7" display="https://ford-jira-basic.atlassian.net/browse/AW2-24992" xr:uid="{6AE001DD-1086-8C4A-ABC9-4091CC874CFC}"/>
    <hyperlink ref="B9" r:id="rId8" display="https://ford-jira-basic.atlassian.net/browse/AW2-24977" xr:uid="{07AF4E30-21D1-524A-B98C-17892B647FAB}"/>
    <hyperlink ref="B10" r:id="rId9" display="https://ford-jira-basic.atlassian.net/browse/AW2-24423" xr:uid="{631BBD67-0929-1A49-875C-1E14E8480F49}"/>
    <hyperlink ref="B11" r:id="rId10" display="https://ford-jira-basic.atlassian.net/browse/AW2-24303" xr:uid="{F9F76FD6-4944-8D4A-8DB6-054D390EA34E}"/>
    <hyperlink ref="B12" r:id="rId11" display="https://ford-jira-basic.atlassian.net/browse/AW2-24271" xr:uid="{345E9686-FA56-A143-BFEF-A17298ED644D}"/>
    <hyperlink ref="B13" r:id="rId12" display="https://ford-jira-basic.atlassian.net/browse/AW2-24268" xr:uid="{9BB5FB99-39B6-5D4B-95FB-7B386AC82717}"/>
    <hyperlink ref="B14" r:id="rId13" display="https://ford-jira-basic.atlassian.net/browse/AW2-24108" xr:uid="{3A782B6C-5E34-1149-90FE-0614E859A4A8}"/>
    <hyperlink ref="B15" r:id="rId14" display="https://ford-jira-basic.atlassian.net/browse/AW2-24710" xr:uid="{3DAB179B-2390-C247-A9EC-EF11C959DB2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8"/>
  <pixelatorList sheetStid="9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8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2021-09-15T23:06:00Z</dcterms:created>
  <dcterms:modified xsi:type="dcterms:W3CDTF">2023-07-31T13:53:17Z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