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00"/>
  </bookViews>
  <sheets>
    <sheet name="S650 R05 ENG发版测试报告" sheetId="1" r:id="rId1"/>
    <sheet name="遗留bug list" sheetId="2" r:id="rId2"/>
    <sheet name="Jira 问题状态汇总" sheetId="9" r:id="rId3"/>
    <sheet name="埋点测试" sheetId="3" r:id="rId4"/>
    <sheet name="APP source" sheetId="4" r:id="rId5"/>
    <sheet name="综合评分" sheetId="5" r:id="rId6"/>
    <sheet name="响应时间" sheetId="6" r:id="rId7"/>
    <sheet name="baidu APP" sheetId="7" r:id="rId8"/>
    <sheet name="内存走势图" sheetId="8" r:id="rId9"/>
  </sheets>
  <definedNames>
    <definedName name="_xlnm._FilterDatabase" localSheetId="5" hidden="1">综合评分!$A$1:$AC$86</definedName>
    <definedName name="_xlnm._FilterDatabase" localSheetId="1" hidden="1">'遗留bug list'!#REF!</definedName>
  </definedNames>
  <calcPr calcId="144525"/>
  <pivotCaches>
    <pivotCache cacheId="0" r:id="rId10"/>
  </pivotCaches>
</workbook>
</file>

<file path=xl/comments1.xml><?xml version="1.0" encoding="utf-8"?>
<comments xmlns="http://schemas.openxmlformats.org/spreadsheetml/2006/main">
  <authors>
    <author>tc={C9758C69-8839-4A0D-8A04-1F88C90B049D}</author>
    <author>tc={27494863-EBC7-452A-9C0F-356C4EA0AF9B}</author>
    <author>tc={7322FF62-DE96-4E8F-89F2-D4F09D58087E}</author>
  </authors>
  <commentList>
    <comment ref="J1" authorId="0">
      <text>
        <r>
          <rPr>
            <sz val="11"/>
            <color rgb="FF000000"/>
            <rFont val="等线"/>
            <scheme val="minor"/>
            <charset val="0"/>
          </rPr>
          <t>[Threaded comment]
Your version of Excel allows you to read this threaded comment; however, any edits to it will get removed if the file is opened in a newer version of Excel. Learn more: https://go.microsoft.com/fwlink/?linkid=870924
Comment:
    偏差标准暂未定</t>
        </r>
      </text>
    </comment>
    <comment ref="K1" authorId="1">
      <text>
        <r>
          <rPr>
            <sz val="11"/>
            <color rgb="FF000000"/>
            <rFont val="等线"/>
            <scheme val="minor"/>
            <charset val="0"/>
          </rPr>
          <t>[Threaded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 ref="L1" authorId="2">
      <text>
        <r>
          <rPr>
            <sz val="11"/>
            <color rgb="FF000000"/>
            <rFont val="等线"/>
            <scheme val="minor"/>
            <charset val="0"/>
          </rPr>
          <t>[Threaded comment]
Your version of Excel allows you to read this threaded comment; however, any edits to it will get removed if the file is opened in a newer version of Excel. Learn more: https://go.microsoft.com/fwlink/?linkid=870924
Comment:
    所有测试项优先选择实车，这里要求的实车的项，如果没有使用实车，需要特别说明。</t>
        </r>
      </text>
    </comment>
  </commentList>
</comments>
</file>

<file path=xl/sharedStrings.xml><?xml version="1.0" encoding="utf-8"?>
<sst xmlns="http://schemas.openxmlformats.org/spreadsheetml/2006/main" count="4670" uniqueCount="1883">
  <si>
    <t>一、测试报告总论：</t>
  </si>
  <si>
    <r>
      <rPr>
        <b/>
        <sz val="11"/>
        <rFont val="宋体"/>
        <charset val="134"/>
      </rPr>
      <t>1.质量标准基础指标达成情况：</t>
    </r>
    <r>
      <rPr>
        <sz val="11"/>
        <rFont val="宋体"/>
        <charset val="134"/>
      </rPr>
      <t xml:space="preserve"> </t>
    </r>
  </si>
  <si>
    <t>基础质量</t>
  </si>
  <si>
    <t>指标项</t>
  </si>
  <si>
    <t>通过标准</t>
  </si>
  <si>
    <t>实测结果</t>
  </si>
  <si>
    <t>测试结论</t>
  </si>
  <si>
    <t>功能完备度</t>
  </si>
  <si>
    <t>提测需求项/计划交付项</t>
  </si>
  <si>
    <t>&lt;100%</t>
  </si>
  <si>
    <t>FAIL</t>
  </si>
  <si>
    <t>Bug修复率</t>
  </si>
  <si>
    <t>遗留P0P1 bug数量</t>
  </si>
  <si>
    <t>无遗留P0 P1 bug</t>
  </si>
  <si>
    <t>遗留P1 bug 22个</t>
  </si>
  <si>
    <t>2.版本稳定性及性能指标达成情况：</t>
  </si>
  <si>
    <t>稳定性及性能</t>
  </si>
  <si>
    <t>版本稳定性</t>
  </si>
  <si>
    <t>Monkey</t>
  </si>
  <si>
    <t>7*24无crash、无ANR</t>
  </si>
  <si>
    <t>crash：预约保养、电影购票、
anr：地图、账号、随心听、随心看、消息中心、输入法</t>
  </si>
  <si>
    <t>内存泄露</t>
  </si>
  <si>
    <t>无内存泄漏</t>
  </si>
  <si>
    <t>PASS</t>
  </si>
  <si>
    <t>版本性能</t>
  </si>
  <si>
    <t>APP sources</t>
  </si>
  <si>
    <t>NA</t>
  </si>
  <si>
    <t>见APP source sheet</t>
  </si>
  <si>
    <t>综合评分</t>
  </si>
  <si>
    <t>见综合评分 sheet</t>
  </si>
  <si>
    <t>响应时间</t>
  </si>
  <si>
    <t>见响应时间 sheet</t>
  </si>
  <si>
    <t>Baidu APP</t>
  </si>
  <si>
    <t>见baidu APP sheet</t>
  </si>
  <si>
    <t>/</t>
  </si>
  <si>
    <t>3.质量标准效果类指标达成情况：</t>
  </si>
  <si>
    <t>AI能力</t>
  </si>
  <si>
    <t>唤醒词</t>
  </si>
  <si>
    <t>唤醒率-低噪</t>
  </si>
  <si>
    <t>唤醒率-中噪</t>
  </si>
  <si>
    <t>唤醒率-高噪</t>
  </si>
  <si>
    <t>场景化命令词</t>
  </si>
  <si>
    <t>误唤醒</t>
  </si>
  <si>
    <t>小度小度</t>
  </si>
  <si>
    <t>&lt;0.3次/h</t>
  </si>
  <si>
    <t>你好福特</t>
  </si>
  <si>
    <t>&lt;1.2次/h</t>
  </si>
  <si>
    <t>二、Bug解决情况</t>
  </si>
  <si>
    <t>Jira 遗留P1 bug 22个</t>
  </si>
  <si>
    <t>三、版本已知风险/遗留严重问题</t>
  </si>
  <si>
    <t>严重问题</t>
  </si>
  <si>
    <t>暂无</t>
  </si>
  <si>
    <t>项目风险（阻塞项、进度风险、功能需求未实现、质量风险、依赖实车、依赖环境）</t>
  </si>
  <si>
    <t>launcher</t>
  </si>
  <si>
    <t>地图</t>
  </si>
  <si>
    <t>依赖实车以及设备Sync+vin码</t>
  </si>
  <si>
    <t>语音</t>
  </si>
  <si>
    <t>车家互联</t>
  </si>
  <si>
    <t>覆盖的智能家居品牌比较少</t>
  </si>
  <si>
    <t>随心听</t>
  </si>
  <si>
    <t>随心看</t>
  </si>
  <si>
    <t>外卖</t>
  </si>
  <si>
    <t>酒店</t>
  </si>
  <si>
    <t>电影购票</t>
  </si>
  <si>
    <t>预约保养</t>
  </si>
  <si>
    <t>智慧停车场</t>
  </si>
  <si>
    <t>（1）依赖实车</t>
  </si>
  <si>
    <t>安全</t>
  </si>
  <si>
    <t xml:space="preserve">账号 </t>
  </si>
  <si>
    <t>（1）账号部分case依赖正式环境以及Sync+vin（2）支付&amp;订单部分case依赖订单完成</t>
  </si>
  <si>
    <t>激活</t>
  </si>
  <si>
    <t>消息中心</t>
  </si>
  <si>
    <t>（1）使用demo模拟发送消息</t>
  </si>
  <si>
    <t>输入法</t>
  </si>
  <si>
    <t>四、测试用例执行情况及遗留P0P1 bug数</t>
  </si>
  <si>
    <t>模块名称</t>
  </si>
  <si>
    <t>用例总数</t>
  </si>
  <si>
    <t>测试执行数</t>
  </si>
  <si>
    <t>测试执行率（测试执行数/用例总数）</t>
  </si>
  <si>
    <t>执行通过数</t>
  </si>
  <si>
    <t>执行通过率(执行成功数/测试执行数）</t>
  </si>
  <si>
    <t>整体执行通过率（执行成功数/用例总数）</t>
  </si>
  <si>
    <t>未测/漏测原因和分析</t>
  </si>
  <si>
    <t>依赖语音调参</t>
  </si>
  <si>
    <t>实车case无安全员无法测试</t>
  </si>
  <si>
    <t>缺少复现条件</t>
  </si>
  <si>
    <t>依赖实车</t>
  </si>
  <si>
    <t>账号</t>
  </si>
  <si>
    <t>（1）部分case依赖ota升级</t>
  </si>
  <si>
    <t>（1）部分case依赖关机发送消息&amp;ivi换件</t>
  </si>
  <si>
    <t>埋点</t>
  </si>
  <si>
    <t>详见埋点sheet</t>
  </si>
  <si>
    <t>项目整体测试覆盖率</t>
  </si>
  <si>
    <t>五、测试环境及版本说明</t>
  </si>
  <si>
    <t>SOC版本</t>
  </si>
  <si>
    <t xml:space="preserve">20220909_0785_HF13_R05.ENG </t>
  </si>
  <si>
    <t>MCU版本</t>
  </si>
  <si>
    <t xml:space="preserve">20220902_520_PRO </t>
  </si>
  <si>
    <t>屏幕尺寸</t>
  </si>
  <si>
    <t>13.2寸</t>
  </si>
  <si>
    <t>关键字</t>
  </si>
  <si>
    <t>概要</t>
  </si>
  <si>
    <t>问题类型</t>
  </si>
  <si>
    <t>标签</t>
  </si>
  <si>
    <t>模块</t>
  </si>
  <si>
    <t>报告人</t>
  </si>
  <si>
    <t>修复的版本</t>
  </si>
  <si>
    <t>优先级</t>
  </si>
  <si>
    <t>AIMS #</t>
  </si>
  <si>
    <t>状态</t>
  </si>
  <si>
    <t>已更新</t>
  </si>
  <si>
    <t>经办人</t>
  </si>
  <si>
    <t>Supplier.</t>
  </si>
  <si>
    <t>创建日期</t>
  </si>
  <si>
    <t>Last Comment</t>
  </si>
  <si>
    <t>AW2-5744</t>
  </si>
  <si>
    <r>
      <rPr>
        <sz val="12"/>
        <color rgb="FF000000"/>
        <rFont val="Arial"/>
        <charset val="0"/>
      </rPr>
      <t>[S650][</t>
    </r>
    <r>
      <rPr>
        <sz val="12"/>
        <color rgb="FF000000"/>
        <rFont val="宋体-简"/>
        <charset val="0"/>
      </rPr>
      <t>必现</t>
    </r>
    <r>
      <rPr>
        <sz val="12"/>
        <color rgb="FF000000"/>
        <rFont val="Arial"/>
        <charset val="0"/>
      </rPr>
      <t>][</t>
    </r>
    <r>
      <rPr>
        <sz val="12"/>
        <color rgb="FF000000"/>
        <rFont val="宋体-简"/>
        <charset val="0"/>
      </rPr>
      <t>语音</t>
    </r>
    <r>
      <rPr>
        <sz val="12"/>
        <color rgb="FF000000"/>
        <rFont val="Arial"/>
        <charset val="0"/>
      </rPr>
      <t>]</t>
    </r>
    <r>
      <rPr>
        <sz val="12"/>
        <color rgb="FF000000"/>
        <rFont val="宋体-简"/>
        <charset val="0"/>
      </rPr>
      <t>语音</t>
    </r>
    <r>
      <rPr>
        <sz val="12"/>
        <color rgb="FF000000"/>
        <rFont val="Arial"/>
        <charset val="0"/>
      </rPr>
      <t>”</t>
    </r>
    <r>
      <rPr>
        <sz val="12"/>
        <color rgb="FF000000"/>
        <rFont val="宋体-简"/>
        <charset val="0"/>
      </rPr>
      <t>更换仪表主题</t>
    </r>
    <r>
      <rPr>
        <sz val="12"/>
        <color rgb="FF000000"/>
        <rFont val="Arial"/>
        <charset val="0"/>
      </rPr>
      <t>“</t>
    </r>
    <r>
      <rPr>
        <sz val="12"/>
        <color rgb="FF000000"/>
        <rFont val="宋体-简"/>
        <charset val="0"/>
      </rPr>
      <t>，</t>
    </r>
    <r>
      <rPr>
        <sz val="12"/>
        <color rgb="FF000000"/>
        <rFont val="Arial"/>
        <charset val="0"/>
      </rPr>
      <t>TTS</t>
    </r>
    <r>
      <rPr>
        <sz val="12"/>
        <color rgb="FF000000"/>
        <rFont val="宋体-简"/>
        <charset val="0"/>
      </rPr>
      <t>回复</t>
    </r>
    <r>
      <rPr>
        <sz val="12"/>
        <color rgb="FF000000"/>
        <rFont val="Arial"/>
        <charset val="0"/>
      </rPr>
      <t>”</t>
    </r>
    <r>
      <rPr>
        <sz val="12"/>
        <color rgb="FF000000"/>
        <rFont val="宋体-简"/>
        <charset val="0"/>
      </rPr>
      <t>请说出您公司的地址</t>
    </r>
    <r>
      <rPr>
        <sz val="12"/>
        <color rgb="FF000000"/>
        <rFont val="Arial"/>
        <charset val="0"/>
      </rPr>
      <t>“</t>
    </r>
  </si>
  <si>
    <t>故障</t>
  </si>
  <si>
    <t>APIMCIS_WAVE2, Baidu, Phase4_IVITst, S650, bd-prcs, 百度-语义</t>
  </si>
  <si>
    <t>百度-语音</t>
  </si>
  <si>
    <t>Fan, Yang (Y.)</t>
  </si>
  <si>
    <t>　</t>
  </si>
  <si>
    <t>Gating</t>
  </si>
  <si>
    <t>Verification</t>
  </si>
  <si>
    <t>11/十月/22 5:13 下午</t>
  </si>
  <si>
    <t>Mao, Yuyan (Y.)</t>
  </si>
  <si>
    <t>05/八月/22 9:44 上午</t>
  </si>
  <si>
    <r>
      <rPr>
        <sz val="12"/>
        <color rgb="FF000000"/>
        <rFont val="Arial"/>
        <charset val="0"/>
      </rPr>
      <t>&lt;p&gt;云端已修复该问题，辛苦验证&lt;/p&gt;</t>
    </r>
    <r>
      <rPr>
        <sz val="12"/>
        <color rgb="FF000000"/>
        <rFont val="Arial"/>
        <charset val="0"/>
      </rPr>
      <t xml:space="preserve">
</t>
    </r>
    <r>
      <rPr>
        <sz val="12"/>
        <color rgb="FF000000"/>
        <rFont val="Arial"/>
        <charset val="0"/>
      </rPr>
      <t>&lt;p&gt;--百度 杨国强&lt;/p&gt;</t>
    </r>
  </si>
  <si>
    <t>AW2-7285</t>
  </si>
  <si>
    <t>[S650][语音][必现]语音“播放AM592”，进入QQ音乐界面</t>
  </si>
  <si>
    <t>APIMCIS_WAVE2, Baidu, Phase4_IVITst, S650</t>
  </si>
  <si>
    <t>New</t>
  </si>
  <si>
    <t>10/十月/22 3:02 下午</t>
  </si>
  <si>
    <t>Sun, Ying (Y.)</t>
  </si>
  <si>
    <t>27/九月/22 4:12 下午</t>
  </si>
  <si>
    <r>
      <rPr>
        <sz val="12"/>
        <color rgb="FF000000"/>
        <rFont val="Arial"/>
        <charset val="0"/>
      </rPr>
      <t>&lt;p&gt;&lt;span class="image-wrap" style=""&gt;&lt;img src="https://www.jira.ford.com/secure/attachment/3243638/3243638_image-2022-10-10-15-01-22-588.png" style="border: 0px solid black" /&gt;&lt;/span&gt;&lt;/p&gt;</t>
    </r>
    <r>
      <rPr>
        <sz val="12"/>
        <color rgb="FF000000"/>
        <rFont val="Arial"/>
        <charset val="0"/>
      </rPr>
      <t xml:space="preserve">
</t>
    </r>
    <r>
      <rPr>
        <sz val="12"/>
        <color rgb="FF000000"/>
        <rFont val="Arial"/>
        <charset val="0"/>
      </rPr>
      <t>&lt;p&gt;当前版本&lt;/p&gt;</t>
    </r>
    <r>
      <rPr>
        <sz val="12"/>
        <color rgb="FF000000"/>
        <rFont val="Arial"/>
        <charset val="0"/>
      </rPr>
      <t xml:space="preserve">
</t>
    </r>
    <r>
      <rPr>
        <sz val="12"/>
        <color rgb="FF000000"/>
        <rFont val="Arial"/>
        <charset val="0"/>
      </rPr>
      <t>&lt;p&gt;&lt;span class="image-wrap" style=""&gt;&lt;img src="https://www.jira.ford.com/secure/attachment/3243640/3243640_image-2022-10-10-15-01-57-910.png" style="border: 0px solid black" /&gt;&lt;/span&gt;&lt;/p&gt;</t>
    </r>
    <r>
      <rPr>
        <sz val="12"/>
        <color rgb="FF000000"/>
        <rFont val="Arial"/>
        <charset val="0"/>
      </rPr>
      <t xml:space="preserve">
</t>
    </r>
    <r>
      <rPr>
        <sz val="12"/>
        <color rgb="FF000000"/>
        <rFont val="Arial"/>
        <charset val="0"/>
      </rPr>
      <t>&lt;p&gt;已上报云端。 --百度 许恩浩&lt;/p&gt;</t>
    </r>
  </si>
  <si>
    <t>AW2-7600</t>
  </si>
  <si>
    <t>[S650[必现][Launcher]未登陆账户，点击我的My Mustang，可进入My Mustang</t>
  </si>
  <si>
    <t>Launcher- HMI</t>
  </si>
  <si>
    <t>10/十月/22 1:29 下午</t>
  </si>
  <si>
    <t>10/十月/22 1:19 下午</t>
  </si>
  <si>
    <t>AW2-7510</t>
  </si>
  <si>
    <t>[S650][必现][百度-语音]语音“氛围灯亮度调低",TTS反馈提示“氛围灯未开启，可开启后重试”</t>
  </si>
  <si>
    <t>Ye, Yunyun (Y.)</t>
  </si>
  <si>
    <t>10/十月/22 9:36 上午</t>
  </si>
  <si>
    <t>08/十月/22 9:16 上午</t>
  </si>
  <si>
    <t>AW2-7511</t>
  </si>
  <si>
    <t>[S650][必现][百度-语音]语音”QQ音乐音量大点",无任何TTS反馈，和现象反应</t>
  </si>
  <si>
    <t>10/十月/22 9:34 上午</t>
  </si>
  <si>
    <t>08/十月/22 9:26 上午</t>
  </si>
  <si>
    <t>AW2-7417</t>
  </si>
  <si>
    <t>[S650][必现][百度-语音]语音唤醒“屏幕亮一点”，自动调节亮度开关没有关闭</t>
  </si>
  <si>
    <t>09/十月/22 3:23 下午</t>
  </si>
  <si>
    <t>29/九月/22 11:04 上午</t>
  </si>
  <si>
    <t>AW2-7429</t>
  </si>
  <si>
    <t>[S650][必现][百度-语音]离线指令”打开路况“，TTS反馈”当前没有网络连接，请开启网络后重试“</t>
  </si>
  <si>
    <t>APIMCIS_WAVE2, Baidu, Phase4_IVITst, S650, 百度-语音PM</t>
  </si>
  <si>
    <t>08/十月/22 4:24 下午</t>
  </si>
  <si>
    <t>29/九月/22 2:11 下午</t>
  </si>
  <si>
    <r>
      <rPr>
        <sz val="12"/>
        <color rgb="FF000000"/>
        <rFont val="Arial"/>
        <charset val="0"/>
      </rPr>
      <t>&lt;p&gt;地图离线不支持打开关闭路况 故离线指令无效&lt;/p&gt;</t>
    </r>
    <r>
      <rPr>
        <sz val="12"/>
        <color rgb="FF000000"/>
        <rFont val="Arial"/>
        <charset val="0"/>
      </rPr>
      <t xml:space="preserve">
</t>
    </r>
    <r>
      <rPr>
        <sz val="12"/>
        <color rgb="FF000000"/>
        <rFont val="Arial"/>
        <charset val="0"/>
      </rPr>
      <t>&lt;p&gt;辛苦pm确认&lt;/p&gt;</t>
    </r>
    <r>
      <rPr>
        <sz val="12"/>
        <color rgb="FF000000"/>
        <rFont val="Arial"/>
        <charset val="0"/>
      </rPr>
      <t xml:space="preserve">
</t>
    </r>
    <r>
      <rPr>
        <sz val="12"/>
        <color rgb="FF000000"/>
        <rFont val="Arial"/>
        <charset val="0"/>
      </rPr>
      <t>&lt;p&gt;--百度 马龙&lt;/p&gt;</t>
    </r>
  </si>
  <si>
    <t>AW2-7514</t>
  </si>
  <si>
    <t>[S650][必现][百度-语音]语音“亮度调高到x%”，TTS可正常响应，但实际氛围灯亮度无变化</t>
  </si>
  <si>
    <t>APIMCIS_WAVE2, Baidu, Phase4_IVITst, S650‘</t>
  </si>
  <si>
    <t>08/十月/22 11:28 上午</t>
  </si>
  <si>
    <t>08/十月/22 11:27 上午</t>
  </si>
  <si>
    <t>AW2-7513</t>
  </si>
  <si>
    <t>[S650][偶现][百度-语音]语音“关闭网络热点”，TTS播报“热点已打开“，实际热点已关闭</t>
  </si>
  <si>
    <t>08/十月/22 11:22 上午</t>
  </si>
  <si>
    <t>08/十月/22 11:21 上午</t>
  </si>
  <si>
    <t>AW2-4689</t>
  </si>
  <si>
    <t>phase4[S650][必现][系统设置]调低语音音量实际调大</t>
  </si>
  <si>
    <t>APIMCIS_WAVE2, Baidutest, Desay, S650, Settings</t>
  </si>
  <si>
    <t>System Setting - Sound</t>
  </si>
  <si>
    <t>HF13_R05.ENG2</t>
  </si>
  <si>
    <t>Ready</t>
  </si>
  <si>
    <t>07/十月/22 12:02 下午</t>
  </si>
  <si>
    <t>Desay</t>
  </si>
  <si>
    <t>06/六月/22 8:14 下午</t>
  </si>
  <si>
    <r>
      <rPr>
        <sz val="12"/>
        <color rgb="FF000000"/>
        <rFont val="Arial"/>
        <charset val="0"/>
      </rPr>
      <t>&lt;p&gt;验证版本：20220715_HF13_R05.Weekly_Debug&lt;br/&gt;</t>
    </r>
    <r>
      <rPr>
        <sz val="12"/>
        <color rgb="FF000000"/>
        <rFont val="Arial"/>
        <charset val="0"/>
      </rPr>
      <t xml:space="preserve">
</t>
    </r>
    <r>
      <rPr>
        <sz val="12"/>
        <color rgb="FF000000"/>
        <rFont val="Arial"/>
        <charset val="0"/>
      </rPr>
      <t>验证次数：3&lt;br/&gt;</t>
    </r>
    <r>
      <rPr>
        <sz val="12"/>
        <color rgb="FF000000"/>
        <rFont val="Arial"/>
        <charset val="0"/>
      </rPr>
      <t xml:space="preserve">
</t>
    </r>
    <r>
      <rPr>
        <sz val="12"/>
        <color rgb="FF000000"/>
        <rFont val="Arial"/>
        <charset val="0"/>
      </rPr>
      <t>验证结果：pass&lt;/p&gt;</t>
    </r>
  </si>
  <si>
    <t>AW2-7284</t>
  </si>
  <si>
    <t>[S650][Launcher][偶现]播放蓝牙音乐时，随心听卡片显示的专辑封面与实际播放的当前歌曲不符合</t>
  </si>
  <si>
    <t>HF13_R06.PRO</t>
  </si>
  <si>
    <t>30/九月/22 5:51 下午</t>
  </si>
  <si>
    <t>27/九月/22 4:10 下午</t>
  </si>
  <si>
    <r>
      <rPr>
        <sz val="12"/>
        <color rgb="FF000000"/>
        <rFont val="Arial"/>
        <charset val="0"/>
      </rPr>
      <t>&lt;p&gt;根据部分日志查看，最初始播放时切换节目后返回的还是上一首歌曲的图片地址，后续播放中才返回正确的地址，Launcher没有切换成功的原因分析是图片加载可能存在缓存导致，目前已修改蓝牙音乐的图片加载方式，望后续观察。&lt;/p&gt;</t>
    </r>
    <r>
      <rPr>
        <sz val="12"/>
        <color rgb="FF000000"/>
        <rFont val="Arial"/>
        <charset val="0"/>
      </rPr>
      <t xml:space="preserve">
</t>
    </r>
    <r>
      <rPr>
        <sz val="12"/>
        <color rgb="FF000000"/>
        <rFont val="Arial"/>
        <charset val="0"/>
      </rPr>
      <t>&lt;p&gt;修改版本：Launcher 1.5.2.4&lt;/p&gt;</t>
    </r>
    <r>
      <rPr>
        <sz val="12"/>
        <color rgb="FF000000"/>
        <rFont val="Arial"/>
        <charset val="0"/>
      </rPr>
      <t xml:space="preserve">
</t>
    </r>
    <r>
      <rPr>
        <sz val="12"/>
        <color rgb="FF000000"/>
        <rFont val="Arial"/>
        <charset val="0"/>
      </rPr>
      <t>&lt;p&gt; &lt;br/&gt;</t>
    </r>
    <r>
      <rPr>
        <sz val="12"/>
        <color rgb="FF000000"/>
        <rFont val="Arial"/>
        <charset val="0"/>
      </rPr>
      <t xml:space="preserve">
</t>
    </r>
    <r>
      <rPr>
        <sz val="12"/>
        <color rgb="FF000000"/>
        <rFont val="Arial"/>
        <charset val="0"/>
      </rPr>
      <t>&lt;font color="#000000"&gt;09-27 15:06:49.227 1287 1287 W LauncherApp.MusicView: &lt;/font&gt;&lt;font color="#0000ff"&gt;title&lt;/font&gt;&lt;font color="#000000"&gt; == 静待花开终有时 守得云开见月明， &lt;/font&gt;&lt;font color="#0000ff"&gt;picAddress&lt;/font&gt;&lt;font color="#000000"&gt; == /sdcard/1000019.jpg &lt;span class="error"&gt;&amp;#91;version: 1.5.1.26&amp;#93;&lt;/span&gt;&lt;/font&gt;&lt;br/&gt;</t>
    </r>
    <r>
      <rPr>
        <sz val="12"/>
        <color rgb="FF000000"/>
        <rFont val="Arial"/>
        <charset val="0"/>
      </rPr>
      <t xml:space="preserve">
</t>
    </r>
    <r>
      <rPr>
        <sz val="12"/>
        <color rgb="FF000000"/>
        <rFont val="Arial"/>
        <charset val="0"/>
      </rPr>
      <t>&lt;font color="#000000"&gt;09-27 15:06:49.227 1287 1287 W LauncherApp.MusicView: &lt;/font&gt;&lt;font color="#0000ff"&gt;mLocalCacheMusicPicAddress&lt;/font&gt;&lt;font color="#000000"&gt; = /sdcard/1000019.jpg &lt;span class="error"&gt;&amp;#91;version: 1.5.1.26&amp;#93;&lt;/span&gt;&lt;/font&gt;&lt;/p&gt;</t>
    </r>
    <r>
      <rPr>
        <sz val="12"/>
        <color rgb="FF000000"/>
        <rFont val="Arial"/>
        <charset val="0"/>
      </rPr>
      <t xml:space="preserve">
</t>
    </r>
    <r>
      <rPr>
        <sz val="12"/>
        <color rgb="FF000000"/>
        <rFont val="Arial"/>
        <charset val="0"/>
      </rPr>
      <t>&lt;p&gt;&lt;font color="#000000"&gt;09-27 15:06:50.043 1678 1700 D SQLiteCursor: received count&lt;img class="emoticon" src="https://www.jira.ford.com/images/icons/emoticons/star_yellow.png" height="16" width="16" align="absmiddle" alt="" border="0"/&gt; from native_fill_window: 1&lt;/font&gt;&lt;br/&gt;</t>
    </r>
    <r>
      <rPr>
        <sz val="12"/>
        <color rgb="FF000000"/>
        <rFont val="Arial"/>
        <charset val="0"/>
      </rPr>
      <t xml:space="preserve">
</t>
    </r>
    <r>
      <rPr>
        <sz val="12"/>
        <color rgb="FF000000"/>
        <rFont val="Arial"/>
        <charset val="0"/>
      </rPr>
      <t>&lt;font color="#000000"&gt;09-27 15:06:50.043 1287 1287 W LauncherApp.MusicView: &lt;/font&gt;&lt;font color="#0000ff"&gt;title&lt;/font&gt;&lt;font color="#000000"&gt; == 海芋恋·2022， &lt;/font&gt;&lt;font color="#0000ff"&gt;picAddress&lt;/font&gt;&lt;font color="#000000"&gt; == /sdcard/1000019.jpg &lt;span class="error"&gt;&amp;#91;version: 1.5.1.26&amp;#93;&lt;/span&gt;&lt;/font&gt;&lt;/p&gt;</t>
    </r>
    <r>
      <rPr>
        <sz val="12"/>
        <color rgb="FF000000"/>
        <rFont val="Arial"/>
        <charset val="0"/>
      </rPr>
      <t xml:space="preserve">
</t>
    </r>
    <r>
      <rPr>
        <sz val="12"/>
        <color rgb="FF000000"/>
        <rFont val="Arial"/>
        <charset val="0"/>
      </rPr>
      <t>&lt;p&gt;&lt;font color="#000000"&gt;09-27 15:06:50.195 1287 1287 W LauncherApp.MusicView: &lt;/font&gt;&lt;font color="#0000ff"&gt;title&lt;/font&gt;&lt;font color="#000000"&gt; == 海芋恋·2022， &lt;/font&gt;&lt;font color="#0000ff"&gt;picAddress&lt;/font&gt;&lt;font color="#000000"&gt; == /sdcard/1000020.jpg &lt;span class="error"&gt;&amp;#91;version: 1.5.1.26&amp;#93;&lt;/span&gt;&lt;/font&gt;&lt;br/&gt;</t>
    </r>
    <r>
      <rPr>
        <sz val="12"/>
        <color rgb="FF000000"/>
        <rFont val="Arial"/>
        <charset val="0"/>
      </rPr>
      <t xml:space="preserve">
</t>
    </r>
    <r>
      <rPr>
        <sz val="12"/>
        <color rgb="FF000000"/>
        <rFont val="Arial"/>
        <charset val="0"/>
      </rPr>
      <t>&lt;font color="#000000"&gt;09-27 15:06:50.195 1287 1287 W LauncherApp.MusicView: &lt;/font&gt;&lt;font color="#0000ff"&gt;mLocalCacheMusicPicAddress&lt;/font&gt;&lt;font color="#000000"&gt; = /sdcard/1000019.jpg &lt;span class="error"&gt;&amp;#91;version: 1.5.1.26&amp;#93;&lt;/span&gt;&lt;/font&gt;&lt;br/&gt;</t>
    </r>
    <r>
      <rPr>
        <sz val="12"/>
        <color rgb="FF000000"/>
        <rFont val="Arial"/>
        <charset val="0"/>
      </rPr>
      <t xml:space="preserve">
</t>
    </r>
    <r>
      <rPr>
        <sz val="12"/>
        <color rgb="FF000000"/>
        <rFont val="Arial"/>
        <charset val="0"/>
      </rPr>
      <t>&lt;font color="#000000"&gt;09-27 15:06:50.195 1287 1287 W LauncherApp.MusicView: 图片地址不一致，重新刷新图片 &lt;span class="error"&gt;&amp;#91;version: 1.5.1.26&amp;#93;&lt;/span&gt;&lt;/font&gt;&lt;br/&gt;</t>
    </r>
    <r>
      <rPr>
        <sz val="12"/>
        <color rgb="FF000000"/>
        <rFont val="Arial"/>
        <charset val="0"/>
      </rPr>
      <t xml:space="preserve">
</t>
    </r>
    <r>
      <rPr>
        <sz val="12"/>
        <color rgb="FF000000"/>
        <rFont val="Arial"/>
        <charset val="0"/>
      </rPr>
      <t>&lt;font color="#000000"&gt;09-27 15:06:50.195 1287 1287 W LauncherApp.MusicView: &lt;/font&gt;&lt;font color="#0000ff"&gt;sourceType&lt;/font&gt;&lt;font color="#000000"&gt; = 6 &lt;span class="error"&gt;&amp;#91;version: 1.5.1.26&amp;#93;&lt;/span&gt;&lt;/font&gt;&lt;/p&gt;</t>
    </r>
    <r>
      <rPr>
        <sz val="12"/>
        <color rgb="FF000000"/>
        <rFont val="Arial"/>
        <charset val="0"/>
      </rPr>
      <t xml:space="preserve">
</t>
    </r>
    <r>
      <rPr>
        <sz val="12"/>
        <color rgb="FF000000"/>
        <rFont val="Arial"/>
        <charset val="0"/>
      </rPr>
      <t>&lt;p&gt; &lt;/p&gt;</t>
    </r>
    <r>
      <rPr>
        <sz val="12"/>
        <color rgb="FF000000"/>
        <rFont val="Arial"/>
        <charset val="0"/>
      </rPr>
      <t xml:space="preserve">
</t>
    </r>
    <r>
      <rPr>
        <sz val="12"/>
        <color rgb="FF000000"/>
        <rFont val="Arial"/>
        <charset val="0"/>
      </rPr>
      <t>&lt;p&gt;&lt;font color="#000000"&gt;百度-张晓洋-Launcher&lt;/font&gt;&lt;/p&gt;</t>
    </r>
  </si>
  <si>
    <t>AW2-7283</t>
  </si>
  <si>
    <t>[S650][Launcher][偶现]播放蓝牙音乐时，随心听卡片不显示专辑封面</t>
  </si>
  <si>
    <t>27/九月/22 4:04 下午</t>
  </si>
  <si>
    <r>
      <rPr>
        <sz val="12"/>
        <color rgb="FF000000"/>
        <rFont val="Arial"/>
        <charset val="0"/>
      </rPr>
      <t>&lt;p&gt;根据部分日志查看，15：04~15：05结束，Launcher都有收到随心听返回的海报地址，随心听不显示专辑封面的图片暂时还不确定，因为收到的海报地址都是同一个地址，目前已修改蓝牙音乐的图片加载方式，望后续观察。&lt;/p&gt;</t>
    </r>
    <r>
      <rPr>
        <sz val="12"/>
        <color rgb="FF000000"/>
        <rFont val="Arial"/>
        <charset val="0"/>
      </rPr>
      <t xml:space="preserve">
</t>
    </r>
    <r>
      <rPr>
        <sz val="12"/>
        <color rgb="FF000000"/>
        <rFont val="Arial"/>
        <charset val="0"/>
      </rPr>
      <t>&lt;p&gt;修改版本：Launcher 1.5.2.4&lt;/p&gt;</t>
    </r>
    <r>
      <rPr>
        <sz val="12"/>
        <color rgb="FF000000"/>
        <rFont val="Arial"/>
        <charset val="0"/>
      </rPr>
      <t xml:space="preserve">
</t>
    </r>
    <r>
      <rPr>
        <sz val="12"/>
        <color rgb="FF000000"/>
        <rFont val="Arial"/>
        <charset val="0"/>
      </rPr>
      <t>&lt;p&gt;百度-张晓洋-Launcher&lt;/p&gt;</t>
    </r>
    <r>
      <rPr>
        <sz val="12"/>
        <color rgb="FF000000"/>
        <rFont val="Arial"/>
        <charset val="0"/>
      </rPr>
      <t xml:space="preserve">
</t>
    </r>
    <r>
      <rPr>
        <sz val="12"/>
        <color rgb="FF000000"/>
        <rFont val="Arial"/>
        <charset val="0"/>
      </rPr>
      <t>&lt;p&gt; &lt;br/&gt;</t>
    </r>
    <r>
      <rPr>
        <sz val="12"/>
        <color rgb="FF000000"/>
        <rFont val="Arial"/>
        <charset val="0"/>
      </rPr>
      <t xml:space="preserve">
</t>
    </r>
    <r>
      <rPr>
        <sz val="12"/>
        <color rgb="FF000000"/>
        <rFont val="Arial"/>
        <charset val="0"/>
      </rPr>
      <t>&lt;font color="#000000"&gt;09-27 15:05:10.737 1287 1287 W LauncherApp.MusicView: &lt;/font&gt;&lt;font color="#0000ff"&gt;title&lt;/font&gt;&lt;font color="#000000"&gt; == 穿最酷的颜色， &lt;/font&gt;&lt;font color="#0000ff"&gt;picAddress&lt;/font&gt;&lt;font color="#000000"&gt; == /sdcard/1000013.jpg &lt;span class="error"&gt;&amp;#91;version: 1.5.1.26&amp;#93;&lt;/span&gt;&lt;/font&gt;&lt;br/&gt;</t>
    </r>
    <r>
      <rPr>
        <sz val="12"/>
        <color rgb="FF000000"/>
        <rFont val="Arial"/>
        <charset val="0"/>
      </rPr>
      <t xml:space="preserve">
</t>
    </r>
    <r>
      <rPr>
        <sz val="12"/>
        <color rgb="FF000000"/>
        <rFont val="Arial"/>
        <charset val="0"/>
      </rPr>
      <t>&lt;font color="#000000"&gt;09-27 15:05:11.046 1287 1287 W LauncherApp.MusicView: &lt;/font&gt;&lt;font color="#0000ff"&gt;title&lt;/font&gt;&lt;font color="#000000"&gt; == oh no no 节奏放慢的生活， &lt;/font&gt;&lt;font color="#0000ff"&gt;picAddress&lt;/font&gt;&lt;font color="#000000"&gt; == /sdcard/1000013.jpg &lt;span class="error"&gt;&amp;#91;version: 1.5.1.26&amp;#93;&lt;/span&gt;&lt;/font&gt;&lt;br/&gt;</t>
    </r>
    <r>
      <rPr>
        <sz val="12"/>
        <color rgb="FF000000"/>
        <rFont val="Arial"/>
        <charset val="0"/>
      </rPr>
      <t xml:space="preserve">
</t>
    </r>
    <r>
      <rPr>
        <sz val="12"/>
        <color rgb="FF000000"/>
        <rFont val="Arial"/>
        <charset val="0"/>
      </rPr>
      <t>&lt;font color="#000000"&gt;09-27 15:05:13.812 1287 1287 W LauncherApp.MusicView: &lt;/font&gt;&lt;font color="#0000ff"&gt;title&lt;/font&gt;&lt;font color="#000000"&gt; == 你问我想要的是什么， &lt;/font&gt;&lt;font color="#0000ff"&gt;picAddress&lt;/font&gt;&lt;font color="#000000"&gt; == /sdcard/1000013.jpg &lt;span class="error"&gt;&amp;#91;version: 1.5.1.26&amp;#93;&lt;/span&gt;&lt;/font&gt;&lt;br/&gt;</t>
    </r>
    <r>
      <rPr>
        <sz val="12"/>
        <color rgb="FF000000"/>
        <rFont val="Arial"/>
        <charset val="0"/>
      </rPr>
      <t xml:space="preserve">
</t>
    </r>
    <r>
      <rPr>
        <sz val="12"/>
        <color rgb="FF000000"/>
        <rFont val="Arial"/>
        <charset val="0"/>
      </rPr>
      <t>&lt;font color="#000000"&gt;09-27 15:05:16.616 1287 1287 W LauncherApp.MusicView: &lt;/font&gt;&lt;font color="#0000ff"&gt;title&lt;/font&gt;&lt;font color="#000000"&gt; == 听我最爱的歌， &lt;/font&gt;&lt;font color="#0000ff"&gt;picAddress&lt;/font&gt;&lt;font color="#000000"&gt; == /sdcard/1000013.jpg &lt;span class="error"&gt;&amp;#91;version: 1.5.1.26&amp;#93;&lt;/span&gt;&lt;/font&gt;&lt;br/&gt;</t>
    </r>
    <r>
      <rPr>
        <sz val="12"/>
        <color rgb="FF000000"/>
        <rFont val="Arial"/>
        <charset val="0"/>
      </rPr>
      <t xml:space="preserve">
</t>
    </r>
    <r>
      <rPr>
        <sz val="12"/>
        <color rgb="FF000000"/>
        <rFont val="Arial"/>
        <charset val="0"/>
      </rPr>
      <t>&lt;font color="#000000"&gt;09-27 15:05:18.384 1287 1287 W LauncherApp.MusicView: &lt;/font&gt;&lt;font color="#0000ff"&gt;title&lt;/font&gt;&lt;font color="#000000"&gt; == 走遍自己的快乐， &lt;/font&gt;&lt;font color="#0000ff"&gt;picAddress&lt;/font&gt;&lt;font color="#000000"&gt; == /sdcard/1000013.jpg &lt;span class="error"&gt;&amp;#91;version: 1.5.1.26&amp;#93;&lt;/span&gt;&lt;/font&gt;&lt;br/&gt;</t>
    </r>
    <r>
      <rPr>
        <sz val="12"/>
        <color rgb="FF000000"/>
        <rFont val="Arial"/>
        <charset val="0"/>
      </rPr>
      <t xml:space="preserve">
</t>
    </r>
    <r>
      <rPr>
        <sz val="12"/>
        <color rgb="FF000000"/>
        <rFont val="Arial"/>
        <charset val="0"/>
      </rPr>
      <t>&lt;font color="#000000"&gt;09-27 15:05:18.775 1287 1287 W LauncherApp.MusicView: &lt;/font&gt;&lt;font color="#0000ff"&gt;title&lt;/font&gt;&lt;font color="#000000"&gt; == 走遍自己的快乐， &lt;/font&gt;&lt;font color="#0000ff"&gt;picAddress&lt;/font&gt;&lt;font color="#000000"&gt; == &lt;span class="error"&gt;&amp;#91;version: 1.5.1.26&amp;#93;&lt;/span&gt;&lt;/font&gt;&lt;/p&gt;</t>
    </r>
  </si>
  <si>
    <t>AW2-7450</t>
  </si>
  <si>
    <t>[S650][必现][百度-语音]语音“换一个氛围灯颜色",氛围灯没有改变</t>
  </si>
  <si>
    <t>30/九月/22 8:58 上午</t>
  </si>
  <si>
    <t>AW2-7420</t>
  </si>
  <si>
    <t>[S650][必现][百度-地图]导航中，语音重复第二遍路线偏好里的“躲避拥堵”/"高速优先"等，无TTS反馈和现象变化</t>
  </si>
  <si>
    <t>29/九月/22 4:09 下午</t>
  </si>
  <si>
    <t>29/九月/22 11:35 上午</t>
  </si>
  <si>
    <t>AW2-7425</t>
  </si>
  <si>
    <t>[S650][偶现][百度-语音]蓝牙界面离线指令唤醒“退出音乐"，launcher界面还在继续播放</t>
  </si>
  <si>
    <t>29/九月/22 3:59 下午</t>
  </si>
  <si>
    <t>29/九月/22 1:59 下午</t>
  </si>
  <si>
    <t>AW2-7423</t>
  </si>
  <si>
    <t>[S650][必现][百度-语音]离线语音唤醒“打开USB音乐"，语音无法识别到“USB”字幕</t>
  </si>
  <si>
    <t>29/九月/22 3:58 下午</t>
  </si>
  <si>
    <t>29/九月/22 1:49 下午</t>
  </si>
  <si>
    <t>AW2-7353</t>
  </si>
  <si>
    <t>[S650][地图][必现]发起一个任意导航，均会提示油量不足</t>
  </si>
  <si>
    <t>百度-地图</t>
  </si>
  <si>
    <t>28/九月/22 1:57 下午</t>
  </si>
  <si>
    <t>28/九月/22 1:56 下午</t>
  </si>
  <si>
    <t>AW2-7347</t>
  </si>
  <si>
    <t>[S650][Media][必现]进入爱奇艺，播放任意视频，观看历史显示为空</t>
  </si>
  <si>
    <t>Media</t>
  </si>
  <si>
    <t>28/九月/22 1:30 下午</t>
  </si>
  <si>
    <t>28/九月/22 1:29 下午</t>
  </si>
  <si>
    <t>AW2-4382</t>
  </si>
  <si>
    <t>[S650][必现]无wifi&amp;4g时，语音"FM102.4"或"AM1053"很难识别</t>
  </si>
  <si>
    <t>APIMCIS_WAVE2, Baidu, Phase4_IVITst, S650, bd-prcs, 语音</t>
  </si>
  <si>
    <t>Ma, tingting (t.)</t>
  </si>
  <si>
    <t>HF13_R04.PRO</t>
  </si>
  <si>
    <t>26/九月/22 3:57 下午</t>
  </si>
  <si>
    <t>Baidu</t>
  </si>
  <si>
    <t>29/四月/22 3:42 下午</t>
  </si>
  <si>
    <t>&lt;p&gt;20220922_0797_HF13_R05_PRO版本验证未复现&lt;/p&gt;</t>
  </si>
  <si>
    <t>AW2-4713</t>
  </si>
  <si>
    <t>[S650][地图][必现]地图设置里面点击恢复所有设置项，有的设置项没恢复</t>
  </si>
  <si>
    <t>APIMCIS_WAVE2, Baidu, Phase4_IVITst, S650, bd-prcs</t>
  </si>
  <si>
    <t>Yun, Tang (T.)</t>
  </si>
  <si>
    <t>DEFINED</t>
  </si>
  <si>
    <t>26/九月/22 3:46 下午</t>
  </si>
  <si>
    <t>27/四月/22 10:57 上午</t>
  </si>
  <si>
    <r>
      <rPr>
        <sz val="12"/>
        <color rgb="FF000000"/>
        <rFont val="Arial"/>
        <charset val="0"/>
      </rPr>
      <t>&lt;p&gt;20220922_0797_HF13_R05.PRO版本验证Fail&lt;/p&gt;</t>
    </r>
    <r>
      <rPr>
        <sz val="12"/>
        <color rgb="FF000000"/>
        <rFont val="Arial"/>
        <charset val="0"/>
      </rPr>
      <t xml:space="preserve">
</t>
    </r>
    <r>
      <rPr>
        <sz val="12"/>
        <color rgb="FF000000"/>
        <rFont val="Arial"/>
        <charset val="0"/>
      </rPr>
      <t>&lt;p&gt;”线路全览模式自动关闭“和“导航音量”未恢复默认&lt;/p&gt;</t>
    </r>
  </si>
  <si>
    <t>AW2-4734</t>
  </si>
  <si>
    <t>[S650][必现][输入法]进入百度地图，点击搜索框，显示搜索光标，未弹出输入法</t>
  </si>
  <si>
    <t>APIMCIS_WAVE2, Phase4_IVITst, S650, bd-lkg, ford</t>
  </si>
  <si>
    <t>DLNA, 百度-地图, 百度-百度输入法</t>
  </si>
  <si>
    <t>HF13_R05.ENG1</t>
  </si>
  <si>
    <t>26/九月/22 3:18 下午</t>
  </si>
  <si>
    <t>21/六月/22 1:09 下午</t>
  </si>
  <si>
    <t>&lt;p&gt;20220922_0797_HF13_R05.PRO版本验证通过&lt;/p&gt;</t>
  </si>
  <si>
    <t>AW2-4744</t>
  </si>
  <si>
    <t>[S650][偶现][Launcher]电话卡片不显示蓝牙设备名称</t>
  </si>
  <si>
    <t>APIMCIS_WAVE2, Desay, Phase4_IVITst, S650, bd-prcs</t>
  </si>
  <si>
    <t>Launcher- HMI, System Setting - BT</t>
  </si>
  <si>
    <t>HF13_R04.1.PRO</t>
  </si>
  <si>
    <t>26/九月/22 3:14 下午</t>
  </si>
  <si>
    <t>17/六月/22 6:18 下午</t>
  </si>
  <si>
    <t>&lt;p&gt;20220922_0797_HF13_R05.PRO版本验证暂未复现此问题&lt;/p&gt;</t>
  </si>
  <si>
    <t>AW2-5059</t>
  </si>
  <si>
    <t>[S650][地图][必现]组队导航，诱导信息卡片被进度条遮挡</t>
  </si>
  <si>
    <t>APIMCIS_WAVE2, Phase4_IVITst, S650, baidu, bd-prcs</t>
  </si>
  <si>
    <t>Han, Luyao (L.)</t>
  </si>
  <si>
    <t>26/九月/22 1:40 下午</t>
  </si>
  <si>
    <t>21/六月/22 10:00 上午</t>
  </si>
  <si>
    <t>AW2-4514</t>
  </si>
  <si>
    <t>[S650][必现][ICP] 点击favorite按键后显示精简屏幕</t>
  </si>
  <si>
    <t>APIM_CIS, Desay, Phase4_IVITst, S650, bd-prcs</t>
  </si>
  <si>
    <t>HardButton</t>
  </si>
  <si>
    <t>26/九月/22 1:15 下午</t>
  </si>
  <si>
    <t>Ford,Baidu</t>
  </si>
  <si>
    <t>27/六月/22 2:59 下午</t>
  </si>
  <si>
    <t>AW2-5747</t>
  </si>
  <si>
    <t>[S650][必现][Launcher]播放在线收音机时，随心听卡片显示QQ音乐的播放进度</t>
  </si>
  <si>
    <t>百度-随心听</t>
  </si>
  <si>
    <t>26/九月/22 10:26 上午</t>
  </si>
  <si>
    <t>05/八月/22 10:22 上午</t>
  </si>
  <si>
    <t>AW2-4595</t>
  </si>
  <si>
    <t>[S650[必现][Audio]先播放QQ音乐，导航播放压制音乐结束后，QQ没有恢复</t>
  </si>
  <si>
    <t>APIMCIS_WAVE2, Desay, Phase4_IVITst, S650</t>
  </si>
  <si>
    <t>Audio Management</t>
  </si>
  <si>
    <t>26/九月/22 10:16 上午</t>
  </si>
  <si>
    <t>01/七月/22 2:41 下午</t>
  </si>
  <si>
    <t>AW2-4573</t>
  </si>
  <si>
    <t>Phase4:V2I_Bench S650 Set the system volume to the lowest level, then triggered RLVW, RLVW TTS could be heard.</t>
  </si>
  <si>
    <t>APIMCIS_WAVE2, Phase4_CVPPTst, S650, V2I</t>
  </si>
  <si>
    <t>V2I</t>
  </si>
  <si>
    <t>Gu, JingFeng (J.)</t>
  </si>
  <si>
    <t>Analysis</t>
  </si>
  <si>
    <t>16/九月/22 7:16 下午</t>
  </si>
  <si>
    <t>18/二月/22 4:51 下午</t>
  </si>
  <si>
    <t>&lt;p&gt;该问题请百度与&lt;a href="https://www.jira.ford.com/browse/AW2-329" title="Phase4: [Occurency 100%] CDX706L The system volume is turned to the lowest level, and the V2I still has a sound prompt" class="issue-link" data-issue-key="AW2-329"&gt;AW2-329&lt;/a&gt;一并处理把。&lt;/p&gt;</t>
  </si>
  <si>
    <t>AW2-4510</t>
  </si>
  <si>
    <t>[S650][必现][Map]播报模式设置为提示音，导航过程中无导航提示音</t>
  </si>
  <si>
    <t>Map - Navigation, 百度-地图</t>
  </si>
  <si>
    <t>Xu, Jie (J.)</t>
  </si>
  <si>
    <t>HF13_R05.PRO</t>
  </si>
  <si>
    <t>08/九月/22 1:00 下午</t>
  </si>
  <si>
    <t>28/六月/22 1:19 下午</t>
  </si>
  <si>
    <t>&lt;p&gt;音频焦点相关的问题，在R05软件上已经优化，请在版本上复测后推进关闭&lt;/p&gt;</t>
  </si>
  <si>
    <t>AW2-3842</t>
  </si>
  <si>
    <t>Phase4:【S650】【100%】【VPA】Error in inquiring about violations and fines</t>
  </si>
  <si>
    <t>APIMCIS_WAVE2, Phase4_CVPPTst, S650, SMART_BENCH, VPA</t>
  </si>
  <si>
    <t>Virtual Personal Assistant</t>
  </si>
  <si>
    <t>zhong, jiawei (j.)</t>
  </si>
  <si>
    <t>05/九月/22 5:09 下午</t>
  </si>
  <si>
    <t>27/六月/22 6:08 下午</t>
  </si>
  <si>
    <r>
      <rPr>
        <sz val="12"/>
        <color rgb="FF000000"/>
        <rFont val="Arial"/>
        <charset val="0"/>
      </rPr>
      <t>&lt;p&gt;原因：由于各地交管局的第三方接口停用，只有12123的相关查询功能正常&lt;/p&gt;</t>
    </r>
    <r>
      <rPr>
        <sz val="12"/>
        <color rgb="FF000000"/>
        <rFont val="Arial"/>
        <charset val="0"/>
      </rPr>
      <t xml:space="preserve">
</t>
    </r>
    <r>
      <rPr>
        <sz val="12"/>
        <color rgb="FF000000"/>
        <rFont val="Arial"/>
        <charset val="0"/>
      </rPr>
      <t>&lt;p&gt;修复方案：增加TTS回复对应文案。&lt;/p&gt;</t>
    </r>
    <r>
      <rPr>
        <sz val="12"/>
        <color rgb="FF000000"/>
        <rFont val="Arial"/>
        <charset val="0"/>
      </rPr>
      <t xml:space="preserve">
</t>
    </r>
    <r>
      <rPr>
        <sz val="12"/>
        <color rgb="FF000000"/>
        <rFont val="Arial"/>
        <charset val="0"/>
      </rPr>
      <t>&lt;p&gt;后续在资源方恢复时，会及时分享违章查询状态及更新tts为违章信息&lt;/p&gt;</t>
    </r>
    <r>
      <rPr>
        <sz val="12"/>
        <color rgb="FF000000"/>
        <rFont val="Arial"/>
        <charset val="0"/>
      </rPr>
      <t xml:space="preserve">
</t>
    </r>
    <r>
      <rPr>
        <sz val="12"/>
        <color rgb="FF000000"/>
        <rFont val="Arial"/>
        <charset val="0"/>
      </rPr>
      <t>&lt;p&gt;--百度 杨国强&lt;/p&gt;</t>
    </r>
  </si>
  <si>
    <t>AW2-6482</t>
  </si>
  <si>
    <t>Phase4：[S650] OSB failed to locate city</t>
  </si>
  <si>
    <t>APIM_CIS, Phase4_CVPPTst, S650, 预约保养</t>
  </si>
  <si>
    <t>Online Service Booking, 百度-预约保养</t>
  </si>
  <si>
    <t>Gong, Yi Ming (Y.)</t>
  </si>
  <si>
    <t>01/九月/22 11:14 上午</t>
  </si>
  <si>
    <t>01/九月/22 10:38 上午</t>
  </si>
  <si>
    <t>&lt;p&gt;&lt;a href="https://www.jira.ford.com/secure/ViewProfile.jspa?name=ysun87" class="user-hover" rel="ysun87"&gt;Sun, Ying (Y.)&lt;/a&gt; monitor 一段时间到下个版本， 下个版本没有问题会关掉ticket&lt;/p&gt;</t>
  </si>
  <si>
    <t>AW2-5951</t>
  </si>
  <si>
    <t>[S650][偶现][Settings]设置自定义唤醒词后，语音无法唤醒车机</t>
  </si>
  <si>
    <t>31/八月/22 10:06 上午</t>
  </si>
  <si>
    <t>15/八月/22 3:24 下午</t>
  </si>
  <si>
    <r>
      <rPr>
        <sz val="12"/>
        <color rgb="FF000000"/>
        <rFont val="Arial"/>
        <charset val="0"/>
      </rPr>
      <t>&lt;p&gt;百度-语音-周文博：&lt;br/&gt;</t>
    </r>
    <r>
      <rPr>
        <sz val="12"/>
        <color rgb="FF000000"/>
        <rFont val="Arial"/>
        <charset val="0"/>
      </rPr>
      <t xml:space="preserve">
</t>
    </r>
    <r>
      <rPr>
        <sz val="12"/>
        <color rgb="FF000000"/>
        <rFont val="Arial"/>
        <charset val="0"/>
      </rPr>
      <t>目前S650未调参，需要调参数确定模型后复测，建议效果类的Case可以待模型集成后处理。预计本周调参，本月完成&lt;/p&gt;</t>
    </r>
  </si>
  <si>
    <t>AW2-4553</t>
  </si>
  <si>
    <t>[S650][必现][Map]Launcher界面卡片不显示车标路线和引导信息</t>
  </si>
  <si>
    <t>Launcher- HMI, Map - Navigation</t>
  </si>
  <si>
    <t>24/八月/22 7:38 下午</t>
  </si>
  <si>
    <t>28/六月/22 9:50 上午</t>
  </si>
  <si>
    <t>&lt;p&gt;和launcher对齐，传入正常的信息，launcher正常显示&lt;/p&gt;</t>
  </si>
  <si>
    <t>AW2-4726</t>
  </si>
  <si>
    <t>[S650][语音][偶现]空调分区，副驾语音温度高一点/低一点，偶现调节驾驶位空调温度</t>
  </si>
  <si>
    <t>APIMCIS_WAVE2, Baidu, Phase4_IVITst, Request_Reject, S650, bd-prcs, request_monitor</t>
  </si>
  <si>
    <t>19/八月/22 11:11 上午</t>
  </si>
  <si>
    <t>21/四月/22 4:23 下午</t>
  </si>
  <si>
    <r>
      <rPr>
        <sz val="12"/>
        <color rgb="FF000000"/>
        <rFont val="Arial"/>
        <charset val="0"/>
      </rPr>
      <t>&lt;p&gt;20220609_0712_HF13_R04_PRO版本在实车IV68验证Fail&lt;/p&gt;</t>
    </r>
    <r>
      <rPr>
        <sz val="12"/>
        <color rgb="FF000000"/>
        <rFont val="Arial"/>
        <charset val="0"/>
      </rPr>
      <t xml:space="preserve">
</t>
    </r>
    <r>
      <rPr>
        <sz val="12"/>
        <color rgb="FF000000"/>
        <rFont val="Arial"/>
        <charset val="0"/>
      </rPr>
      <t>&lt;p&gt;时间：20220613 15：56&lt;/p&gt;</t>
    </r>
  </si>
  <si>
    <t>AW2-5949</t>
  </si>
  <si>
    <t>[S650][必现][语音]自定义唤醒词后，语音唤醒车机时只要包含自定义其中一个字就可将车机唤醒</t>
  </si>
  <si>
    <t>19/八月/22 10:25 上午</t>
  </si>
  <si>
    <t>15/八月/22 3:17 下午</t>
  </si>
  <si>
    <r>
      <rPr>
        <sz val="12"/>
        <color rgb="FF000000"/>
        <rFont val="Arial"/>
        <charset val="0"/>
      </rPr>
      <t>&lt;p&gt;自定义唤醒词的窜扰成功率 无法保证&lt;/p&gt;</t>
    </r>
    <r>
      <rPr>
        <sz val="12"/>
        <color rgb="FF000000"/>
        <rFont val="Arial"/>
        <charset val="0"/>
      </rPr>
      <t xml:space="preserve">
</t>
    </r>
    <r>
      <rPr>
        <sz val="12"/>
        <color rgb="FF000000"/>
        <rFont val="Arial"/>
        <charset val="0"/>
      </rPr>
      <t>&lt;p&gt;需要PM侧沟通FO 处理&lt;/p&gt;</t>
    </r>
    <r>
      <rPr>
        <sz val="12"/>
        <color rgb="FF000000"/>
        <rFont val="Arial"/>
        <charset val="0"/>
      </rPr>
      <t xml:space="preserve">
</t>
    </r>
    <r>
      <rPr>
        <sz val="12"/>
        <color rgb="FF000000"/>
        <rFont val="Arial"/>
        <charset val="0"/>
      </rPr>
      <t>&lt;p&gt;--百度 马龙&lt;/p&gt;</t>
    </r>
  </si>
  <si>
    <t>AW2-4930</t>
  </si>
  <si>
    <t>Phase4:[S650]Phase4:When you enter the map for the first time when your account is not logged in, the QR code login interface will pop up.</t>
  </si>
  <si>
    <t>APIMCIS_WAVE2, Phase4_CVPPTst, S650, bd-prcs</t>
  </si>
  <si>
    <t>Account, 百度-地图</t>
  </si>
  <si>
    <t>xu, panpan (p.) [X]</t>
  </si>
  <si>
    <t>18/八月/22 5:00 下午</t>
  </si>
  <si>
    <t>15/二月/22 1:53 下午</t>
  </si>
  <si>
    <t>&lt;p&gt;修改Fix Version RO4.1 ---Qian Qi&lt;/p&gt;</t>
  </si>
  <si>
    <t>AW2-4941</t>
  </si>
  <si>
    <t>Phase4:[必现]Second verification doesn't show numbers</t>
  </si>
  <si>
    <t>APIMCIS_WAVE2, MACHE, Phase4_CVPPTst, S650, bd-prcs</t>
  </si>
  <si>
    <t>Payment, 百度-外卖</t>
  </si>
  <si>
    <t>liu, baoyan (b.)</t>
  </si>
  <si>
    <t>Developing</t>
  </si>
  <si>
    <t>18/八月/22 4:51 下午</t>
  </si>
  <si>
    <t>30/六月/22 3:56 下午</t>
  </si>
  <si>
    <t>&lt;p&gt;这个页面属于美团资源方，需要美团解决。 — ruanyezhong&lt;/p&gt;</t>
  </si>
  <si>
    <t>AW2-5721</t>
  </si>
  <si>
    <t>[S650][偶现][蓝牙]播放蓝牙音乐时与在线收音机混音</t>
  </si>
  <si>
    <t>Bluetooth</t>
  </si>
  <si>
    <t>17/八月/22 9:02 上午</t>
  </si>
  <si>
    <t>04/八月/22 9:24 上午</t>
  </si>
  <si>
    <r>
      <rPr>
        <sz val="12"/>
        <color rgb="FF000000"/>
        <rFont val="Arial"/>
        <charset val="0"/>
      </rPr>
      <t>&lt;p&gt;结合Activity启动日志及音频焦点申请日志可知，在打开随心听在线收音机后，切换到了蓝牙音乐，中间间隔了4秒钟左右。&lt;/p&gt;</t>
    </r>
    <r>
      <rPr>
        <sz val="12"/>
        <color rgb="FF000000"/>
        <rFont val="Arial"/>
        <charset val="0"/>
      </rPr>
      <t xml:space="preserve">
</t>
    </r>
    <r>
      <rPr>
        <sz val="12"/>
        <color rgb="FF000000"/>
        <rFont val="Arial"/>
        <charset val="0"/>
      </rPr>
      <t>&lt;p&gt;08-03 16:23:00.533   829  2922 I ActivityManager: START u0 {cmp=com.desay_svautomotive.radioapp/com.platform.framedemo.RadioMainActivity (has extras)} from uid 1000&lt;/p&gt;</t>
    </r>
    <r>
      <rPr>
        <sz val="12"/>
        <color rgb="FF000000"/>
        <rFont val="Arial"/>
        <charset val="0"/>
      </rPr>
      <t xml:space="preserve">
</t>
    </r>
    <r>
      <rPr>
        <sz val="12"/>
        <color rgb="FF000000"/>
        <rFont val="Arial"/>
        <charset val="0"/>
      </rPr>
      <t>&lt;p&gt;启动随心听&lt;/p&gt;</t>
    </r>
    <r>
      <rPr>
        <sz val="12"/>
        <color rgb="FF000000"/>
        <rFont val="Arial"/>
        <charset val="0"/>
      </rPr>
      <t xml:space="preserve">
</t>
    </r>
    <r>
      <rPr>
        <sz val="12"/>
        <color rgb="FF000000"/>
        <rFont val="Arial"/>
        <charset val="0"/>
      </rPr>
      <t>&lt;p&gt;08-03 16:23:03.266   829  2893 I ActivityManager: START u0 {cmp=com.baidu.car.radio/.MainActivity (has extras)} from uid 1000&lt;/p&gt;</t>
    </r>
    <r>
      <rPr>
        <sz val="12"/>
        <color rgb="FF000000"/>
        <rFont val="Arial"/>
        <charset val="0"/>
      </rPr>
      <t xml:space="preserve">
</t>
    </r>
    <r>
      <rPr>
        <sz val="12"/>
        <color rgb="FF000000"/>
        <rFont val="Arial"/>
        <charset val="0"/>
      </rPr>
      <t>&lt;p&gt;08-03 16:23:03.345   829  9132 I ActivityManager: START u0 {cmp=com.baidu.car.radio/.page.home.HomeActivity (has extras)} from uid 10047&lt;/p&gt;</t>
    </r>
    <r>
      <rPr>
        <sz val="12"/>
        <color rgb="FF000000"/>
        <rFont val="Arial"/>
        <charset val="0"/>
      </rPr>
      <t xml:space="preserve">
</t>
    </r>
    <r>
      <rPr>
        <sz val="12"/>
        <color rgb="FF000000"/>
        <rFont val="Arial"/>
        <charset val="0"/>
      </rPr>
      <t>&lt;p&gt; 随心听在线收音机请求焦点&lt;/p&gt;</t>
    </r>
    <r>
      <rPr>
        <sz val="12"/>
        <color rgb="FF000000"/>
        <rFont val="Arial"/>
        <charset val="0"/>
      </rPr>
      <t xml:space="preserve">
</t>
    </r>
    <r>
      <rPr>
        <sz val="12"/>
        <color rgb="FF000000"/>
        <rFont val="Arial"/>
        <charset val="0"/>
      </rPr>
      <t>&lt;p&gt;08-03 16:23:03.433   829  2922 I MediaFocusControl: requestAudioFocus clientId=android.media.AudioManager@a098c62com.baidu.media.radio.a.a$a@4a2d1f3&lt;/p&gt;</t>
    </r>
    <r>
      <rPr>
        <sz val="12"/>
        <color rgb="FF000000"/>
        <rFont val="Arial"/>
        <charset val="0"/>
      </rPr>
      <t xml:space="preserve">
</t>
    </r>
    <r>
      <rPr>
        <sz val="12"/>
        <color rgb="FF000000"/>
        <rFont val="Arial"/>
        <charset val="0"/>
      </rPr>
      <t>&lt;p&gt;08-03 16:23:03.460   829  2922 I MediaFocusControl: requestAudioFocus newStream = online_network_station&lt;/p&gt;</t>
    </r>
    <r>
      <rPr>
        <sz val="12"/>
        <color rgb="FF000000"/>
        <rFont val="Arial"/>
        <charset val="0"/>
      </rPr>
      <t xml:space="preserve">
</t>
    </r>
    <r>
      <rPr>
        <sz val="12"/>
        <color rgb="FF000000"/>
        <rFont val="Arial"/>
        <charset val="0"/>
      </rPr>
      <t>&lt;p&gt; 启动蓝牙音乐&lt;/p&gt;</t>
    </r>
    <r>
      <rPr>
        <sz val="12"/>
        <color rgb="FF000000"/>
        <rFont val="Arial"/>
        <charset val="0"/>
      </rPr>
      <t xml:space="preserve">
</t>
    </r>
    <r>
      <rPr>
        <sz val="12"/>
        <color rgb="FF000000"/>
        <rFont val="Arial"/>
        <charset val="0"/>
      </rPr>
      <t>&lt;p&gt;08-03 16:23:07.711   829  2922 I ActivityManager: START u0 {flg=0x10200000 cmp=com.desaysv.mediaplayer/.MainActivity (has extras)} from uid 10047&lt;/p&gt;</t>
    </r>
    <r>
      <rPr>
        <sz val="12"/>
        <color rgb="FF000000"/>
        <rFont val="Arial"/>
        <charset val="0"/>
      </rPr>
      <t xml:space="preserve">
</t>
    </r>
    <r>
      <rPr>
        <sz val="12"/>
        <color rgb="FF000000"/>
        <rFont val="Arial"/>
        <charset val="0"/>
      </rPr>
      <t>&lt;p&gt; 蓝牙音乐请求焦点&lt;/p&gt;</t>
    </r>
    <r>
      <rPr>
        <sz val="12"/>
        <color rgb="FF000000"/>
        <rFont val="Arial"/>
        <charset val="0"/>
      </rPr>
      <t xml:space="preserve">
</t>
    </r>
    <r>
      <rPr>
        <sz val="12"/>
        <color rgb="FF000000"/>
        <rFont val="Arial"/>
        <charset val="0"/>
      </rPr>
      <t>&lt;p&gt;08-03 16:23:07.776   829  2893 I MediaFocusControl: requestAudioFocus() from uid/pid 1000/4281 clientId=android.media.AudioManager@c593d4fcom.desaysv.mediaplayer.common.a$3@cc75cdc callingPack=com.desaysv.mediaplayer req=1 flags=0x1 sdk=29&lt;/p&gt;</t>
    </r>
    <r>
      <rPr>
        <sz val="12"/>
        <color rgb="FF000000"/>
        <rFont val="Arial"/>
        <charset val="0"/>
      </rPr>
      <t xml:space="preserve">
</t>
    </r>
    <r>
      <rPr>
        <sz val="12"/>
        <color rgb="FF000000"/>
        <rFont val="Arial"/>
        <charset val="0"/>
      </rPr>
      <t>&lt;p&gt;08-03 16:23:07.776   829  2893 I MediaFocusControl: requestAudioFocus clientId=android.media.AudioManager@c593d4fcom.desaysv.mediaplayer.common.a$3@cc75cdc&lt;/p&gt;</t>
    </r>
    <r>
      <rPr>
        <sz val="12"/>
        <color rgb="FF000000"/>
        <rFont val="Arial"/>
        <charset val="0"/>
      </rPr>
      <t xml:space="preserve">
</t>
    </r>
    <r>
      <rPr>
        <sz val="12"/>
        <color rgb="FF000000"/>
        <rFont val="Arial"/>
        <charset val="0"/>
      </rPr>
      <t>&lt;p&gt;08-03 16:23:07.800   829  2893 I MediaFocusControl: requestAudioFocus newStream = bt_music&lt;/p&gt;</t>
    </r>
    <r>
      <rPr>
        <sz val="12"/>
        <color rgb="FF000000"/>
        <rFont val="Arial"/>
        <charset val="0"/>
      </rPr>
      <t xml:space="preserve">
</t>
    </r>
    <r>
      <rPr>
        <sz val="12"/>
        <color rgb="FF000000"/>
        <rFont val="Arial"/>
        <charset val="0"/>
      </rPr>
      <t>&lt;p&gt; &lt;/p&gt;</t>
    </r>
    <r>
      <rPr>
        <sz val="12"/>
        <color rgb="FF000000"/>
        <rFont val="Arial"/>
        <charset val="0"/>
      </rPr>
      <t xml:space="preserve">
</t>
    </r>
    <r>
      <rPr>
        <sz val="12"/>
        <color rgb="FF000000"/>
        <rFont val="Arial"/>
        <charset val="0"/>
      </rPr>
      <t>&lt;p&gt;蜻蜓FM SDK在播放器缓冲状态中调用pause()无法暂停，查看蜻蜓SDK播放器的日志可以说明这一点：&lt;/p&gt;</t>
    </r>
    <r>
      <rPr>
        <sz val="12"/>
        <color rgb="FF000000"/>
        <rFont val="Arial"/>
        <charset val="0"/>
      </rPr>
      <t xml:space="preserve">
</t>
    </r>
    <r>
      <rPr>
        <sz val="12"/>
        <color rgb="FF000000"/>
        <rFont val="Arial"/>
        <charset val="0"/>
      </rPr>
      <t>&lt;p&gt;08-03 16:23:04.756  1708  1708 I OnlineRadioControl: 4.19.12.2042_95116fa / com.baidu.car.radio displayId 0: QT return playback:PLAYING&lt;/p&gt;</t>
    </r>
    <r>
      <rPr>
        <sz val="12"/>
        <color rgb="FF000000"/>
        <rFont val="Arial"/>
        <charset val="0"/>
      </rPr>
      <t xml:space="preserve">
</t>
    </r>
    <r>
      <rPr>
        <sz val="12"/>
        <color rgb="FF000000"/>
        <rFont val="Arial"/>
        <charset val="0"/>
      </rPr>
      <t>&lt;p&gt;08-03 16:23:04.756  1708  1708 I OnlineRadioControl: 4.19.12.2042_95116fa / com.baidu.car.radio displayId 0: playState:2 isPlaying:true&lt;/p&gt;</t>
    </r>
    <r>
      <rPr>
        <sz val="12"/>
        <color rgb="FF000000"/>
        <rFont val="Arial"/>
        <charset val="0"/>
      </rPr>
      <t xml:space="preserve">
</t>
    </r>
    <r>
      <rPr>
        <sz val="12"/>
        <color rgb="FF000000"/>
        <rFont val="Arial"/>
        <charset val="0"/>
      </rPr>
      <t>&lt;p&gt;08-03 16:23:04.756  1708  1708 I OnlineRadioControl: 4.19.12.2042_95116fa / com.baidu.car.radio displayId 0: QT return playback:PLAYING&lt;/p&gt;</t>
    </r>
    <r>
      <rPr>
        <sz val="12"/>
        <color rgb="FF000000"/>
        <rFont val="Arial"/>
        <charset val="0"/>
      </rPr>
      <t xml:space="preserve">
</t>
    </r>
    <r>
      <rPr>
        <sz val="12"/>
        <color rgb="FF000000"/>
        <rFont val="Arial"/>
        <charset val="0"/>
      </rPr>
      <t>&lt;p&gt;08-03 16:23:04.756  1708  1708 I OnlineRadioControl: 4.19.12.2042_95116fa / com.baidu.car.radio displayId 0: playState:2 isPlaying:true&lt;/p&gt;</t>
    </r>
    <r>
      <rPr>
        <sz val="12"/>
        <color rgb="FF000000"/>
        <rFont val="Arial"/>
        <charset val="0"/>
      </rPr>
      <t xml:space="preserve">
</t>
    </r>
    <r>
      <rPr>
        <sz val="12"/>
        <color rgb="FF000000"/>
        <rFont val="Arial"/>
        <charset val="0"/>
      </rPr>
      <t>&lt;p&gt;08-03 16:23:04.756  1708  1708 I OnlineRadioControl: 4.19.12.2042_95116fa / com.baidu.car.radio displayId 0: onPlaybackProgressChanged: qingting 当前进度:35063 当前缓冲进度:49087 总时长：56099&lt;/p&gt;</t>
    </r>
    <r>
      <rPr>
        <sz val="12"/>
        <color rgb="FF000000"/>
        <rFont val="Arial"/>
        <charset val="0"/>
      </rPr>
      <t xml:space="preserve">
</t>
    </r>
    <r>
      <rPr>
        <sz val="12"/>
        <color rgb="FF000000"/>
        <rFont val="Arial"/>
        <charset val="0"/>
      </rPr>
      <t>&lt;p&gt;08-03 16:23:05.694  1708  1708 I OnlineRadioControl: 4.19.12.2042_95116fa / com.baidu.car.radio displayId 0: onPlaybackProgressChanged: qingting 当前进度:35843 当前缓冲进度:56099 总时长：56099&lt;/p&gt;</t>
    </r>
    <r>
      <rPr>
        <sz val="12"/>
        <color rgb="FF000000"/>
        <rFont val="Arial"/>
        <charset val="0"/>
      </rPr>
      <t xml:space="preserve">
</t>
    </r>
    <r>
      <rPr>
        <sz val="12"/>
        <color rgb="FF000000"/>
        <rFont val="Arial"/>
        <charset val="0"/>
      </rPr>
      <t>&lt;p&gt;08-03 16:23:06.851  1708  1708 I OnlineRadioControl: 4.19.12.2042_95116fa / com.baidu.car.radio displayId 0: onPlaybackProgressChanged: qingting 当前进度:37003 当前缓冲进度:56099 总时长：56099&lt;/p&gt;</t>
    </r>
    <r>
      <rPr>
        <sz val="12"/>
        <color rgb="FF000000"/>
        <rFont val="Arial"/>
        <charset val="0"/>
      </rPr>
      <t xml:space="preserve">
</t>
    </r>
    <r>
      <rPr>
        <sz val="12"/>
        <color rgb="FF000000"/>
        <rFont val="Arial"/>
        <charset val="0"/>
      </rPr>
      <t>&lt;p&gt; &lt;/p&gt;</t>
    </r>
    <r>
      <rPr>
        <sz val="12"/>
        <color rgb="FF000000"/>
        <rFont val="Arial"/>
        <charset val="0"/>
      </rPr>
      <t xml:space="preserve">
</t>
    </r>
    <r>
      <rPr>
        <sz val="12"/>
        <color rgb="FF000000"/>
        <rFont val="Arial"/>
        <charset val="0"/>
      </rPr>
      <t>&lt;p&gt;界面虽然切换到了蓝牙音乐，但在线收音机缓冲结束之后，仍然恢复播放，导致了混音问题。&lt;/p&gt;</t>
    </r>
    <r>
      <rPr>
        <sz val="12"/>
        <color rgb="FF000000"/>
        <rFont val="Arial"/>
        <charset val="0"/>
      </rPr>
      <t xml:space="preserve">
</t>
    </r>
    <r>
      <rPr>
        <sz val="12"/>
        <color rgb="FF000000"/>
        <rFont val="Arial"/>
        <charset val="0"/>
      </rPr>
      <t>&lt;p&gt;解决方法：在蜻蜓FM 播放器的播放回调中判断当前在线收音机是否持有焦点，如果没有焦点，则暂停播放。代码提交于7.14号&lt;/p&gt;</t>
    </r>
    <r>
      <rPr>
        <sz val="12"/>
        <color rgb="FF000000"/>
        <rFont val="Arial"/>
        <charset val="0"/>
      </rPr>
      <t xml:space="preserve">
</t>
    </r>
    <r>
      <rPr>
        <sz val="12"/>
        <color rgb="FF000000"/>
        <rFont val="Arial"/>
        <charset val="0"/>
      </rPr>
      <t>&lt;p&gt;--baidu yuanhonglie&lt;/p&gt;</t>
    </r>
  </si>
  <si>
    <t>AW2-5010</t>
  </si>
  <si>
    <t>[S650][偶现][Map]车标漂移</t>
  </si>
  <si>
    <t>27/七月/22 10:01 上午</t>
  </si>
  <si>
    <t>28/六月/22 2:32 下午</t>
  </si>
  <si>
    <t>&lt;p&gt;无视频和惯导日志&lt;/p&gt;</t>
  </si>
  <si>
    <t>AW2-4949</t>
  </si>
  <si>
    <t>[S650][地图][偶现]点击地图卡片闪屏</t>
  </si>
  <si>
    <t>26/七月/22 1:27 下午</t>
  </si>
  <si>
    <t>17/六月/22 3:23 下午</t>
  </si>
  <si>
    <r>
      <rPr>
        <sz val="12"/>
        <color rgb="FF000000"/>
        <rFont val="Arial"/>
        <charset val="0"/>
      </rPr>
      <t>&lt;p&gt;rom：20220706_0731_HF13_R04.PRO.HF2&lt;br/&gt;</t>
    </r>
    <r>
      <rPr>
        <sz val="12"/>
        <color rgb="FF000000"/>
        <rFont val="Arial"/>
        <charset val="0"/>
      </rPr>
      <t xml:space="preserve">
</t>
    </r>
    <r>
      <rPr>
        <sz val="12"/>
        <color rgb="FF000000"/>
        <rFont val="Arial"/>
        <charset val="0"/>
      </rPr>
      <t>apk:5.0.1.31&lt;br/&gt;</t>
    </r>
    <r>
      <rPr>
        <sz val="12"/>
        <color rgb="FF000000"/>
        <rFont val="Arial"/>
        <charset val="0"/>
      </rPr>
      <t xml:space="preserve">
</t>
    </r>
    <r>
      <rPr>
        <sz val="12"/>
        <color rgb="FF000000"/>
        <rFont val="Arial"/>
        <charset val="0"/>
      </rPr>
      <t>验证不通过&lt;br/&gt;</t>
    </r>
    <r>
      <rPr>
        <sz val="12"/>
        <color rgb="FF000000"/>
        <rFont val="Arial"/>
        <charset val="0"/>
      </rPr>
      <t xml:space="preserve">
</t>
    </r>
    <r>
      <rPr>
        <sz val="12"/>
        <color rgb="FF000000"/>
        <rFont val="Arial"/>
        <charset val="0"/>
      </rPr>
      <t>偶现闪屏&lt;br/&gt;</t>
    </r>
    <r>
      <rPr>
        <sz val="12"/>
        <color rgb="FF000000"/>
        <rFont val="Arial"/>
        <charset val="0"/>
      </rPr>
      <t xml:space="preserve">
</t>
    </r>
    <r>
      <rPr>
        <sz val="12"/>
        <color rgb="FF000000"/>
        <rFont val="Arial"/>
        <charset val="0"/>
      </rPr>
      <t>【百度-黄显华】&lt;/p&gt;</t>
    </r>
  </si>
  <si>
    <t>AW2-7758</t>
  </si>
  <si>
    <t>Phase4:[S650][Occurency 100%]The string "No FordPass? " isn't highlighted in Account-Login UI.</t>
  </si>
  <si>
    <t>APIMCIS_WAVE2, Account, Phase4_CVPPTst, S650</t>
  </si>
  <si>
    <t>Account</t>
  </si>
  <si>
    <t>zhan, tingyu (t.)</t>
  </si>
  <si>
    <t>High</t>
  </si>
  <si>
    <t>12/十月/22 1:45 下午</t>
  </si>
  <si>
    <t>12/十月/22 1:33 下午</t>
  </si>
  <si>
    <r>
      <rPr>
        <sz val="12"/>
        <color rgb="FF000000"/>
        <rFont val="Arial"/>
        <charset val="0"/>
      </rPr>
      <t>&lt;p&gt;SYNC+系统条款和SYNC+隐私政策是否需要列出给用户看？&lt;br/&gt;</t>
    </r>
    <r>
      <rPr>
        <sz val="12"/>
        <color rgb="FF000000"/>
        <rFont val="Arial"/>
        <charset val="0"/>
      </rPr>
      <t xml:space="preserve">
</t>
    </r>
    <r>
      <rPr>
        <sz val="12"/>
        <color rgb="FF000000"/>
        <rFont val="Arial"/>
        <charset val="0"/>
      </rPr>
      <t>记得之前其他车机是可以点击条款和政策进去车看的&lt;/p&gt;</t>
    </r>
  </si>
  <si>
    <t>AW2-7681</t>
  </si>
  <si>
    <t>Phase4:[S650][必现]地图夜间模式背景色与UI不一致</t>
  </si>
  <si>
    <t>APIMCIS_WAVE2, Baidu, CDX706H_HMI, CDX706L_HMI, CX727_HMI, S650_HMI, 地图</t>
  </si>
  <si>
    <t>HMI, 百度-地图</t>
  </si>
  <si>
    <t>yi, jiang (j.)</t>
  </si>
  <si>
    <t>12/十月/22 9:55 上午</t>
  </si>
  <si>
    <t>11/十月/22 2:00 下午</t>
  </si>
  <si>
    <t>AW2-7718</t>
  </si>
  <si>
    <t>Phase4:[S650][必现]夜间模式地图首页“回家”“公司”颜色与UI不一致</t>
  </si>
  <si>
    <t>APIMCIS_WAVE2, Baidu, S650_HMI, 地图</t>
  </si>
  <si>
    <t>11/十月/22 4:25 下午</t>
  </si>
  <si>
    <t>11/十月/22 4:24 下午</t>
  </si>
  <si>
    <t>AW2-7711</t>
  </si>
  <si>
    <t>Phase4:[S650][必现]导航长途沿途信息天气选中图标颜色与UI不一致</t>
  </si>
  <si>
    <t>11/十月/22 3:12 下午</t>
  </si>
  <si>
    <t>AW2-7709</t>
  </si>
  <si>
    <t>Phase4:[S650][必现]导航中组队图标颜色未适配my color</t>
  </si>
  <si>
    <t>11/十月/22 3:04 下午</t>
  </si>
  <si>
    <t>AW2-7706</t>
  </si>
  <si>
    <t>Phase4:[S650][必现]导航操作态更多里面的功能按钮风格与UI不一致且颜色没有适配my color</t>
  </si>
  <si>
    <t>11/十月/22 2:49 下午</t>
  </si>
  <si>
    <t>AW2-7703</t>
  </si>
  <si>
    <t>Phase4:[S650][必现]导航操作态沿途搜检索结果样式与UI不一致且没有根据my color变化</t>
  </si>
  <si>
    <t>11/十月/22 2:43 下午</t>
  </si>
  <si>
    <t>AW2-7701</t>
  </si>
  <si>
    <t>Phase4:[S650][必现]组队出行移除队友界面标题和返回键与UI不一致</t>
  </si>
  <si>
    <t>11/十月/22 2:39 下午</t>
  </si>
  <si>
    <t>AW2-7699</t>
  </si>
  <si>
    <t>Phase4:[S650][必现]类别搜索排序筛选布局与UI不一致且没有用km作为单位</t>
  </si>
  <si>
    <t>11/十月/22 2:35 下午</t>
  </si>
  <si>
    <t>AW2-7694</t>
  </si>
  <si>
    <t>Phase4:[S650][必现]夜间模式类别搜索结果页面“筛选”文字颜色与UI不一致</t>
  </si>
  <si>
    <t>11/十月/22 2:30 下午</t>
  </si>
  <si>
    <t>AW2-7689</t>
  </si>
  <si>
    <t>Phase4:[S650][必现]发现周边页面标题与UI不一致</t>
  </si>
  <si>
    <t>11/十月/22 2:22 下午</t>
  </si>
  <si>
    <t>AW2-7684</t>
  </si>
  <si>
    <t>Phase4:[S650][必现]夜间模式导航操作态继续导航图标颜色与UI不一致</t>
  </si>
  <si>
    <t>11/十月/22 2:27 下午</t>
  </si>
  <si>
    <t>11/十月/22 2:11 下午</t>
  </si>
  <si>
    <t>AW2-7682</t>
  </si>
  <si>
    <t>Phase4:[S650][必现]导航操作态行程分享文案与UI不一致</t>
  </si>
  <si>
    <t>11/十月/22 2:04 下午</t>
  </si>
  <si>
    <t>AW2-4654</t>
  </si>
  <si>
    <t>Phase4:[S650][必现]预约保养首页车辆名称不正确</t>
  </si>
  <si>
    <t>APIM_CIS, S650_HMI, baidu, 预约保养</t>
  </si>
  <si>
    <t>HMI, Online Service Booking, 百度-预约保养</t>
  </si>
  <si>
    <t>Zhang, Jiawei (J.) [X]</t>
  </si>
  <si>
    <t>HF13_R06.ENG1</t>
  </si>
  <si>
    <t>09/十月/22 3:05 下午</t>
  </si>
  <si>
    <t>baidu</t>
  </si>
  <si>
    <t>26/五月/22 5:03 下午</t>
  </si>
  <si>
    <t>&lt;p&gt;版本未集成，所以还是之前的名称  --王杰&lt;/p&gt;</t>
  </si>
  <si>
    <t>AW2-7473</t>
  </si>
  <si>
    <t>Phase4：[必现]The name of the gas station/charging station/parking lot/dealer sent to the vehicle is incomplete.</t>
  </si>
  <si>
    <t>APIMCIS_WAVE2, Phase4_CVPPTst, S650</t>
  </si>
  <si>
    <t>Connected Embedded Navigation</t>
  </si>
  <si>
    <t>Ming, Liang (L.d.)</t>
  </si>
  <si>
    <t>30/九月/22 10:56 上午</t>
  </si>
  <si>
    <t>AW2-7415</t>
  </si>
  <si>
    <t>[S650][偶现][百度-语音]播放USB音乐，语音唤醒“上一曲/下一曲”在USB卡片上/下首图标消失</t>
  </si>
  <si>
    <t>29/九月/22 10:54 上午</t>
  </si>
  <si>
    <t>AW2-7374</t>
  </si>
  <si>
    <t>[S650][随心看][必现]播放视频时来电/接通后，视频不会暂停播放</t>
  </si>
  <si>
    <t>百度-随心看</t>
  </si>
  <si>
    <t>Zhu, Jingjing (J.)</t>
  </si>
  <si>
    <t>28/九月/22 3:52 下午</t>
  </si>
  <si>
    <t>28/九月/22 3:48 下午</t>
  </si>
  <si>
    <t>AW2-7351</t>
  </si>
  <si>
    <t>[S650][语音][必现]AM已移除，语音“退出AM”或“关闭AM”，TTS“正在关闭本地收音机”</t>
  </si>
  <si>
    <t>28/九月/22 1:53 下午</t>
  </si>
  <si>
    <t>28/九月/22 1:52 下午</t>
  </si>
  <si>
    <t>AW2-7350</t>
  </si>
  <si>
    <t>[S650][输入法][必现]USB音乐界面点击搜索无法自动调起输入法</t>
  </si>
  <si>
    <t>百度-百度输入法</t>
  </si>
  <si>
    <t>28/九月/22 1:48 下午</t>
  </si>
  <si>
    <t>28/九月/22 1:45 下午</t>
  </si>
  <si>
    <t>AW2-7288</t>
  </si>
  <si>
    <t>[S650][语音][Launcher]进入通讯录或Settings，点击搜索图标，输入光标的颜色与设置的颜色不一致</t>
  </si>
  <si>
    <t>27/九月/22 4:28 下午</t>
  </si>
  <si>
    <t>27/九月/22 4:27 下午</t>
  </si>
  <si>
    <t>AW2-6020</t>
  </si>
  <si>
    <t>[S650][必现][输入法]在电话界面，进入应用搜索，点击返回，输入法未收起</t>
  </si>
  <si>
    <t>27/九月/22 10:50 上午</t>
  </si>
  <si>
    <t>16/八月/22 2:39 下午</t>
  </si>
  <si>
    <r>
      <rPr>
        <sz val="12"/>
        <color rgb="FF000000"/>
        <rFont val="Arial"/>
        <charset val="0"/>
      </rPr>
      <t>&lt;p&gt;已修复，在搜索页面退出的时候关闭输入法。&lt;/p&gt;</t>
    </r>
    <r>
      <rPr>
        <sz val="12"/>
        <color rgb="FF000000"/>
        <rFont val="Arial"/>
        <charset val="0"/>
      </rPr>
      <t xml:space="preserve">
</t>
    </r>
    <r>
      <rPr>
        <sz val="12"/>
        <color rgb="FF000000"/>
        <rFont val="Arial"/>
        <charset val="0"/>
      </rPr>
      <t>&lt;p&gt;修复版本：Launcher 1.5.2.3&lt;/p&gt;</t>
    </r>
    <r>
      <rPr>
        <sz val="12"/>
        <color rgb="FF000000"/>
        <rFont val="Arial"/>
        <charset val="0"/>
      </rPr>
      <t xml:space="preserve">
</t>
    </r>
    <r>
      <rPr>
        <sz val="12"/>
        <color rgb="FF000000"/>
        <rFont val="Arial"/>
        <charset val="0"/>
      </rPr>
      <t>&lt;p&gt;参考视频：搜索页面-输入法-20220927.mp4&lt;/p&gt;</t>
    </r>
    <r>
      <rPr>
        <sz val="12"/>
        <color rgb="FF000000"/>
        <rFont val="Arial"/>
        <charset val="0"/>
      </rPr>
      <t xml:space="preserve">
</t>
    </r>
    <r>
      <rPr>
        <sz val="12"/>
        <color rgb="FF000000"/>
        <rFont val="Arial"/>
        <charset val="0"/>
      </rPr>
      <t>&lt;p&gt;百度-张晓洋-Launcher&lt;/p&gt;</t>
    </r>
  </si>
  <si>
    <t>AW2-6010</t>
  </si>
  <si>
    <t>Phase4:[S650][必现]导航中，最后一公里没有出现“发送目的地到手机？”弹窗</t>
  </si>
  <si>
    <t>Yan, Hua (H.)</t>
  </si>
  <si>
    <t>20/九月/22 6:05 下午</t>
  </si>
  <si>
    <t>16/八月/22 10:52 上午</t>
  </si>
  <si>
    <r>
      <rPr>
        <sz val="12"/>
        <color rgb="FF000000"/>
        <rFont val="Arial"/>
        <charset val="0"/>
      </rPr>
      <t>&lt;p&gt;问题已经反馈给研发，目前正对接主线发开修复&lt;/p&gt;</t>
    </r>
    <r>
      <rPr>
        <sz val="12"/>
        <color rgb="FF000000"/>
        <rFont val="Arial"/>
        <charset val="0"/>
      </rPr>
      <t xml:space="preserve">
</t>
    </r>
    <r>
      <rPr>
        <sz val="12"/>
        <color rgb="FF000000"/>
        <rFont val="Arial"/>
        <charset val="0"/>
      </rPr>
      <t>&lt;p&gt; &lt;/p&gt;</t>
    </r>
    <r>
      <rPr>
        <sz val="12"/>
        <color rgb="FF000000"/>
        <rFont val="Arial"/>
        <charset val="0"/>
      </rPr>
      <t xml:space="preserve">
</t>
    </r>
    <r>
      <rPr>
        <sz val="12"/>
        <color rgb="FF000000"/>
        <rFont val="Arial"/>
        <charset val="0"/>
      </rPr>
      <t>&lt;p&gt;Baidu-王于鹏&lt;/p&gt;</t>
    </r>
  </si>
  <si>
    <t>AW2-1141</t>
  </si>
  <si>
    <t>进入随心听的QQ音乐，播放任意一首歌曲 ，连接手机蓝牙，来电时，音乐不中断</t>
  </si>
  <si>
    <t>APIMCIS_WAVE2, Baidutest, CDX706L, Desay, s650</t>
  </si>
  <si>
    <t>16/九月/22 7:08 下午</t>
  </si>
  <si>
    <t>24/二月/22 11:44 上午</t>
  </si>
  <si>
    <r>
      <rPr>
        <sz val="12"/>
        <color rgb="FF000000"/>
        <rFont val="Arial"/>
        <charset val="0"/>
      </rPr>
      <t>&lt;p&gt;【20220916 He teli】日志中通道切换正常，音乐音量应该是被压制的&lt;br/&gt;</t>
    </r>
    <r>
      <rPr>
        <sz val="12"/>
        <color rgb="FF000000"/>
        <rFont val="Arial"/>
        <charset val="0"/>
      </rPr>
      <t xml:space="preserve">
</t>
    </r>
    <r>
      <rPr>
        <sz val="12"/>
        <color rgb="FF000000"/>
        <rFont val="Arial"/>
        <charset val="0"/>
      </rPr>
      <t>02-21 15:54:54.522 828 1702 I MediaFocusControl: handleExtraFocusGainSetup CALL setChannelSource on CHANNEL_MEDIA_MUSIC&lt;br/&gt;</t>
    </r>
    <r>
      <rPr>
        <sz val="12"/>
        <color rgb="FF000000"/>
        <rFont val="Arial"/>
        <charset val="0"/>
      </rPr>
      <t xml:space="preserve">
</t>
    </r>
    <r>
      <rPr>
        <sz val="12"/>
        <color rgb="FF000000"/>
        <rFont val="Arial"/>
        <charset val="0"/>
      </rPr>
      <t>02-21 15:54:54.606 828 1702 I MediaFocusControl: requestAudioFocus CALL setChannelSource on CHANNEL_MEDIA_NAVI&lt;br/&gt;</t>
    </r>
    <r>
      <rPr>
        <sz val="12"/>
        <color rgb="FF000000"/>
        <rFont val="Arial"/>
        <charset val="0"/>
      </rPr>
      <t xml:space="preserve">
</t>
    </r>
    <r>
      <rPr>
        <sz val="12"/>
        <color rgb="FF000000"/>
        <rFont val="Arial"/>
        <charset val="0"/>
      </rPr>
      <t>02-21 15:55:12.615 828 1702 I MediaFocusControl: setDspSourceDeactive CALL setChannelSource off CHANNEL_MEDIA_NAVI&lt;/p&gt;</t>
    </r>
    <r>
      <rPr>
        <sz val="12"/>
        <color rgb="FF000000"/>
        <rFont val="Arial"/>
        <charset val="0"/>
      </rPr>
      <t xml:space="preserve">
</t>
    </r>
    <r>
      <rPr>
        <sz val="12"/>
        <color rgb="FF000000"/>
        <rFont val="Arial"/>
        <charset val="0"/>
      </rPr>
      <t>&lt;p&gt;请测试同学确认下。&lt;/p&gt;</t>
    </r>
  </si>
  <si>
    <t>AW2-4962</t>
  </si>
  <si>
    <t>Phase4:[S650][必现]Launcher页面处于非默认页面时点击主页按钮页面没反应</t>
  </si>
  <si>
    <t>APIM_CIS, Launcher, S650_HMI, baidu, bd-prcs</t>
  </si>
  <si>
    <t>HMI, 百度-Launcher</t>
  </si>
  <si>
    <t>14/九月/22 5:04 下午</t>
  </si>
  <si>
    <t>25/五月/22 4:51 下午</t>
  </si>
  <si>
    <r>
      <rPr>
        <sz val="12"/>
        <color rgb="FF000000"/>
        <rFont val="Arial"/>
        <charset val="0"/>
      </rPr>
      <t>&lt;p&gt;问题原因：home键后没有回到首屏&lt;/p&gt;</t>
    </r>
    <r>
      <rPr>
        <sz val="12"/>
        <color rgb="FF000000"/>
        <rFont val="Arial"/>
        <charset val="0"/>
      </rPr>
      <t xml:space="preserve">
</t>
    </r>
    <r>
      <rPr>
        <sz val="12"/>
        <color rgb="FF000000"/>
        <rFont val="Arial"/>
        <charset val="0"/>
      </rPr>
      <t>&lt;p&gt;解决方式：home键后回到首屏&lt;/p&gt;</t>
    </r>
    <r>
      <rPr>
        <sz val="12"/>
        <color rgb="FF000000"/>
        <rFont val="Arial"/>
        <charset val="0"/>
      </rPr>
      <t xml:space="preserve">
</t>
    </r>
    <r>
      <rPr>
        <sz val="12"/>
        <color rgb="FF000000"/>
        <rFont val="Arial"/>
        <charset val="0"/>
      </rPr>
      <t>&lt;p&gt;在R06.PRO修复&lt;/p&gt;</t>
    </r>
    <r>
      <rPr>
        <sz val="12"/>
        <color rgb="FF000000"/>
        <rFont val="Arial"/>
        <charset val="0"/>
      </rPr>
      <t xml:space="preserve">
</t>
    </r>
    <r>
      <rPr>
        <sz val="12"/>
        <color rgb="FF000000"/>
        <rFont val="Arial"/>
        <charset val="0"/>
      </rPr>
      <t>&lt;p&gt;Launcher-zhongzheng&lt;/p&gt;</t>
    </r>
  </si>
  <si>
    <t>AW2-3875</t>
  </si>
  <si>
    <t>Phase4:【S650】【100%】【VPA】Unable to view next group</t>
  </si>
  <si>
    <t>14/九月/22 11:52 上午</t>
  </si>
  <si>
    <t>28/六月/22 5:25 下午</t>
  </si>
  <si>
    <r>
      <rPr>
        <sz val="12"/>
        <color rgb="FF000000"/>
        <rFont val="Arial"/>
        <charset val="0"/>
      </rPr>
      <t>&lt;p&gt;06-28 16:19:04.717 3450 3450 W DuerOS_VR_CoDriverVoice-Manager: &lt;span class="error"&gt;&amp;#91;VrManager.a():232&amp;#93;&lt;/span&gt;nlu-result : NlpResponse:&lt;br/&gt;</t>
    </r>
    <r>
      <rPr>
        <sz val="12"/>
        <color rgb="FF000000"/>
        <rFont val="Arial"/>
        <charset val="0"/>
      </rPr>
      <t xml:space="preserve">
</t>
    </r>
    <r>
      <rPr>
        <sz val="12"/>
        <color rgb="FF000000"/>
        <rFont val="Arial"/>
        <charset val="0"/>
      </rPr>
      <t>06-28 16:19:04.717 3450 3450 W DuerOS_VR_CoDriverVoice-Manager: errno=0&lt;br/&gt;</t>
    </r>
    <r>
      <rPr>
        <sz val="12"/>
        <color rgb="FF000000"/>
        <rFont val="Arial"/>
        <charset val="0"/>
      </rPr>
      <t xml:space="preserve">
</t>
    </r>
    <r>
      <rPr>
        <sz val="12"/>
        <color rgb="FF000000"/>
        <rFont val="Arial"/>
        <charset val="0"/>
      </rPr>
      <t>06-28 16:19:04.717 3450 3450 W DuerOS_VR_CoDriverVoice-Manager: errMsg=null&lt;br/&gt;</t>
    </r>
    <r>
      <rPr>
        <sz val="12"/>
        <color rgb="FF000000"/>
        <rFont val="Arial"/>
        <charset val="0"/>
      </rPr>
      <t xml:space="preserve">
</t>
    </r>
    <r>
      <rPr>
        <sz val="12"/>
        <color rgb="FF000000"/>
        <rFont val="Arial"/>
        <charset val="0"/>
      </rPr>
      <t>06-28 16:19:04.717 3450 3450 W DuerOS_VR_CoDriverVoice-Manager: rawText=查看下一组&lt;br/&gt;</t>
    </r>
    <r>
      <rPr>
        <sz val="12"/>
        <color rgb="FF000000"/>
        <rFont val="Arial"/>
        <charset val="0"/>
      </rPr>
      <t xml:space="preserve">
</t>
    </r>
    <r>
      <rPr>
        <sz val="12"/>
        <color rgb="FF000000"/>
        <rFont val="Arial"/>
        <charset val="0"/>
      </rPr>
      <t>06-28 16:19:04.717 3450 3450 W DuerOS_VR_CoDriverVoice-Manager: asr_type=online&lt;br/&gt;</t>
    </r>
    <r>
      <rPr>
        <sz val="12"/>
        <color rgb="FF000000"/>
        <rFont val="Arial"/>
        <charset val="0"/>
      </rPr>
      <t xml:space="preserve">
</t>
    </r>
    <r>
      <rPr>
        <sz val="12"/>
        <color rgb="FF000000"/>
        <rFont val="Arial"/>
        <charset val="0"/>
      </rPr>
      <t>06-28 16:19:04.717 3450 3450 W DuerOS_VR_CoDriverVoice-Manager: nlu_type=online&lt;br/&gt;</t>
    </r>
    <r>
      <rPr>
        <sz val="12"/>
        <color rgb="FF000000"/>
        <rFont val="Arial"/>
        <charset val="0"/>
      </rPr>
      <t xml:space="preserve">
</t>
    </r>
    <r>
      <rPr>
        <sz val="12"/>
        <color rgb="FF000000"/>
        <rFont val="Arial"/>
        <charset val="0"/>
      </rPr>
      <t>06-28 16:19:04.717 3450 3450 W DuerOS_VR_CoDriverVoice-Manager: nlu_score=0.0&lt;br/&gt;</t>
    </r>
    <r>
      <rPr>
        <sz val="12"/>
        <color rgb="FF000000"/>
        <rFont val="Arial"/>
        <charset val="0"/>
      </rPr>
      <t xml:space="preserve">
</t>
    </r>
    <r>
      <rPr>
        <sz val="12"/>
        <color rgb="FF000000"/>
        <rFont val="Arial"/>
        <charset val="0"/>
      </rPr>
      <t>06-28 16:19:04.717 3450 3450 W DuerOS_VR_CoDriverVoice-Manager: ====================&lt;br/&gt;</t>
    </r>
    <r>
      <rPr>
        <sz val="12"/>
        <color rgb="FF000000"/>
        <rFont val="Arial"/>
        <charset val="0"/>
      </rPr>
      <t xml:space="preserve">
</t>
    </r>
    <r>
      <rPr>
        <sz val="12"/>
        <color rgb="FF000000"/>
        <rFont val="Arial"/>
        <charset val="0"/>
      </rPr>
      <t>06-28 16:19:04.717 3450 3450 W DuerOS_VR_CoDriverVoice-Manager: card_type=image_search&lt;br/&gt;</t>
    </r>
    <r>
      <rPr>
        <sz val="12"/>
        <color rgb="FF000000"/>
        <rFont val="Arial"/>
        <charset val="0"/>
      </rPr>
      <t xml:space="preserve">
</t>
    </r>
    <r>
      <rPr>
        <sz val="12"/>
        <color rgb="FF000000"/>
        <rFont val="Arial"/>
        <charset val="0"/>
      </rPr>
      <t>06-28 16:19:04.717 3450 3450 W DuerOS_VR_CoDriverVoice-Manager: intent=image_search&lt;br/&gt;</t>
    </r>
    <r>
      <rPr>
        <sz val="12"/>
        <color rgb="FF000000"/>
        <rFont val="Arial"/>
        <charset val="0"/>
      </rPr>
      <t xml:space="preserve">
</t>
    </r>
    <r>
      <rPr>
        <sz val="12"/>
        <color rgb="FF000000"/>
        <rFont val="Arial"/>
        <charset val="0"/>
      </rPr>
      <t>06-28 16:19:04.717 3450 3450 W DuerOS_VR_CoDriverVoice-Manager: data={"images":[&lt;/p&gt;</t>
    </r>
    <r>
      <rPr>
        <sz val="12"/>
        <color rgb="FF000000"/>
        <rFont val="Arial"/>
        <charset val="0"/>
      </rPr>
      <t xml:space="preserve">
</t>
    </r>
    <r>
      <rPr>
        <sz val="12"/>
        <color rgb="FF000000"/>
        <rFont val="Arial"/>
        <charset val="0"/>
      </rPr>
      <t>{"src":"https://t11.baidu.com/it/u=3107491027,83208390&amp;amp;fm=173&amp;amp;app=25&amp;amp;f=JPEG?w=640&amp;amp;h=1138&amp;amp;s=C50042BEC2004CFD20905FBD0300A086","thumb":"https://img1.baidu.com/it/u=3491026147,933133548&amp;amp;fm=253&amp;amp;fmt=auto?w=500&amp;amp;h=889"}</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pic1.win4000.com%2Fwallpaper%2F1%2F56e905cc09db3.jpg%3Fdown&amp;amp;refer=http%3A%2F%2Fpic1.win4000.com&amp;amp;app=2002&amp;amp;size=f9999,10000&amp;amp;q=a80&amp;amp;n=0&amp;amp;g=0n&amp;amp;fmt=auto?sec=1658996344&amp;amp;t=93986c2faeae7dbfd150007f01c04a8c","thumb":"https://img0.baidu.com/it/u=1499989184,899162642&amp;amp;fm=253&amp;amp;fmt=auto&amp;amp;app=138&amp;amp;f=JPEG?w=500&amp;amp;h=313"}</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pic.jj20.com%2Fup%2Fallimg%2F512%2F091q2114156%2F12091q14156-0.jpg&amp;amp;refer=http%3A%2F%2Fpic.jj20.com&amp;amp;app=2002&amp;amp;size=f9999,10000&amp;amp;q=a80&amp;amp;n=0&amp;amp;g=0n&amp;amp;fmt=auto?sec=1658996344&amp;amp;t=e29e29309d8edef8b29cac271c0c946f","thumb":"https://img1.baidu.com/it/u=3627916473,865509544&amp;amp;fm=253&amp;amp;fmt=auto&amp;amp;app=138&amp;amp;f=JPEG?w=800&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{"src":"https://ss0.baidu.com/94o3dSag_xI4khGko9WTAnF6hhy/baike/pic/item/77c6a7efce1b9d16958d8939f3deb48f8c54641b.jpg","thumb":"https://img1.baidu.com/it/u=4217402802,501116161&amp;amp;fm=253&amp;amp;fmt=auto&amp;amp;app=138&amp;amp;f=JPEG?w=667&amp;amp;h=500"}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pic1.win4000.com%2Fwallpaper%2F5%2F58798b3c74b9f.jpg%3Fdown&amp;amp;refer=http%3A%2F%2Fpic1.win4000.com&amp;amp;app=2002&amp;amp;size=f9999,10000&amp;amp;q=a80&amp;amp;n=0&amp;amp;g=0n&amp;amp;fmt=auto?sec=1658996344&amp;amp;t=cb78ac495240ca65bab39ccdc6d20906","thumb":"https://img1.baidu.com/it/u=2381287905,2122785056&amp;amp;fm=253&amp;amp;fmt=auto&amp;amp;app=120&amp;amp;f=JPEG?w=1422&amp;amp;h=800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up.enterdesk.com%2Fedpic%2Fb1%2F6e%2F26%2Fb16e26f78ce62010b2ec050555e811e7.jpg&amp;amp;refer=http%3A%2F%2Fup.enterdesk.com&amp;amp;app=2002&amp;amp;size=f9999,10000&amp;amp;q=a80&amp;amp;n=0&amp;amp;g=0n&amp;amp;fmt=auto?sec=1658996344&amp;amp;t=d22efce61899368bb3f5a6d764f409d5","thumb":"https://img2.baidu.com/it/u=2706761272,684569004&amp;amp;fm=253&amp;amp;fmt=auto&amp;amp;app=138&amp;amp;f=JPEG?w=800&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pic1.win4000.com%2Fwallpaper%2F0%2F511f567842055.jpg&amp;amp;refer=http%3A%2F%2Fpic1.win4000.com&amp;amp;app=2002&amp;amp;size=f9999,10000&amp;amp;q=a80&amp;amp;n=0&amp;amp;g=0n&amp;amp;fmt=auto?sec=1658996344&amp;amp;t=a562c7eaffc6a9e2a632644d10848498","thumb":"https://img2.baidu.com/it/u=3460307191,3651550750&amp;amp;fm=253&amp;amp;fmt=auto&amp;amp;app=120&amp;amp;f=JPEG?w=1422&amp;amp;h=800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{"src":"https://pic.rmb.bdstatic.com/bjh/events/5581e3342764de724e35176ee4e815cc.jpeg@h_1280","thumb":"https://img0.baidu.com/it/u=406267784,1974265290&amp;amp;fm=253&amp;amp;fmt=auto?w=500&amp;amp;h=667"}</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up.enterdesk.com%2Fedpic%2F0c%2F82%2F81%2F0c8281ad118f6afaaeb2aa6cfab3c9be.jpg&amp;amp;refer=http%3A%2F%2Fup.enterdesk.com&amp;amp;app=2002&amp;amp;size=f9999,10000&amp;amp;q=a80&amp;amp;n=0&amp;amp;g=0n&amp;amp;fmt=auto?sec=1658996344&amp;amp;t=06af4cf57b08513f5c96ee515662d377","thumb":"https://img1.baidu.com/it/u=3416786170,1529887530&amp;amp;fm=253&amp;amp;fmt=auto&amp;amp;app=138&amp;amp;f=JPEG?w=667&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img.zcool.cn%2Fcommunity%2F0137445875d134a8012060c89572f9.jpg&amp;amp;refer=http%3A%2F%2Fimg.zcool.cn&amp;amp;app=2002&amp;amp;size=f9999,10000&amp;amp;q=a80&amp;amp;n=0&amp;amp;g=0n&amp;amp;fmt=auto?sec=1658996344&amp;amp;t=7bf536714e8772df5f19a6c885fdbd46","thumb":"https://img0.baidu.com/it/u=3790980294,2152248092&amp;amp;fm=253&amp;amp;fmt=auto&amp;amp;app=138&amp;amp;f=JPEG?w=500&amp;amp;h=889"}</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 xml:space="preserve">{"src":"https://ss3.baidu.com/-fo3dSag_xI4k </t>
    </r>
    <r>
      <rPr>
        <sz val="12"/>
        <color rgb="FF000000"/>
        <rFont val="Arial"/>
        <charset val="0"/>
      </rPr>
      <t xml:space="preserve">
</t>
    </r>
    <r>
      <rPr>
        <sz val="12"/>
        <color rgb="FF000000"/>
        <rFont val="Arial"/>
        <charset val="0"/>
      </rPr>
      <t>06-28 16:19:04.717 3450 3450 W DuerOS_VR_CoDriverVoice-Manager: hGko9WTAnF6hhy/baike/pic/item/3801213fb80e7bec7a407c5a282eb9389a506bf6.jpg","thumb":"https://img0.baidu.com/it/u=1714134651,1532151831&amp;amp;fm=253&amp;amp;fmt=auto&amp;amp;app=138&amp;amp;f=JPEG?w=500&amp;amp;h=889"}</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pic1.win4000.com%2Fwallpaper%2F9%2F57f9d9e4df8e0.jpg%3Fdown&amp;amp;refer=http%3A%2F%2Fpic1.win4000.com&amp;amp;app=2002&amp;amp;size=f9999,10000&amp;amp;q=a80&amp;amp;n=0&amp;amp;g=0n&amp;amp;fmt=auto?sec=1658996344&amp;amp;t=2bb4e229618b077be023964277601759","thumb":"https://img1.baidu.com/it/u=1062887173,139849094&amp;amp;fm=253&amp;amp;fmt=auto&amp;amp;app=120&amp;amp;f=JPEG?w=1280&amp;amp;h=800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pic.jj20.com%2Fup%2Fallimg%2F711%2F022314112407%2F140223112407-2.jpg&amp;amp;refer=http%3A%2F%2Fpic.jj20.com&amp;amp;app=2002&amp;amp;size=f9999,10000&amp;amp;q=a80&amp;amp;n=0&amp;amp;g=0n&amp;amp;fmt=auto?sec=1658996344&amp;amp;t=e333d09f259b126309b5c412cb3395eb","thumb":"https://img1.baidu.com/it/u=287955739,2053329977&amp;amp;fm=253&amp;amp;fmt=auto&amp;amp;app=138&amp;amp;f=JPEG?w=889&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pic1.win4000.com%2Fwallpaper%2F2018-06-20%2F5b29e4c7ec40c.jpg%3Fdown&amp;amp;refer=http%3A%2F%2Fpic1.win4000.com&amp;amp;app=2002&amp;amp;size=f9999,10000&amp;amp;q=a80&amp;amp;n=0&amp;amp;g=0n&amp;amp;fmt=auto?sec=1658996344&amp;amp;t=5fb2b07eebadad37a1576896c4bfad2b","thumb":"https://img2.baidu.com/it/u=2862613710,1334141901&amp;amp;fm=253&amp;amp;fmt=auto&amp;amp;app=138&amp;amp;f=JPEG?w=800&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up.enterdesk.com%2Fedpic%2F17%2Fe8%2Fce%2F17e8ce6cf13661a213e3c84fed27cc61.jpg&amp;amp;refer=http%3A%2F%2Fup.enterdesk.com&amp;amp;app=2002&amp;amp;size=f9999,10000&amp;amp;q=a80&amp;amp;n=0&amp;amp;g=0n&amp;amp;fmt=auto?sec=1658996344&amp;amp;t=780dc93eb1dc802acb3db40c6940b98f","thumb":"https://img0.baidu.com/it/u=525040723,1578314802&amp;amp;fm=253&amp;amp;fmt=auto&amp;amp;app=138&amp;amp;f=JPEG?w=667&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{"src":"https://t11.baidu.com/it/u=1277688466,153130616&amp;amp;fm=30&amp;amp;app=106&amp;amp;f=JPEG?w=640&amp;amp;h=1137&amp;amp;s=A67A8D2802E3F2F90C08D58F0300F0A1","thumb":"https://img0.baidu.com/it/u=2123887604,2472996634&amp;amp;fm=253&amp;amp;fmt=auto?w=500&amp;amp;h=888"}</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pic.jj20.com%2Fup%2Fallimg%2F611%2F012Q3113405%2F13012Q13405-23.jpg&amp;amp;refer=http%3A%2F%2Fpic.jj20.com&amp;amp;app=2002&amp;amp;size=f9999,10000&amp;amp;q=a80&amp;amp;n=0&amp;amp;g=0n&amp;amp;fmt=auto?sec=1658996344&amp;amp;t=bd9d65402b9e5fd4ba28cb87c0efaf8f","thumb":"https://img1.baidu.com/it/u=2551439491,1005757370&amp;amp;fm=253&amp;amp;fmt=auto&amp;amp;app=138&amp;amp;f=JPEG?w=800&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up.enterdesk.com%2Fedpic%2F20%2Ff3%2F6c%2F20f36c9f7802f666d3999be7642dc079.jpg&amp;amp;refer=http%3A%2F%2Fup.enterdesk.com&amp;amp;app=2002&amp;amp;size=f9999,10000&amp;amp;q=a80&amp;amp;n=0&amp;amp;g=0n&amp;amp;fmt=auto?sec=1658996344&amp;amp;t=1ab48d7bdab3597c1219760eb3fcf33f","thumb":"https://img2.baidu.com/it/u=3845921645,62213732&amp;amp;fm=253&amp;amp;fmt=auto&amp;amp;app=138&amp;amp;f=JPEG?w=889&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up.enterdesk.com%2Fedpic%2Fb3%2Fc5%2F83%2Fb3c5838370154742548691f15795085c.jpg&amp;amp;refer=http%3A%2F%2Fup.enterdesk.com&amp;amp;app=2002&amp;amp;size=f9999,10000&amp;amp;q=a80&amp;amp;n=0&amp;amp;g=0n&amp;amp;fmt=auto?sec=1658996344&amp;amp;t=3e75391c7e9c54e44363407db8efe252","thumb":"https://img2.baidu.com/it/u=1962924140,4057237727&amp;amp;fm=253&amp;amp;fmt=auto&amp;amp;app=138&amp;amp;f=JPEG?w=667&amp;amp;h=500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src":"https://gimg2.baidu.com/image_search/src=http%3A%2F%2Fpic1.win4000.com%2Fwallpaper%2F2017-10-22%2F59ec2e30431b3.jpg%3Fdown&amp;amp;refer=http%3A%2F%2Fpic1.win4000.com&amp;amp;app=2002&amp;amp;size=f9999,10000&amp;amp;q=a80&amp;amp;n=0&amp;amp;g=0n&amp;amp;fmt=auto?sec=1658996344&amp;amp;t=96ec5d71a5e34329822e254763814c91","thumb":"https://img0.baidu.com/it/u=4032475287,284333410&amp;amp;fm=253&amp;amp;fmt=auto&amp;amp;app=120&amp;amp;f=JPEG?w=1422&amp;amp;h=800"}</t>
    </r>
    <r>
      <rPr>
        <sz val="12"/>
        <color rgb="FF000000"/>
        <rFont val="Arial"/>
        <charset val="0"/>
      </rPr>
      <t xml:space="preserve">
</t>
    </r>
    <r>
      <rPr>
        <sz val="12"/>
        <color rgb="FF000000"/>
        <rFont val="Arial"/>
        <charset val="0"/>
      </rPr>
      <t>&lt;p&gt;]}&lt;/p&gt;</t>
    </r>
    <r>
      <rPr>
        <sz val="12"/>
        <color rgb="FF000000"/>
        <rFont val="Arial"/>
        <charset val="0"/>
      </rPr>
      <t xml:space="preserve">
</t>
    </r>
    <r>
      <rPr>
        <sz val="12"/>
        <color rgb="FF000000"/>
        <rFont val="Arial"/>
        <charset val="0"/>
      </rPr>
      <t>&lt;p&gt;此问题已转云端跟进 --百度 许恩浩&lt;/p&gt;</t>
    </r>
  </si>
  <si>
    <t>AW2-4854</t>
  </si>
  <si>
    <t>Phase4:[S650][必现]Launhcer地图卡片不显示导航信息</t>
  </si>
  <si>
    <t>05/九月/22 6:28 下午</t>
  </si>
  <si>
    <t>26/五月/22 4:53 下午</t>
  </si>
  <si>
    <r>
      <rPr>
        <sz val="12"/>
        <color rgb="FF000000"/>
        <rFont val="Arial"/>
        <charset val="0"/>
      </rPr>
      <t>&lt;p&gt;可以的话上传下日志，Launcher卡片显示导航路线的条件：档位切换到D档。请确定是否将档位切换到D档。&lt;br/&gt;</t>
    </r>
    <r>
      <rPr>
        <sz val="12"/>
        <color rgb="FF000000"/>
        <rFont val="Arial"/>
        <charset val="0"/>
      </rPr>
      <t xml:space="preserve">
</t>
    </r>
    <r>
      <rPr>
        <sz val="12"/>
        <color rgb="FF000000"/>
        <rFont val="Arial"/>
        <charset val="0"/>
      </rPr>
      <t>最新版本：Launcher1.5.2.1中可以显示导航路线。参考图片：地图导航路线_20220905.jpg&lt;br/&gt;</t>
    </r>
    <r>
      <rPr>
        <sz val="12"/>
        <color rgb="FF000000"/>
        <rFont val="Arial"/>
        <charset val="0"/>
      </rPr>
      <t xml:space="preserve">
</t>
    </r>
    <r>
      <rPr>
        <sz val="12"/>
        <color rgb="FF000000"/>
        <rFont val="Arial"/>
        <charset val="0"/>
      </rPr>
      <t>百度-张晓洋-Launcher&lt;/p&gt;</t>
    </r>
  </si>
  <si>
    <t>AW2-4403</t>
  </si>
  <si>
    <t>Phase4:[S650][必现]Launcher电话卡不显示未接来电信息</t>
  </si>
  <si>
    <t>APIMCIS_WAVE2, Baidu, S650_HMI, launcher</t>
  </si>
  <si>
    <t>05/九月/22 5:38 下午</t>
  </si>
  <si>
    <t>26/五月/22 4:48 下午</t>
  </si>
  <si>
    <r>
      <rPr>
        <sz val="12"/>
        <color rgb="FF000000"/>
        <rFont val="Arial"/>
        <charset val="0"/>
      </rPr>
      <t>&lt;p&gt;缺少日志，无法判断是否是之前版本遗留的问题。&lt;br/&gt;</t>
    </r>
    <r>
      <rPr>
        <sz val="12"/>
        <color rgb="FF000000"/>
        <rFont val="Arial"/>
        <charset val="0"/>
      </rPr>
      <t xml:space="preserve">
</t>
    </r>
    <r>
      <rPr>
        <sz val="12"/>
        <color rgb="FF000000"/>
        <rFont val="Arial"/>
        <charset val="0"/>
      </rPr>
      <t>最新版本验证未复现，测试版本：Launcher1.5.2.1，参考图片：蓝牙未接来电_20220905.jpg&lt;br/&gt;</t>
    </r>
    <r>
      <rPr>
        <sz val="12"/>
        <color rgb="FF000000"/>
        <rFont val="Arial"/>
        <charset val="0"/>
      </rPr>
      <t xml:space="preserve">
</t>
    </r>
    <r>
      <rPr>
        <sz val="12"/>
        <color rgb="FF000000"/>
        <rFont val="Arial"/>
        <charset val="0"/>
      </rPr>
      <t>百度-张晓洋-Launcher&lt;/p&gt;</t>
    </r>
  </si>
  <si>
    <t>AW2-3841</t>
  </si>
  <si>
    <t>Phase4:【S650】【100%】【VPA】The blank engine number query is wrong</t>
  </si>
  <si>
    <t>27/六月/22 6:01 下午</t>
  </si>
  <si>
    <t>&lt;p&gt;&lt;a href="https://www.jira.ford.com/secure/ViewProfile.jspa?name=ysun87" class="user-hover" rel="ysun87"&gt;Sun, Ying (Y.)&lt;/a&gt;请尽快帮忙分析处理，并添加fix version，谢谢&lt;/p&gt;</t>
  </si>
  <si>
    <t>AW2-4818</t>
  </si>
  <si>
    <t>Phase4:[S650][必现]更多服务搜索页面不显示滑动条</t>
  </si>
  <si>
    <t>APIM_CIS, S650_HMI, baidu, 更多服务</t>
  </si>
  <si>
    <t>HMI</t>
  </si>
  <si>
    <t>05/九月/22 4:48 下午</t>
  </si>
  <si>
    <t>25/五月/22 5:14 下午</t>
  </si>
  <si>
    <r>
      <rPr>
        <sz val="12"/>
        <color rgb="FF000000"/>
        <rFont val="Arial"/>
        <charset val="0"/>
      </rPr>
      <t>&lt;p&gt;滚动条隐藏导致，已修复，参考图片：搜索页面_20220905.jpg&lt;br/&gt;</t>
    </r>
    <r>
      <rPr>
        <sz val="12"/>
        <color rgb="FF000000"/>
        <rFont val="Arial"/>
        <charset val="0"/>
      </rPr>
      <t xml:space="preserve">
</t>
    </r>
    <r>
      <rPr>
        <sz val="12"/>
        <color rgb="FF000000"/>
        <rFont val="Arial"/>
        <charset val="0"/>
      </rPr>
      <t>修复版本：Launcher: 1.5.1.23&lt;br/&gt;</t>
    </r>
    <r>
      <rPr>
        <sz val="12"/>
        <color rgb="FF000000"/>
        <rFont val="Arial"/>
        <charset val="0"/>
      </rPr>
      <t xml:space="preserve">
</t>
    </r>
    <r>
      <rPr>
        <sz val="12"/>
        <color rgb="FF000000"/>
        <rFont val="Arial"/>
        <charset val="0"/>
      </rPr>
      <t>百度-张晓洋-Launcher&lt;/p&gt;</t>
    </r>
    <r>
      <rPr>
        <sz val="12"/>
        <color rgb="FF000000"/>
        <rFont val="Arial"/>
        <charset val="0"/>
      </rPr>
      <t xml:space="preserve">
</t>
    </r>
  </si>
  <si>
    <t>AW2-6019</t>
  </si>
  <si>
    <t>[S650][必现][Launcher]播放随心听/USB音乐，随心听卡片的播放总时长显示比USB音乐界面的时长少一秒</t>
  </si>
  <si>
    <t>05/九月/22 4:05 下午</t>
  </si>
  <si>
    <t>16/八月/22 1:47 下午</t>
  </si>
  <si>
    <r>
      <rPr>
        <sz val="12"/>
        <color rgb="FF000000"/>
        <rFont val="Arial"/>
        <charset val="0"/>
      </rPr>
      <t>&lt;p&gt;Launcher 随心听卡片的播放进度时长的转换方式和随心听播放进度的转换方式不统一导致，&lt;br/&gt;</t>
    </r>
    <r>
      <rPr>
        <sz val="12"/>
        <color rgb="FF000000"/>
        <rFont val="Arial"/>
        <charset val="0"/>
      </rPr>
      <t xml:space="preserve">
</t>
    </r>
    <r>
      <rPr>
        <sz val="12"/>
        <color rgb="FF000000"/>
        <rFont val="Arial"/>
        <charset val="0"/>
      </rPr>
      <t>已修复，Launcher 随心听卡片播放时长的转换方式和随心听模块同步。&lt;br/&gt;</t>
    </r>
    <r>
      <rPr>
        <sz val="12"/>
        <color rgb="FF000000"/>
        <rFont val="Arial"/>
        <charset val="0"/>
      </rPr>
      <t xml:space="preserve">
</t>
    </r>
    <r>
      <rPr>
        <sz val="12"/>
        <color rgb="FF000000"/>
        <rFont val="Arial"/>
        <charset val="0"/>
      </rPr>
      <t>修复版本：Launcher 1.5.2.1&lt;br/&gt;</t>
    </r>
    <r>
      <rPr>
        <sz val="12"/>
        <color rgb="FF000000"/>
        <rFont val="Arial"/>
        <charset val="0"/>
      </rPr>
      <t xml:space="preserve">
</t>
    </r>
    <r>
      <rPr>
        <sz val="12"/>
        <color rgb="FF000000"/>
        <rFont val="Arial"/>
        <charset val="0"/>
      </rPr>
      <t>百度-张晓洋-Launcher&lt;/p&gt;</t>
    </r>
  </si>
  <si>
    <t>AW2-6021</t>
  </si>
  <si>
    <t>[S650][必现][launcher]连接蓝牙名称较长时，电话卡片蓝牙名称显示长度未做限制</t>
  </si>
  <si>
    <t>05/九月/22 3:54 下午</t>
  </si>
  <si>
    <t>16/八月/22 2:44 下午</t>
  </si>
  <si>
    <r>
      <rPr>
        <sz val="12"/>
        <color rgb="FF000000"/>
        <rFont val="Arial"/>
        <charset val="0"/>
      </rPr>
      <t>&lt;p&gt;标题名称长度未做限制导致。已修复，参考图片：蓝牙名称_20220905.jpg&lt;br/&gt;</t>
    </r>
    <r>
      <rPr>
        <sz val="12"/>
        <color rgb="FF000000"/>
        <rFont val="Arial"/>
        <charset val="0"/>
      </rPr>
      <t xml:space="preserve">
</t>
    </r>
    <r>
      <rPr>
        <sz val="12"/>
        <color rgb="FF000000"/>
        <rFont val="Arial"/>
        <charset val="0"/>
      </rPr>
      <t>修复版本：launcher 1.5.2.1&lt;br/&gt;</t>
    </r>
    <r>
      <rPr>
        <sz val="12"/>
        <color rgb="FF000000"/>
        <rFont val="Arial"/>
        <charset val="0"/>
      </rPr>
      <t xml:space="preserve">
</t>
    </r>
    <r>
      <rPr>
        <sz val="12"/>
        <color rgb="FF000000"/>
        <rFont val="Arial"/>
        <charset val="0"/>
      </rPr>
      <t>百度-张晓洋-Launcher&lt;/p&gt;</t>
    </r>
  </si>
  <si>
    <t>AW2-6408</t>
  </si>
  <si>
    <t>[S650][Voice Recognition][偶现]语义识别失败，“打开AC”，“关闭AC”识别困难</t>
  </si>
  <si>
    <t>APIM_CIS, Desay, MESA, Phase4_IVITst, S650</t>
  </si>
  <si>
    <t>Yang, chunbo (c.)</t>
  </si>
  <si>
    <t>30/八月/22 10:20 上午</t>
  </si>
  <si>
    <t>30/八月/22 10:03 上午</t>
  </si>
  <si>
    <t>AW2-4458</t>
  </si>
  <si>
    <t>[S650][偶现][Map]在隧道中，地图界面自动变成白天</t>
  </si>
  <si>
    <t>Map - Navigation</t>
  </si>
  <si>
    <t>26/七月/22 4:04 下午</t>
  </si>
  <si>
    <t>28/六月/22 1:37 下午</t>
  </si>
  <si>
    <t>AW2-4474</t>
  </si>
  <si>
    <t>[S650][必现][地图]下载当前城市离线地图，下载页面文字重叠</t>
  </si>
  <si>
    <t>26/七月/22 4:00 下午</t>
  </si>
  <si>
    <t>22/六月/22 11:33 上午</t>
  </si>
  <si>
    <t>AW2-4550</t>
  </si>
  <si>
    <t>[S650][必现][Map]事件详情页面有一道杠</t>
  </si>
  <si>
    <t>26/七月/22 3:30 下午</t>
  </si>
  <si>
    <t>28/六月/22 1:55 下午</t>
  </si>
  <si>
    <t>AW2-4584</t>
  </si>
  <si>
    <t>[S650][偶现][Map]长途算路页面，点击“天气”，提示算路失败</t>
  </si>
  <si>
    <t>26/七月/22 3:25 下午</t>
  </si>
  <si>
    <t>28/六月/22 1:09 下午</t>
  </si>
  <si>
    <t>AW2-4639</t>
  </si>
  <si>
    <t>[S650][必现][Map]路况预测界面车标移动不流畅</t>
  </si>
  <si>
    <t>26/七月/22 3:14 下午</t>
  </si>
  <si>
    <t>28/六月/22 1:24 下午</t>
  </si>
  <si>
    <t>AW2-4715</t>
  </si>
  <si>
    <t>[S650][必现][Map]导航中音量控件无音量值，调节音量按钮太小，不好操作</t>
  </si>
  <si>
    <t>26/七月/22 2:47 下午</t>
  </si>
  <si>
    <t>28/六月/22 11:33 上午</t>
  </si>
  <si>
    <t>AW2-4758</t>
  </si>
  <si>
    <t>[S650][偶现][Map]导航中删除途经点，需要多次点击删除按钮</t>
  </si>
  <si>
    <t>26/七月/22 2:22 下午</t>
  </si>
  <si>
    <t>28/六月/22 1:33 下午</t>
  </si>
  <si>
    <t>AW2-4897</t>
  </si>
  <si>
    <t>[S650][必现][Map]当前使用的车标与导航设置中高亮的选项不一致</t>
  </si>
  <si>
    <t>26/七月/22 1:45 下午</t>
  </si>
  <si>
    <t>28/六月/22 1:43 下午</t>
  </si>
  <si>
    <t>AW2-4938</t>
  </si>
  <si>
    <t>[S650][必现][Map]导航中，道路名称和在辅路按钮显示不正确</t>
  </si>
  <si>
    <t>26/七月/22 1:33 下午</t>
  </si>
  <si>
    <t>28/六月/22 11:26 上午</t>
  </si>
  <si>
    <t>AW2-5018</t>
  </si>
  <si>
    <t>[S650][必现][Map]导航中全览路线，终点被遮盖</t>
  </si>
  <si>
    <t>26/七月/22 12:21 下午</t>
  </si>
  <si>
    <t>28/六月/22 1:28 下午</t>
  </si>
  <si>
    <t>AW2-5022</t>
  </si>
  <si>
    <t>[S650][必现][Map]车速字体过小，看不清</t>
  </si>
  <si>
    <t>26/七月/22 12:20 下午</t>
  </si>
  <si>
    <t>28/六月/22 1:46 下午</t>
  </si>
  <si>
    <t>AW2-4883</t>
  </si>
  <si>
    <t>【Phase4】【S650】【VCS】【必现】天空之境界面语音打开导航，实际没有跳转到地图界面</t>
  </si>
  <si>
    <t>APIMCIS_WAVE2, Phase4_CVPPTst, S650, VCS, baidu</t>
  </si>
  <si>
    <t>Ren, Yuexiang (Y.)</t>
  </si>
  <si>
    <t>18/七月/22 5:38 下午</t>
  </si>
  <si>
    <t>13/一月/22 5:01 下午</t>
  </si>
  <si>
    <r>
      <rPr>
        <sz val="12"/>
        <color rgb="FF000000"/>
        <rFont val="Arial"/>
        <charset val="0"/>
      </rPr>
      <t>&lt;p&gt;从Log看，此问题是由于百度地图发生了crash，故会出现此现象，与relax并没有直接关系&lt;/p&gt;</t>
    </r>
    <r>
      <rPr>
        <sz val="12"/>
        <color rgb="FF000000"/>
        <rFont val="Arial"/>
        <charset val="0"/>
      </rPr>
      <t xml:space="preserve">
</t>
    </r>
    <r>
      <rPr>
        <sz val="12"/>
        <color rgb="FF000000"/>
        <rFont val="Arial"/>
        <charset val="0"/>
      </rPr>
      <t>&lt;p&gt;&lt;span class="image-wrap" style=""&gt;&lt;img src="https://www.jira.ford.com/secure/attachment/2872338/2872338_image-2022-06-16-09-51-38-675.png" style="border: 0px solid black" /&gt;&lt;/span&gt;&lt;/p&gt;</t>
    </r>
  </si>
  <si>
    <t>AW2-5053</t>
  </si>
  <si>
    <t>Phase4:[S650][必现]QQ音乐播放器页面点击歌词后歌词右侧不显示滑动条</t>
  </si>
  <si>
    <t>APIM_CIS, QQ音乐, S650_HMI, baidu</t>
  </si>
  <si>
    <t>HMI, 百度-随心听</t>
  </si>
  <si>
    <t>Medium</t>
  </si>
  <si>
    <t>11/十月/22 2:29 下午</t>
  </si>
  <si>
    <t>25/五月/22 4:39 下午</t>
  </si>
  <si>
    <r>
      <rPr>
        <sz val="12"/>
        <color rgb="FF000000"/>
        <rFont val="Arial"/>
        <charset val="0"/>
      </rPr>
      <t>&lt;p&gt;目前歌词滚动已经实现到当前句播放显示以及上下滚动播放调节，且主流的音乐软件和竞品车机上音乐播放也无右侧滚动条显示，非问题，请流转关闭。&lt;br/&gt;</t>
    </r>
    <r>
      <rPr>
        <sz val="12"/>
        <color rgb="FF000000"/>
        <rFont val="Arial"/>
        <charset val="0"/>
      </rPr>
      <t xml:space="preserve">
</t>
    </r>
    <r>
      <rPr>
        <sz val="12"/>
        <color rgb="FF000000"/>
        <rFont val="Arial"/>
        <charset val="0"/>
      </rPr>
      <t>-----wushanqi&lt;/p&gt;</t>
    </r>
  </si>
  <si>
    <t>AW2-4424</t>
  </si>
  <si>
    <t>Phase4:[S650][必现]更多服务预约保养和流量查询卡片位置相反</t>
  </si>
  <si>
    <t>09/十月/22 11:24 上午</t>
  </si>
  <si>
    <t>26/五月/22 4:32 下午</t>
  </si>
  <si>
    <t>&lt;p&gt;UI卡片需要调整，预计apk版本1.5.2.4中修复。BUG同步&lt;a href="https://www.jira.ford.com/browse/AW2-7442" class="external-link" rel="nofollow"&gt;https://www.jira.ford.com/browse/AW2-7442&lt;/a&gt;。百度-张晓洋-Launcher&lt;/p&gt;</t>
  </si>
  <si>
    <t>AW2-7465</t>
  </si>
  <si>
    <t>[S650][随心看][必现]播放破损视频文件，弹窗没有文字提示</t>
  </si>
  <si>
    <t>30/九月/22 10:12 上午</t>
  </si>
  <si>
    <t>30/九月/22 10:10 上午</t>
  </si>
  <si>
    <t>AW2-6098</t>
  </si>
  <si>
    <t>Phase4:[S650][必现]首次使用地图，限行弹窗提示与顶部搜索框重叠，与UI设计不一致</t>
  </si>
  <si>
    <t>28/九月/22 3:27 下午</t>
  </si>
  <si>
    <t>18/八月/22 3:30 下午</t>
  </si>
  <si>
    <r>
      <rPr>
        <sz val="12"/>
        <color rgb="FF000000"/>
        <rFont val="Arial"/>
        <charset val="0"/>
      </rPr>
      <t>&lt;p&gt;20220922_0797_HF13_R05.PRO验证失败，未修改&lt;/p&gt;</t>
    </r>
    <r>
      <rPr>
        <sz val="12"/>
        <color rgb="FF000000"/>
        <rFont val="Arial"/>
        <charset val="0"/>
      </rPr>
      <t xml:space="preserve">
</t>
    </r>
    <r>
      <rPr>
        <sz val="12"/>
        <color rgb="FF000000"/>
        <rFont val="Arial"/>
        <charset val="0"/>
      </rPr>
      <t>&lt;p&gt;地图版本：V5.0.1.34&lt;/p&gt;</t>
    </r>
  </si>
  <si>
    <t>AW2-4837</t>
  </si>
  <si>
    <t>Phase4:[S650][必现]首页是“My Mustang”，二级菜单是“我的Mustang”，请保持一致</t>
  </si>
  <si>
    <t>APIM-CIS, Mymustang, S650_HMI, baidu, deasy</t>
  </si>
  <si>
    <t>Zhang, Liqian (L.)</t>
  </si>
  <si>
    <t>19/八月/22 3:47 下午</t>
  </si>
  <si>
    <t>17/五月/22 2:34 下午</t>
  </si>
  <si>
    <t>&lt;p&gt;Launcher1.5.1.23中将My Mustang 修改成了“我的Mustang”，百度-张晓洋-Launcher&lt;/p&gt;</t>
  </si>
  <si>
    <r>
      <rPr>
        <sz val="7.5"/>
        <color rgb="FF000000"/>
        <rFont val="Arial"/>
        <charset val="0"/>
      </rPr>
      <t>Sun, Ying (Y.) 通过Jira 8.13.22#813022-sha1:0bfa32aeac99337fb4121989dd25167b6f869653 生成于 Wed Oct 12 02:26:55 EDT 2022。</t>
    </r>
    <r>
      <rPr>
        <sz val="7.5"/>
        <color rgb="FF000000"/>
        <rFont val="Arial"/>
        <charset val="0"/>
      </rPr>
      <t xml:space="preserve"> </t>
    </r>
  </si>
  <si>
    <t>计数项:报告人</t>
  </si>
  <si>
    <t>(空白)</t>
  </si>
  <si>
    <t>总计</t>
  </si>
  <si>
    <t>case总数</t>
  </si>
  <si>
    <t>目标车型case数</t>
  </si>
  <si>
    <t>执行总数</t>
  </si>
  <si>
    <t>执行率</t>
  </si>
  <si>
    <t>通过总数</t>
  </si>
  <si>
    <t>通过率</t>
  </si>
  <si>
    <t>整体通过率</t>
  </si>
  <si>
    <t>备注</t>
  </si>
  <si>
    <t>依赖sync+vin码&amp;完全的正式环境&amp;真实支付的订单且距离订单四个小时</t>
  </si>
  <si>
    <t>订单中心</t>
  </si>
  <si>
    <t>依赖余额不足账号</t>
  </si>
  <si>
    <t>个人中心</t>
  </si>
  <si>
    <t>依赖实车、支付</t>
  </si>
  <si>
    <t>依赖支付，UI不符</t>
  </si>
  <si>
    <t>依赖支付</t>
  </si>
  <si>
    <t>BI平台有attach信息返回</t>
  </si>
  <si>
    <t>智慧停车</t>
  </si>
  <si>
    <t>正确的事件id没有任何数据</t>
  </si>
  <si>
    <t>依赖实车和设备sync+vin码</t>
  </si>
  <si>
    <t>汇总</t>
  </si>
  <si>
    <t>软件版本：</t>
  </si>
  <si>
    <t>R05</t>
  </si>
  <si>
    <t>R04</t>
  </si>
  <si>
    <t>应用</t>
  </si>
  <si>
    <t>场景</t>
  </si>
  <si>
    <t>前台or后台</t>
  </si>
  <si>
    <t>Process</t>
  </si>
  <si>
    <t>Owner</t>
  </si>
  <si>
    <t>CPU Usage Avg</t>
  </si>
  <si>
    <t>CPU Usage Max</t>
  </si>
  <si>
    <t>RA Avg</t>
  </si>
  <si>
    <t>RA ax</t>
  </si>
  <si>
    <t>GPU Avg</t>
  </si>
  <si>
    <t>GPU Max</t>
  </si>
  <si>
    <t>CPU Avg偏差超过20%的说明</t>
  </si>
  <si>
    <t>RAM Avg偏差超5%的说明</t>
  </si>
  <si>
    <t>CPU Avg偏差超过10%的说明</t>
  </si>
  <si>
    <t>是否常驻后台</t>
  </si>
  <si>
    <t>连续在线指令5min</t>
  </si>
  <si>
    <t>前台</t>
  </si>
  <si>
    <t>com.baidu.che.codriver</t>
  </si>
  <si>
    <t>连续离线指令5min</t>
  </si>
  <si>
    <t>唤醒词5min</t>
  </si>
  <si>
    <t>场景化命令词5min</t>
  </si>
  <si>
    <t>静置后台5min</t>
  </si>
  <si>
    <t>后台</t>
  </si>
  <si>
    <t>隐私列表页静置5min</t>
  </si>
  <si>
    <t>com.baidu.bodyguard</t>
  </si>
  <si>
    <t>静置前台5min</t>
  </si>
  <si>
    <t>使用应用5min</t>
  </si>
  <si>
    <t>com.baidu.xiaoduos.messageserver</t>
  </si>
  <si>
    <t>启动过程5min(冷启动)</t>
  </si>
  <si>
    <t>com.baidu.iov.dueros.videoplayer</t>
  </si>
  <si>
    <t>进入播放页面静置10mim</t>
  </si>
  <si>
    <t>播放页面切换视频10mim</t>
  </si>
  <si>
    <t>使用应用5mim</t>
  </si>
  <si>
    <t>播放视频10mim</t>
  </si>
  <si>
    <t>com.baidu.xiaoduos.launcher</t>
  </si>
  <si>
    <t>使用应用无动画5min</t>
  </si>
  <si>
    <t>com.baidu.iov.dueros.car2home</t>
  </si>
  <si>
    <t>设备页面5mim</t>
  </si>
  <si>
    <t>com.baidu.car.radio</t>
  </si>
  <si>
    <t>前台播放5min(播放页)</t>
  </si>
  <si>
    <t>后台播放5min(播放页面)</t>
  </si>
  <si>
    <t>播放页面切歌5min</t>
  </si>
  <si>
    <t>首页静置5min</t>
  </si>
  <si>
    <t>前台静置5min(播放页面)</t>
  </si>
  <si>
    <t>静置后台5分钟</t>
  </si>
  <si>
    <t>com.baidu.iov.faceos</t>
  </si>
  <si>
    <t>静置前台5分钟</t>
  </si>
  <si>
    <t>使用应用5分钟</t>
  </si>
  <si>
    <t>普通导航-全屏</t>
  </si>
  <si>
    <t>首页静置20min（关路况）</t>
  </si>
  <si>
    <t>com.baidu.naviauto</t>
  </si>
  <si>
    <t>后台空闲20min（关路况）</t>
  </si>
  <si>
    <t>387.46 </t>
  </si>
  <si>
    <t>底图缩放（关路况）</t>
  </si>
  <si>
    <t> 201.58</t>
  </si>
  <si>
    <t>底图拖拽（关路况）</t>
  </si>
  <si>
    <t>644.56 </t>
  </si>
  <si>
    <t>连续搜POI（关路况）</t>
  </si>
  <si>
    <t> 452.64</t>
  </si>
  <si>
    <t>单结果检索结果（关路况）</t>
  </si>
  <si>
    <t> 420.05 </t>
  </si>
  <si>
    <t>发起算路（关路况）</t>
  </si>
  <si>
    <t> 306.72</t>
  </si>
  <si>
    <t>导航20min（关路况）</t>
  </si>
  <si>
    <t> 336.53</t>
  </si>
  <si>
    <t>导航20min（开路况）</t>
  </si>
  <si>
    <t> 365.74</t>
  </si>
  <si>
    <t>巡航20min（开路况）</t>
  </si>
  <si>
    <t>使用中</t>
  </si>
  <si>
    <t>电影票</t>
  </si>
  <si>
    <t>酒店预定</t>
  </si>
  <si>
    <t>验收版本</t>
  </si>
  <si>
    <t>类别</t>
  </si>
  <si>
    <t>序号</t>
  </si>
  <si>
    <t>影响因素</t>
  </si>
  <si>
    <t>权重</t>
  </si>
  <si>
    <t>Happy path</t>
  </si>
  <si>
    <t>Full</t>
  </si>
  <si>
    <t>SPEC</t>
  </si>
  <si>
    <t>Reference</t>
  </si>
  <si>
    <t>偏差</t>
  </si>
  <si>
    <t>用例类型</t>
  </si>
  <si>
    <t>台架 or实车</t>
  </si>
  <si>
    <t>测试状态</t>
  </si>
  <si>
    <t>测试前提条件</t>
  </si>
  <si>
    <t>测试步骤</t>
  </si>
  <si>
    <t>性能数据计算细则</t>
  </si>
  <si>
    <t>开始&amp;结束帧</t>
  </si>
  <si>
    <t>R04测试手法</t>
  </si>
  <si>
    <t>第一次测试/</t>
  </si>
  <si>
    <t>第二次测试/</t>
  </si>
  <si>
    <t>第三次测试/</t>
  </si>
  <si>
    <t>R05测试结果</t>
  </si>
  <si>
    <t>R04测试结果</t>
  </si>
  <si>
    <t>实测结果与R04偏差值</t>
  </si>
  <si>
    <t>R07 Target</t>
  </si>
  <si>
    <t>允许偏差上限</t>
  </si>
  <si>
    <t>实测结果与R05</t>
  </si>
  <si>
    <t>milestone;R06;OKTOBY</t>
  </si>
  <si>
    <t>Power on QQ音乐首次启动</t>
  </si>
  <si>
    <t>12s</t>
  </si>
  <si>
    <t>14.2s</t>
  </si>
  <si>
    <t>1-2-1-1</t>
  </si>
  <si>
    <t>台架</t>
  </si>
  <si>
    <t>冷启动</t>
  </si>
  <si>
    <t>关机前QQ音乐暂停</t>
  </si>
  <si>
    <t>1.IVI开机，发送adb reboot消息
2.Launcher显示后1s内，点击随心听卡片</t>
  </si>
  <si>
    <t>计算从手部离开点击到QQ音乐界面稳定展示</t>
  </si>
  <si>
    <t>开始帧：手指离开瞬间
结束帧：音乐页面展示完整瞬间</t>
  </si>
  <si>
    <t>R04无此场景</t>
  </si>
  <si>
    <t>R07无target描述</t>
  </si>
  <si>
    <t>4s</t>
  </si>
  <si>
    <t>默认关机前是播放QQ音乐</t>
  </si>
  <si>
    <t>计算从手部离开点击到QQ音乐从暂停到播放状态</t>
  </si>
  <si>
    <t>开始帧：手指离开瞬间
结束帧：暂停变成播放的瞬间</t>
  </si>
  <si>
    <t>Power onQQ音乐选择歌单</t>
  </si>
  <si>
    <t>1s</t>
  </si>
  <si>
    <t>1-3-1</t>
  </si>
  <si>
    <t>1.IVI开机，发送adb reboot消息
2.Launcher显示后1s内，点击随心听图标
3.在QQ音乐界面显示1s内选择一个歌单</t>
  </si>
  <si>
    <t>计算从手部离开点击到歌单界面稳定展示（只要整体界面加载就可以，不需要图片加载完）</t>
  </si>
  <si>
    <t>开始帧：手指离开某个歌单的瞬间
结束帧：歌单页面加载基本稳定（不需要关注图片啥的有没有加载）</t>
  </si>
  <si>
    <t>Power onQQ音乐选择歌曲</t>
  </si>
  <si>
    <t>1.IVI开机，发送adb reboot消息
2.Launcher显示后1s内，点击随心听图标
3.在QQ音乐界面显示1s内选择一个歌单
4.在QQ音乐歌单界面显示1s内选择一首歌</t>
  </si>
  <si>
    <t>计算从手部离开点击到歌曲播放（播放按钮从暂停到播放状态）</t>
  </si>
  <si>
    <t>开始帧：手指离开某个歌单内某首歌曲的瞬间
结束帧：暂停变成播放的瞬间</t>
  </si>
  <si>
    <t>Power on到语音导航</t>
  </si>
  <si>
    <t>1.IVI开机，发送adb reboot消息
2.Launcher显示后1s内，尝试福特定制唤醒词唤醒
3.语音"导航到xxx"</t>
  </si>
  <si>
    <t>计算从语音指令最后一个字到搜索结果稳定展示</t>
  </si>
  <si>
    <t>开始帧：语音TTS全部文字稳定上屏瞬间
结束帧：出现搜索地点结果list展示稳定的瞬间
注：
深圳：导航去深圳北站
南京：导航去南京南站
北京：导航去天安门</t>
  </si>
  <si>
    <t>Power on到语音导航规划完成</t>
  </si>
  <si>
    <t>1.IVI开机，发送adb reboot消息
2.Launcher显示后1s内，尝试福特定制唤醒词唤醒
3.语音"导航到xxx"
4.语音“第一条”</t>
  </si>
  <si>
    <t>计算从语音指令最后一个字到规划路径结果稳定展示</t>
  </si>
  <si>
    <t>开始帧：『第一条』三个字稳定上屏的瞬间
结束帧：文档展示路线规划的瞬间（加载稳定）
注：
深圳：导航去深圳北站
南京：导航去南京南站
北京：导航去天安门</t>
  </si>
  <si>
    <t>Power on导航启动时间</t>
  </si>
  <si>
    <t>Y</t>
  </si>
  <si>
    <t>12.2s</t>
  </si>
  <si>
    <t>1.IVI开机，发送adb reboot消息
2.Launcher显示后1s内，点击导航图标
3.整个测试过程中录屏</t>
  </si>
  <si>
    <t xml:space="preserve">
计算从手部离开点击开始第一帧到导航地图搜索框显示（并且此时地图概览已经显示，路况等细节不考虑）。</t>
  </si>
  <si>
    <t>开始帧：手指离开launcher地图卡片的瞬间
结束帧：地图加载了菜单栏和搜索栏的瞬间（不需要关注整个路况都加载完整）</t>
  </si>
  <si>
    <t>无差异</t>
  </si>
  <si>
    <t>power on导航界面点击输入框出现下拉框</t>
  </si>
  <si>
    <t>1-3-1-1</t>
  </si>
  <si>
    <t>1.IVI开机，发送adb reboot消息
2.Launcher显示后1s内，点击导航图标
3.点击导航中的地址输入框</t>
  </si>
  <si>
    <t>计算从手部离开点击到下拉框（历史记录）稳定展示</t>
  </si>
  <si>
    <t>开始帧：手指离开地图搜索框的瞬间
结束帧：历史记录展示的瞬间（不需要管输入法啥时候弹出来）</t>
  </si>
  <si>
    <t>power on导航搜索地址完成</t>
  </si>
  <si>
    <t>1.5s</t>
  </si>
  <si>
    <t>1.IVI开机，发送adb reboot消息
2.Launcher显示后1s内，点击导航图标
3.点击导航中的地址输入框，输入一个地址
4.点击搜索按钮</t>
  </si>
  <si>
    <t>计算从手部离开点击到搜索结果稳定展示</t>
  </si>
  <si>
    <t>开始帧：手指离开搜索按钮瞬间
结束帧：出现搜索结果list的瞬间</t>
  </si>
  <si>
    <t>power on选择目的地后路线规划完成</t>
  </si>
  <si>
    <t>2s</t>
  </si>
  <si>
    <t>1.IVI开机，发送adb reboot消息
2.Launcher显示后1s内，点击导航图标
3.点击导航中的地址输入框，输入一个地址
4.点击搜索按钮
5.选择一个地址</t>
  </si>
  <si>
    <t>计算从手部离开点击到路线规划结果稳定展示</t>
  </si>
  <si>
    <t>开始帧：手指离开搜索结果某个地点的瞬间
结束帧：搜索规划页稳定展示的瞬间（包含时长、距离等信息的框框）</t>
  </si>
  <si>
    <t>Power onPTT可用</t>
  </si>
  <si>
    <t>15.2s</t>
  </si>
  <si>
    <t>1-4</t>
  </si>
  <si>
    <t>1.IVI开机，发送adb reboot消息
2.Launcher显示后1s内，按下方向盘语音硬按键
3.若第一次无响应，间隔1再次尝试
4.语音唤醒后，发送语音指令“打开空调”，若无法响应则继续唤醒</t>
  </si>
  <si>
    <t>计算从launcher界面启动第一帧到语音"打开空调"成功响应那一次的语音唤醒弹框第一帧</t>
  </si>
  <si>
    <t>开始帧：launcher启动的瞬间
结束帧：第一句说话的文字上屏的瞬间</t>
  </si>
  <si>
    <t>补测</t>
  </si>
  <si>
    <t>Power on语音可用</t>
  </si>
  <si>
    <t>1-1-1-1</t>
  </si>
  <si>
    <t>1.IVI开机，发送adb reboot消息
2.Launcher显示后1s内，尝试福特定制唤醒词唤醒
3.若第一次无响应，间隔1s再次尝试
4.语音唤醒后，发送语音指令“打开空调”，若无法响应则继续唤醒</t>
  </si>
  <si>
    <t>Power on语音播放音乐</t>
  </si>
  <si>
    <t>5s</t>
  </si>
  <si>
    <t>1.IVI开机，发送adb reboot消息
2.Launcher显示后1s内，尝试福特定制唤醒词唤醒
3.语音"播放xxx"</t>
  </si>
  <si>
    <t>计算从语音最后一个字上屏到歌曲播报第一帧</t>
  </si>
  <si>
    <t>开始帧：指令完整上屏的瞬间
结束帧：出现TTS回复文字的瞬间
注：
我要听陈奕迅的歌</t>
  </si>
  <si>
    <t>Power onFM音源恢复</t>
  </si>
  <si>
    <t>6.2s</t>
  </si>
  <si>
    <t>1-1</t>
  </si>
  <si>
    <t>车机播放Fm</t>
  </si>
  <si>
    <t>1.IVI开机，发送adb reboot消息
2.整个测试过程中录屏</t>
  </si>
  <si>
    <t>计算从Launcher第一帧至FM播放（播放按钮从暂停到播放状态，认定为开始播放）</t>
  </si>
  <si>
    <t>开始帧：launcher出现第一帧
结束帧：暂停按钮变成播放瞬间
注：重启前需要播放FM</t>
  </si>
  <si>
    <t>Power on在线电台音源恢复</t>
  </si>
  <si>
    <t>车机播放在线电台</t>
  </si>
  <si>
    <t>计算从Launcher第一帧至在线电台播放（播放按钮从暂停到播放状态，认定为开始播放）</t>
  </si>
  <si>
    <t>开始帧：launcher出现第一帧
结束帧：暂停按钮变成播放瞬间
注：重启前需要播放在线电台</t>
  </si>
  <si>
    <t>Power on到根目录两首歌的USB音源恢复</t>
  </si>
  <si>
    <t>18.2s</t>
  </si>
  <si>
    <t>1.1.U盘根目录存放两首歌曲
2.车机播放U盘音乐</t>
  </si>
  <si>
    <t>IVI开机，发送adb reboot消息，整个测试过程中录屏</t>
  </si>
  <si>
    <t>计算从Launcher第一帧至U盘音乐播放（播放按钮从暂停到播放状态，认定为开始播放）</t>
  </si>
  <si>
    <t>开始帧：launcher出现第一帧
结束帧：暂停按钮变成播放瞬间
注：重启前需要播放U盘音乐，且重启时U盘插着</t>
  </si>
  <si>
    <t>Power onQQ音源恢复</t>
  </si>
  <si>
    <t>1.强网
2.车机播放QQ音乐</t>
  </si>
  <si>
    <t>计算从Launcher第一帧至QQ音乐播放（播放按钮从暂停到播放状态，认定为开始播放）</t>
  </si>
  <si>
    <t>开始帧：launcher出现第一帧
结束帧：暂停按钮变成播放瞬间
注：重启前需要播放QQ音乐</t>
  </si>
  <si>
    <t>路测</t>
  </si>
  <si>
    <t>CPU常用场景一下归一化CPU Free</t>
  </si>
  <si>
    <t>&gt;60% for 400%</t>
  </si>
  <si>
    <t>实车</t>
  </si>
  <si>
    <t>路测真实场景,强网/弱网/V2I环境都存在</t>
  </si>
  <si>
    <t>路测常用场景一持续运行20分钟，以5秒为间隔持续用top抓取CPU数据（nice -n -10 top -d 5）</t>
  </si>
  <si>
    <t>计算20分钟整个周期下cpu Free换算成100%下的平均值</t>
  </si>
  <si>
    <t>Desay/Baidu</t>
  </si>
  <si>
    <t>依赖实车路测</t>
  </si>
  <si>
    <t>CPU常用场景二下归一化CPU Free</t>
  </si>
  <si>
    <t>路测常用场景二持续运行20分钟，以5秒为间隔持续抓取CPU数据（nice -n -10 top -d 5）</t>
  </si>
  <si>
    <t>CPU常用场景三下归一化CPU Free</t>
  </si>
  <si>
    <t>CPU Worst case下归一化CPU Free</t>
  </si>
  <si>
    <t>路测Worst case持续运行20分钟，以5秒为间隔持续抓取CPU数据（nice -n -10 top -d 5）</t>
  </si>
  <si>
    <t>RAM常用场景一下归一化RAM Free</t>
  </si>
  <si>
    <t>&gt;30%</t>
  </si>
  <si>
    <t>路测常用场景一持续运行20分钟，以3分钟为间隔持续抓取Free Ram数据（dumpsys -t 180 meminfo）</t>
  </si>
  <si>
    <t>计算20分钟整个周期下Free Ram平均值</t>
  </si>
  <si>
    <t>RAM常用场景二下归一化RAM Free</t>
  </si>
  <si>
    <t>路测常用场景二持续运行20分钟，以3分钟为间隔持续抓取内存数据（dumpsys -t 180 meminfo）</t>
  </si>
  <si>
    <t>非目标车型</t>
  </si>
  <si>
    <t>RAM常用场景三下归一化RAM Free</t>
  </si>
  <si>
    <t>路测常用场景三持续运行20分钟，以3分钟为间隔持续抓取内存数据（dumpsys -t 180 meminfo）</t>
  </si>
  <si>
    <t>RAM Worst case下归一化RAM Free</t>
  </si>
  <si>
    <t>路测Worst case持续运行20分钟，以3分钟为间隔持续抓取内存数据（dumpsys -t 180 meminfo）</t>
  </si>
  <si>
    <t>GPU常用场景一下归一化GPU Free</t>
  </si>
  <si>
    <t>&gt;40%</t>
  </si>
  <si>
    <t>路测常用场景一持续运行20分钟，以3秒为间隔持续抓取GPU数据（cat /sys/class/kgsl//kgsl-3d0/gpu_busy_percentage）</t>
  </si>
  <si>
    <t>计算20分钟整个周期下GPU剩余平均值</t>
  </si>
  <si>
    <t>GPU常用场景二下归一化GPU Free</t>
  </si>
  <si>
    <t>GPU常用场景三下归一化GPU Free</t>
  </si>
  <si>
    <t>GPU Worst case下归一化GPU Free</t>
  </si>
  <si>
    <t>系统稳定状态下QQ音乐首次启动</t>
  </si>
  <si>
    <t>1-3</t>
  </si>
  <si>
    <t>默认关机前未播放QQ音乐</t>
  </si>
  <si>
    <t>开机Launcher出来以后等待3分钟，点击Launcher随心听卡片</t>
  </si>
  <si>
    <t>计算从手指抬起动作到QQ音乐界面稳定展示</t>
  </si>
  <si>
    <t>开始帧：手指离开随心听卡片瞬间
结束帧：随心听页面稳定展示瞬间
注：
上次关机前没有播放随心听QQ音乐</t>
  </si>
  <si>
    <t>计算从手指抬起动作到音乐界面暂停按钮切换到播放按钮</t>
  </si>
  <si>
    <t>开始帧：手指离开随心听卡片瞬间
结束帧：随心听页面稳定展示瞬间
注：
上次关机前正在播放随心听QQ音乐</t>
  </si>
  <si>
    <t>系统稳定状态下QQ音乐选择歌单</t>
  </si>
  <si>
    <t>1.开机Launcher出来以后等待3分钟点击随心听图标
2.切换到QQ音乐Tab页面
3.选择一个歌单</t>
  </si>
  <si>
    <t>计算从手部离开点击到歌单界面稳定展示</t>
  </si>
  <si>
    <t>开始帧：手指离开某个歌单的瞬间
结束帧：歌单页面加载完整的瞬间</t>
  </si>
  <si>
    <t>系统稳定状态下QQ音乐选择歌曲</t>
  </si>
  <si>
    <t>1.开机Launcher出来以后等待3分钟点击随心听图标
2.切换到QQ音乐Tab页面
3.选择一个歌单
4.选择一首歌</t>
  </si>
  <si>
    <t>开始帧：手指离开某个歌单的某首歌的瞬间
结束帧：暂停变成播放的瞬间</t>
  </si>
  <si>
    <t>系统稳定状态下USB音乐首次启动</t>
  </si>
  <si>
    <t>关机前是QQ音乐</t>
  </si>
  <si>
    <t>开机Launcher出来以后等待3分钟，点击U盘音乐按钮</t>
  </si>
  <si>
    <t>计算从手指抬起动作到U盘音乐暂停按钮切换到播放按钮</t>
  </si>
  <si>
    <t>开始帧：手指离开随心听首页U盘音乐的瞬间
结束帧：U盘音源暂停按钮变成播放的瞬间
注；关机前是播放QQ音乐，且插着U盘</t>
  </si>
  <si>
    <t>系统稳定状态下喜马拉雅首次启动</t>
  </si>
  <si>
    <t>关机前是USB音乐</t>
  </si>
  <si>
    <t>开机Launcher出来以后等待3分钟，点击应用按钮</t>
  </si>
  <si>
    <t>计算从手指抬起动作到应用界面稳定展示</t>
  </si>
  <si>
    <t>开始帧：手指离开随心听首页喜马拉雅音乐的瞬间
结束帧：喜马拉雅页面展示完整瞬间
注；关机前播放U盘音乐</t>
  </si>
  <si>
    <t>系统稳定状态下Navigation首次启动</t>
  </si>
  <si>
    <t>3s</t>
  </si>
  <si>
    <t>开机Launcher出来以后等待3分钟，点击导航按钮</t>
  </si>
  <si>
    <t>计算从手指抬起动作到导航定位信息加载完成</t>
  </si>
  <si>
    <t>开始帧：手指离开launcher地图卡片的瞬间
结束帧：地图首页加载完整的瞬间</t>
  </si>
  <si>
    <t>结束帧：进入加载个大概框架即可，无需加载完整</t>
  </si>
  <si>
    <t>测试手法差异，正常偏差</t>
  </si>
  <si>
    <t>系统稳定状态下导航界面点击输入框出现下拉框</t>
  </si>
  <si>
    <t>1.开机Launcher出来以后等待3分钟,点击导航图标
2.点击导航中的地址输入框</t>
  </si>
  <si>
    <t>计算从手部离开点击到下拉框稳定展示</t>
  </si>
  <si>
    <t>开始帧：手指离开地图首页搜索框的瞬间
结束帧：搜索框的下拉框文档展示（应该展示的是搜索历史）</t>
  </si>
  <si>
    <t>QQ/新闻/喜马拉雅/在线FM热启动</t>
  </si>
  <si>
    <t>200ms</t>
  </si>
  <si>
    <t>热启动</t>
  </si>
  <si>
    <t>系统稳定以后打开音乐应用，再回到首页，再次打开音乐应用</t>
  </si>
  <si>
    <t>计算第二次打开音乐应用从手指抬起动作到音乐界面稳定展示</t>
  </si>
  <si>
    <t>开始帧：手指离开launcher首页随心听卡片瞬间
结束帧：页面稳定展示的瞬间
注：需要热启动</t>
  </si>
  <si>
    <t>结束帧：需要等待整个页面加载完整</t>
  </si>
  <si>
    <t>R06;OKTOBY</t>
  </si>
  <si>
    <t>USB音乐热启动</t>
  </si>
  <si>
    <t>非首次进入USB音乐界面
当前在随心听，FM播放界面</t>
  </si>
  <si>
    <t>在FM播放界面，点击TAB上的USB音乐按键</t>
  </si>
  <si>
    <t>计算从手指抬起动作到USB音乐界面稳定展示</t>
  </si>
  <si>
    <t>开始帧：手指离开随心听首页U盘音乐的瞬间
结束帧：U盘音乐页面稳定展示的瞬间
注：一开始处于随心听FM页面，然后切换到FM页面</t>
  </si>
  <si>
    <t>Navigation热启动</t>
  </si>
  <si>
    <t>系统稳定以后打开导航，输入目的地，完成路径规划后，再回到首页，再次打开导航应用</t>
  </si>
  <si>
    <t>计算第二次打开导航应用从手指抬起动作到导航界面稳定展示</t>
  </si>
  <si>
    <t>开始帧：手指离开launcher首页地图卡片的瞬间
结束帧：地图页面完整加载的瞬间
注：地图后台前处于导航中</t>
  </si>
  <si>
    <t>误差较小</t>
  </si>
  <si>
    <t>稳定性</t>
  </si>
  <si>
    <t>24小时Monkey测试中的CPU Free</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</si>
  <si>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</si>
  <si>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</si>
  <si>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</si>
  <si>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24小时Monkey测试中的RAM Free</t>
  </si>
  <si>
    <t>monkey运行过程中，以5分钟为间隔持续用dumsys meminfo抓取内存数据</t>
  </si>
  <si>
    <t>计算整个运行过程中 Ram的剩余值</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</si>
  <si>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</si>
  <si>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</si>
  <si>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</si>
  <si>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</si>
  <si>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</si>
  <si>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</si>
  <si>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</si>
  <si>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</si>
  <si>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</si>
  <si>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</si>
  <si>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</si>
  <si>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见内存走势图sheet</t>
  </si>
  <si>
    <t>组合场景下的ANR次数</t>
  </si>
  <si>
    <t>路测运行结束以后，搜集日志，分析ANR次数</t>
  </si>
  <si>
    <t>组合场景下的Crash次数</t>
  </si>
  <si>
    <t>路测运行结束以后，搜集日志，分析CRASH次数</t>
  </si>
  <si>
    <t>系统稳定状态下导航搜索</t>
  </si>
  <si>
    <t>强网</t>
  </si>
  <si>
    <t>开机Launcher出来以后等待3分钟，打开导航应用，输入目的地，点击搜索</t>
  </si>
  <si>
    <t>计算从点击搜索至界面稳定展示搜索结果</t>
  </si>
  <si>
    <t>开始帧：手指离开搜索按钮的瞬间
结束帧：展示搜索结果list的瞬间</t>
  </si>
  <si>
    <t>结束帧：开始加载搜索list的瞬间</t>
  </si>
  <si>
    <t>系统稳定状态下导航路径规划</t>
  </si>
  <si>
    <t>开机Launcher出来以后等待3分钟，打开导航应用，输入目的地，点击搜索，出现搜索列表以后点击路径规划按钮</t>
  </si>
  <si>
    <t>计算从点击路径规划按钮至界面稳定展示路径搜索结果</t>
  </si>
  <si>
    <t>开始帧：手指离开搜索结果的某个地点的瞬间
结束帧：展示路线规划页面（展示包括距离和时间的那个小框框）</t>
  </si>
  <si>
    <t>系统稳定状态下在线QQ音乐切歌</t>
  </si>
  <si>
    <t>开机Launcher出来以后等待3分钟，打开在线音乐应用，音乐播放以后，点击下一首</t>
  </si>
  <si>
    <t>计算从点击下一首至播放按钮从暂停到播放</t>
  </si>
  <si>
    <t>开始帧：手指离开下一首按钮的瞬间
结束帧：暂停按钮变成播放按钮的瞬间</t>
  </si>
  <si>
    <t>系统稳定状态下在线电台切换/FM</t>
  </si>
  <si>
    <t>开机Launcher出来以后等待3分钟，打开Fm应用，FM播放以后，点击下一首</t>
  </si>
  <si>
    <t>计算从点击下一首至FM成功切台</t>
  </si>
  <si>
    <t>开始帧：手指离开下一个台按钮的瞬间
结束帧：成功切换到下一个台并播放的瞬间</t>
  </si>
  <si>
    <t>系统稳定下，语音导航搜索时间</t>
  </si>
  <si>
    <t>开机Launcher出来以后等待3分钟，语音导航到xxx</t>
  </si>
  <si>
    <t>计算从语音最后一个字上屏结束至页面稳定展示搜索结果</t>
  </si>
  <si>
    <t>开始帧：指令文字完整上屏的瞬间
结束帧：完整展示搜索结果list的瞬间
深圳：导航去深圳北站
南京：导航去南京南京
北京：导航去天安门</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</si>
  <si>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</si>
  <si>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</si>
  <si>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</si>
  <si>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</si>
  <si>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</si>
  <si>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开始帧：指令文字完整上屏的瞬间
结束帧：完整展示路线规划页面的瞬间（出现一个距离、时长的框框）
深圳：导航去深圳北站
南京：导航去南京南京
北京：导航去天安门</t>
  </si>
  <si>
    <t>开始帧：回复TTS文字播报结束的瞬间</t>
  </si>
  <si>
    <t>系统稳定下，语音播放音乐</t>
  </si>
  <si>
    <t>开机Launcher出来以后等待3分钟，语音播放xxx</t>
  </si>
  <si>
    <t>计算从语音最后一个字上屏结束至音乐播放按钮播放状态</t>
  </si>
  <si>
    <t>开始帧：指令稳定上屏的瞬间
结束帧：回复文字稳定出现的瞬间（不需要等按钮变成播放）</t>
  </si>
  <si>
    <t>开始帧：TTS播放结束
结束帧：按钮变成播放态</t>
  </si>
  <si>
    <t>系统稳定下，语音车控</t>
  </si>
  <si>
    <t>开机Launcher出来以后等待3分钟，语音打开天窗</t>
  </si>
  <si>
    <t>计算从语音最后一个字上屏结束至天窗开始开启</t>
  </si>
  <si>
    <t>开始帧：指令文字完整上屏的瞬间
结束帧：天窗开始打开的瞬间</t>
  </si>
  <si>
    <t>系统稳定下，语音系统控制</t>
  </si>
  <si>
    <t>开机Launcher出来以后等待3分钟，语音屏幕亮一点</t>
  </si>
  <si>
    <t>计算从语音最后一个字上屏结束至操作生效</t>
  </si>
  <si>
    <t>开始帧：指令文字完整上屏的瞬间
结束帧：屏幕亮度被调整的瞬间（如果是投屏的话就设置页面的亮度条）</t>
  </si>
  <si>
    <t>Power on 到账号自动登录时间</t>
  </si>
  <si>
    <t>强网，账号已登录，未开启人脸识别</t>
  </si>
  <si>
    <t>计算从launcher界面启动第一帧到账号登录完成</t>
  </si>
  <si>
    <t>开始帧：launcher出现第一帧
结束帧：账号头像和名字显示的瞬间</t>
  </si>
  <si>
    <t>Power on 到账号二维码出现时间</t>
  </si>
  <si>
    <t>强网，账号未登录，未开启人脸识别</t>
  </si>
  <si>
    <t>计算从launcher界面启动第一帧到显示账号二维码稳定展示</t>
  </si>
  <si>
    <t>开始帧：launcher出现第一帧
结束帧：跳转到二维码登录页并完整展示二维码的瞬间</t>
  </si>
  <si>
    <t>语音热启动时间</t>
  </si>
  <si>
    <t>1、已经调起语音进程
2、点击语音唤醒图标</t>
  </si>
  <si>
    <t>开始帧：手指离开页面语音唤醒图标的瞬间
结束帧：出现VPA的瞬间
注：需要此前使用过语音</t>
  </si>
  <si>
    <t>车机管家冷启动时间</t>
  </si>
  <si>
    <t>1、系统启动，进入launcher后，等待3min
2、点击车机管家图标
3、进入车机管家首页</t>
  </si>
  <si>
    <t>计算点击app图标到进入首页后完全展示的时间</t>
  </si>
  <si>
    <t>开始帧：手指离开车机管家卡片的瞬间
结束帧：稳定展示车机管家页面的瞬间</t>
  </si>
  <si>
    <t>车机管家热启动时间</t>
  </si>
  <si>
    <t>1、返回到上一页
2、再次点击车机管家图标
3、进入车机管家首页</t>
  </si>
  <si>
    <t>消息中心冷启动时间</t>
  </si>
  <si>
    <t>1、系统启动，进入launcher后，等待3min
2、点击消息盒子图标
3、进入消息盒子首页</t>
  </si>
  <si>
    <t>开始帧：手指离开个人中心消息盒子的瞬间
结束帧：完整展示消息盒子的页面的瞬间
注：第一次进入</t>
  </si>
  <si>
    <t>消息中心热启动时间</t>
  </si>
  <si>
    <t>1、返回到上一页
2、再次点击消息盒子图标
3、进入消息盒子首页</t>
  </si>
  <si>
    <t>随心看冷启动时间</t>
  </si>
  <si>
    <t>1、系统启动，进入launcher后，等待3min
2、点击随心看图标
3、进入随心看首页</t>
  </si>
  <si>
    <t>开始帧：手指离开随心看的瞬间
结束帧：随心看首页完整展示的瞬间</t>
  </si>
  <si>
    <t>随心看热启动时间</t>
  </si>
  <si>
    <t>1、返回到上一页
2、再次点击随心看图标
3、进入随心看首页</t>
  </si>
  <si>
    <t>开始帧：手指离开随心看的瞬间
结束帧：随心看完整展示的瞬间</t>
  </si>
  <si>
    <t>launcher冷启动时间</t>
  </si>
  <si>
    <t>1、系统启动，黑屏状态
2、首次进入launcher</t>
  </si>
  <si>
    <t>开始帧：开机动画结束进入黑屏的瞬间
结束帧：launcher加载完成的瞬间</t>
  </si>
  <si>
    <t>开始帧：开机动画加载的瞬间</t>
  </si>
  <si>
    <t>车家互联冷启动时间</t>
  </si>
  <si>
    <t>1、系统启动，进入launcher后，等待3min
2、点击车家互联图标
3、进入车家互联首页</t>
  </si>
  <si>
    <t>开始帧：手指离开车家互联瞬间
结束帧：车家互联首页稳定展示的瞬间
注：需要绑定智能家居品牌的账号，第一次进入</t>
  </si>
  <si>
    <t>与网络关系较大</t>
  </si>
  <si>
    <t>车家互联热启动时间</t>
  </si>
  <si>
    <t>1、返回到上一页
2、再次点击车家互联图标
3、进入车家互联首页</t>
  </si>
  <si>
    <t>开始帧：手指离开车家互联瞬间
结束帧：车家互联首页稳定展示的瞬间
注：需要绑定智能家居品牌的账号</t>
  </si>
  <si>
    <t>与网络关系较大，重新复测</t>
  </si>
  <si>
    <t>预约保养冷启动时间</t>
  </si>
  <si>
    <t>1、系统启动，进入launcher后，等待3min
2、点击预约保养图标
3、进入预约保养首页</t>
  </si>
  <si>
    <t>开始帧：手指离开预约保养的瞬间
结束帧：预约保养稳定展示的瞬间</t>
  </si>
  <si>
    <t>预约保养热启动时间</t>
  </si>
  <si>
    <t>1、返回到上一页
2、再次点击预约保养图标
3、进入预约保养首页</t>
  </si>
  <si>
    <t>账号冷启动时间</t>
  </si>
  <si>
    <t>1、系统启动，进入launcher后，等待3min
2、点击个人中心图标
3、进入个人中心首页</t>
  </si>
  <si>
    <t>开始帧：手指离开launcher头像的瞬间
结束帧；加载完整个人中心页面的瞬间</t>
  </si>
  <si>
    <t>账号热启动时间</t>
  </si>
  <si>
    <t>1、返回到上一页
2、再次点击个人中心图标
3、进入个人中心首页</t>
  </si>
  <si>
    <t>差异较小</t>
  </si>
  <si>
    <t>普通导航-全屏过渡期间冷启动时间</t>
  </si>
  <si>
    <t>Launcher后1s启动</t>
  </si>
  <si>
    <t>1、系统启动，进入launcher后，无需等待，未分屏
2、立即点击地图图标
3、进入地图首页</t>
  </si>
  <si>
    <t>计算展示launcher页面到进入首页后完全展示的时间</t>
  </si>
  <si>
    <t>开始帧：手指离开launcher地图卡片的瞬间
结束帧；加载完整地图首页的瞬间</t>
  </si>
  <si>
    <t>结束帧：地图首页加载个大致框架即可，无需加载完整页面</t>
  </si>
  <si>
    <t>输入法冷启动时间</t>
  </si>
  <si>
    <t>1、系统启动，进入launcher后，等待3min
2、点击搜索图标
3、进入个性化档案首页</t>
  </si>
  <si>
    <t>开始帧：手指离开地图首页搜索框的瞬间
结束帧：输入法弹出来的瞬间
注：此前没有启动过输入法</t>
  </si>
  <si>
    <t>输入法热启动时间</t>
  </si>
  <si>
    <t>1、返回到上一页
2、再次点击个性化档案图标
3、进入个性化档案首页</t>
  </si>
  <si>
    <t>开始帧：手指离开地图首页搜索框的瞬间
结束帧：输入法弹出来的瞬间
注：此前启动过输入法</t>
  </si>
  <si>
    <t>电影票冷启动时间</t>
  </si>
  <si>
    <t>1、系统启动，进入launcher后，等待3min
2、点击电影票图标
3、进入电影票场首页</t>
  </si>
  <si>
    <t>计算点击app图标到进入首页后电影名完全展示的时间</t>
  </si>
  <si>
    <t>开始帧：手指离开更多服务电影购票卡片的瞬间
结束帧：电影购票展示的瞬间（不需要等图片加载完，出现电影名等信息即可）
注：第一次进入</t>
  </si>
  <si>
    <t>电影票热启动时间</t>
  </si>
  <si>
    <t>1、返回到上一页
2、再次点击电影票图标
3、进入电影票首页</t>
  </si>
  <si>
    <t>开始帧：手指离开更多服务的瞬间
结束帧：电影购票展示的瞬间（不需要等图片加载完，出现电影名等信息即可）</t>
  </si>
  <si>
    <t>智慧停车场冷启动时间</t>
  </si>
  <si>
    <t>1、系统启动，进入launcher后，等待3min
2、点击智慧停车场图标
3、进入智慧停车场首页</t>
  </si>
  <si>
    <t>开始帧：手指离开更多服务智慧停车场的瞬间
结束帧：智慧停车场加载完整的瞬间
注：需要先绑定车牌，第一次进入</t>
  </si>
  <si>
    <t>智慧停车场热启动时间</t>
  </si>
  <si>
    <t>1、返回到上一页
2、再次点击智慧停车场图标
3、进入智慧停车场首页</t>
  </si>
  <si>
    <t>开始帧：手指离开更多服务智慧停车场的瞬间
结束帧：智慧停车场加载完整的瞬间
注：
需要先绑定车牌</t>
  </si>
  <si>
    <t>外卖冷启动时间</t>
  </si>
  <si>
    <t>1、系统启动，进入launcher后，等待3min
2、点击外卖图标
3、进入外卖首页</t>
  </si>
  <si>
    <t>开始帧：手指离开更多服务外卖的瞬间
结束帧：外卖加载完整的瞬间
注：需要先登录账号并选择过收货地址，第一次进入</t>
  </si>
  <si>
    <t>外卖热启动时间</t>
  </si>
  <si>
    <t>1、返回到上一页
2、再次点击外卖图标
3、进入外卖首页</t>
  </si>
  <si>
    <t>开始帧：手指离开更多服务外卖的瞬间
结束帧：外卖加载完整的瞬间
注：
需要先登录账号并选择过收货地址</t>
  </si>
  <si>
    <t>酒店预定冷启动时间</t>
  </si>
  <si>
    <t>1、系统启动，进入launcher后，等待3min
2、点击酒店预订图标
3、进入酒店预订首页</t>
  </si>
  <si>
    <t>开始帧：手指离开更多服务酒店的瞬间
结束帧：酒店加载完整的瞬间，第一次进入</t>
  </si>
  <si>
    <t>酒店预定热启动时间</t>
  </si>
  <si>
    <t>1、返回到上一页
2、再次点击酒店预订图标
3、进入酒店预订首页</t>
  </si>
  <si>
    <t>开始帧：手指离开更多服务酒店的瞬间
结束帧：酒店加载完整的瞬间</t>
  </si>
  <si>
    <t>category</t>
  </si>
  <si>
    <t>Ford FO</t>
  </si>
  <si>
    <t>test item</t>
  </si>
  <si>
    <t>Spec</t>
  </si>
  <si>
    <t>Reference (0408)</t>
  </si>
  <si>
    <t>R11</t>
  </si>
  <si>
    <t>Test Result</t>
  </si>
  <si>
    <t>Tester</t>
  </si>
  <si>
    <t>BUG ID</t>
  </si>
  <si>
    <t>SW Version</t>
  </si>
  <si>
    <t>第一次测试/S</t>
  </si>
  <si>
    <t>第二次测试/S</t>
  </si>
  <si>
    <t>第三次测试/S</t>
  </si>
  <si>
    <t>Yao, Tristan
Zhang, Daorong</t>
  </si>
  <si>
    <t>Map View changes shall occur within 200 msec of event reception by the navigation system
收到view显示请求直到路口放大图显示完毕的时间（打时间戳加桩测试)</t>
  </si>
  <si>
    <t>200msec</t>
  </si>
  <si>
    <t>地图冷启动打开导航设置</t>
  </si>
  <si>
    <t>地图冷启动设置内操作界面</t>
  </si>
  <si>
    <t>Worst case地图总内存占用</t>
  </si>
  <si>
    <t xml:space="preserve">平均刷图帧数 </t>
  </si>
  <si>
    <t>比例尺切换</t>
  </si>
  <si>
    <t>2, 2.5D, 3D 视图切换</t>
  </si>
  <si>
    <t>周边搜索</t>
  </si>
  <si>
    <t>市内POI</t>
  </si>
  <si>
    <t>跨市POI</t>
  </si>
  <si>
    <t>跨省POI</t>
  </si>
  <si>
    <t>(单条路径计算) 路径距离  30km</t>
  </si>
  <si>
    <t>(单条路径计算) 路径距离  90km</t>
  </si>
  <si>
    <t>(单条路径计算) 路径距离  300km</t>
  </si>
  <si>
    <t>(单条路径计算) 路径距离  500km</t>
  </si>
  <si>
    <t>(单条路径计算) 路径距离  1500km</t>
  </si>
  <si>
    <t>(单条路径计算) 路径距离 100km（离线）</t>
  </si>
  <si>
    <t>多条路径（途径点）计算 路径距离 30km</t>
  </si>
  <si>
    <t>多条路径（途径点）计算路径距离 90km</t>
  </si>
  <si>
    <t>多条路径（途径点）计算路径距离 300km</t>
  </si>
  <si>
    <t>多条路径（途径点）计算路径距离 500km</t>
  </si>
  <si>
    <t>多条路径（途径点）计算路径距离 1500km</t>
  </si>
  <si>
    <t>偏航路径重算时间        距离 30km</t>
  </si>
  <si>
    <t>偏航路径重算时间        距离 90km</t>
  </si>
  <si>
    <t>偏航路径重算时间        距离 300km</t>
  </si>
  <si>
    <t>偏航路径重算时间        距离 500km</t>
  </si>
  <si>
    <t>偏航路径重算时间        距离 1500km</t>
  </si>
  <si>
    <t>百里误偏航次数/车标异常次数（GNSS 上报频率1HZ,GNSS信号时延＜2s,超过的数据范围小于1%)</t>
  </si>
  <si>
    <t>无异常</t>
  </si>
  <si>
    <t>车辆在地图上显示或语音提示的位置与车辆实际位置应一致,且错误概率应</t>
  </si>
  <si>
    <t>距离累计误差</t>
  </si>
  <si>
    <t>power on手势滑动、放大、缩小地图响应速度（开发打测试桩提供给测试测，
开始播第一帧动画）</t>
  </si>
  <si>
    <t>快/一般/慢</t>
  </si>
  <si>
    <t>快</t>
  </si>
  <si>
    <t>冷启动手势滑动、放大、缩小地图响应速度（开发打测试桩提供给测试测，
开始播第一帧动画）</t>
  </si>
  <si>
    <t>手势滑动、放大、缩小地图后图层加载速度（离线包已下载情况下测试）</t>
  </si>
  <si>
    <t>Zhang, Meijuan</t>
  </si>
  <si>
    <t>语音唤醒响应速度(到VUI出现时间)</t>
  </si>
  <si>
    <t>800msec</t>
  </si>
  <si>
    <t>ASR在线响应速度(显示出结果的时间)</t>
  </si>
  <si>
    <t xml:space="preserve">1s </t>
  </si>
  <si>
    <t>ASR离线响应速度</t>
  </si>
  <si>
    <t>400msec</t>
  </si>
  <si>
    <t>在线地图指令响应时间</t>
  </si>
  <si>
    <t>离线车控指令响应时间</t>
  </si>
  <si>
    <t>免唤醒命令词响应速度</t>
  </si>
  <si>
    <t>免唤醒命令词地图指令响应时间</t>
  </si>
  <si>
    <t>免唤醒命令词多媒体指令响应时间</t>
  </si>
  <si>
    <t>可见即可说响应时间</t>
  </si>
  <si>
    <t>在线指令端到端响应时间</t>
  </si>
  <si>
    <t>离线指令端到端响应时间</t>
  </si>
  <si>
    <t>在线语音指令到首字上屏时间</t>
  </si>
  <si>
    <t>离线语音指令到首字上屏时间</t>
  </si>
  <si>
    <t>对话流界面启动时间</t>
  </si>
  <si>
    <t>FM/AM</t>
  </si>
  <si>
    <t>Wang Fin</t>
  </si>
  <si>
    <t>全电台扫描时间</t>
  </si>
  <si>
    <t>15s</t>
  </si>
  <si>
    <t>庄琼飞</t>
  </si>
  <si>
    <t>20220324_0655_EL27_R08.PRO</t>
  </si>
  <si>
    <t>已经存在的电台切换 FM to FM/AM to AM</t>
  </si>
  <si>
    <t>网络电台到FM/AM</t>
  </si>
  <si>
    <t>2.5s</t>
  </si>
  <si>
    <t>Baidu/Desay</t>
  </si>
  <si>
    <t>多媒体</t>
  </si>
  <si>
    <t>Lu Chao</t>
  </si>
  <si>
    <t>随心听切歌响应时间</t>
  </si>
  <si>
    <t>随心听切USB播放时间</t>
  </si>
  <si>
    <t xml:space="preserve">2s </t>
  </si>
  <si>
    <t>电影</t>
  </si>
  <si>
    <t>搜索电影院时间</t>
  </si>
  <si>
    <t>搜索电影影片时间</t>
  </si>
  <si>
    <t>电影票下单时间（服务端测试）</t>
  </si>
  <si>
    <t>搜索酒店时间</t>
  </si>
  <si>
    <t>搜索餐馆时间</t>
  </si>
  <si>
    <t>外卖下单时间（服务端测试）</t>
  </si>
  <si>
    <t>搜索停车场时间</t>
  </si>
  <si>
    <t>搜索店面时间</t>
  </si>
  <si>
    <t>下单预约时间（服务端测试）</t>
  </si>
  <si>
    <t>爱奇艺</t>
  </si>
  <si>
    <t>在线搜索影片时间</t>
  </si>
  <si>
    <t>在线视频播放加载时间</t>
  </si>
  <si>
    <t>离线视频播放加载时间</t>
  </si>
  <si>
    <t>所在目录</t>
  </si>
  <si>
    <t>App</t>
  </si>
  <si>
    <t>新版本ROM占用</t>
  </si>
  <si>
    <t>R04新版本ROM占用</t>
  </si>
  <si>
    <t>新版本RO占用</t>
  </si>
  <si>
    <t>R04新版本RO占用</t>
  </si>
  <si>
    <t>偏差超过5%需要说明</t>
  </si>
  <si>
    <t>Total</t>
  </si>
  <si>
    <t>/system/priv-app</t>
  </si>
  <si>
    <t>/BackupRestoreConfirmation/oat/arm64</t>
  </si>
  <si>
    <t>36K</t>
  </si>
  <si>
    <t>/BackupRestoreConfirmation/oat</t>
  </si>
  <si>
    <t>40K</t>
  </si>
  <si>
    <t>/BackupRestoreConfirmation</t>
  </si>
  <si>
    <t>280K</t>
  </si>
  <si>
    <t>/BdPrivacy/oat/arm64</t>
  </si>
  <si>
    <t>52K</t>
  </si>
  <si>
    <t>/BdPrivacy/oat</t>
  </si>
  <si>
    <t>56K</t>
  </si>
  <si>
    <t>/BdPrivacy</t>
  </si>
  <si>
    <t>2.6M</t>
  </si>
  <si>
    <t>/BlockedNumberProvider/oat/arm64</t>
  </si>
  <si>
    <t>440K</t>
  </si>
  <si>
    <t>/BlockedNumberProvider/oat</t>
  </si>
  <si>
    <t>444K</t>
  </si>
  <si>
    <t>/BlockedNumberProvider</t>
  </si>
  <si>
    <t>616K</t>
  </si>
  <si>
    <t>/CNEService/oat/arm64</t>
  </si>
  <si>
    <t>408K</t>
  </si>
  <si>
    <t>/CNEService/oat</t>
  </si>
  <si>
    <t>412K</t>
  </si>
  <si>
    <t>/CNEService</t>
  </si>
  <si>
    <t>548K</t>
  </si>
  <si>
    <t>/CalendarProvider/oat/arm64</t>
  </si>
  <si>
    <t>628K</t>
  </si>
  <si>
    <t>/CalendarProvider/oat</t>
  </si>
  <si>
    <t>632K</t>
  </si>
  <si>
    <t>/CalendarProvider</t>
  </si>
  <si>
    <t>980K</t>
  </si>
  <si>
    <t>/CallLogBackup/oat/arm64</t>
  </si>
  <si>
    <t>/CallLogBackup/oat</t>
  </si>
  <si>
    <t>44K</t>
  </si>
  <si>
    <t>/CallLogBackup</t>
  </si>
  <si>
    <t>72K</t>
  </si>
  <si>
    <t>/CarService/oat/arm64</t>
  </si>
  <si>
    <t>0.9M</t>
  </si>
  <si>
    <t>/CarService/oat</t>
  </si>
  <si>
    <t>/CarService</t>
  </si>
  <si>
    <t>1.3M</t>
  </si>
  <si>
    <t>/CarrierConfig/oat/arm64</t>
  </si>
  <si>
    <t>32K</t>
  </si>
  <si>
    <t>/CarrierConfig/oat</t>
  </si>
  <si>
    <t>/CarrierConfig</t>
  </si>
  <si>
    <t>252K</t>
  </si>
  <si>
    <t>/CellBroadcastReceiver/oat/arm64</t>
  </si>
  <si>
    <t>1.6M</t>
  </si>
  <si>
    <t>/CellBroadcastReceiver/oat</t>
  </si>
  <si>
    <t>/CellBroadcastReceiver</t>
  </si>
  <si>
    <t>7.9M</t>
  </si>
  <si>
    <t>/ContactsProvider/oat/arm64</t>
  </si>
  <si>
    <t>1.0M</t>
  </si>
  <si>
    <t>/ContactsProvider/oat</t>
  </si>
  <si>
    <t>/ContactsProvider</t>
  </si>
  <si>
    <t>/CtsShimPrivPrebuilt</t>
  </si>
  <si>
    <t>28K</t>
  </si>
  <si>
    <t>/DefaultContainerService/lib/arm64</t>
  </si>
  <si>
    <t>4.0K</t>
  </si>
  <si>
    <t>/DefaultContainerService/lib</t>
  </si>
  <si>
    <t>8.0K</t>
  </si>
  <si>
    <t>/DefaultContainerService/oat/arm64</t>
  </si>
  <si>
    <t>/DefaultContainerService/oat</t>
  </si>
  <si>
    <t>/DefaultContainerService</t>
  </si>
  <si>
    <t>76K</t>
  </si>
  <si>
    <t>/DownloadProvider/oat/arm64</t>
  </si>
  <si>
    <t>504K</t>
  </si>
  <si>
    <t>/DownloadProvider/oat</t>
  </si>
  <si>
    <t>508K</t>
  </si>
  <si>
    <t>/DownloadProvider</t>
  </si>
  <si>
    <t>/ExtServices/oat/arm64</t>
  </si>
  <si>
    <t>/ExtServices/oat</t>
  </si>
  <si>
    <t>/ExtServices</t>
  </si>
  <si>
    <t>64K</t>
  </si>
  <si>
    <t>/ExternalStorageProvider/oat/arm64</t>
  </si>
  <si>
    <t>/ExternalStorageProvider/oat</t>
  </si>
  <si>
    <t>/ExternalStorageProvider</t>
  </si>
  <si>
    <t>104K</t>
  </si>
  <si>
    <t>/FusedLocation/oat/arm64</t>
  </si>
  <si>
    <t>/FusedLocation/oat</t>
  </si>
  <si>
    <t>/FusedLocation</t>
  </si>
  <si>
    <t>68K</t>
  </si>
  <si>
    <t>/InputDevices/oat/arm64</t>
  </si>
  <si>
    <t>/InputDevices/oat</t>
  </si>
  <si>
    <t>/InputDevices</t>
  </si>
  <si>
    <t>272K</t>
  </si>
  <si>
    <t>/MediaProvider/oat/arm64</t>
  </si>
  <si>
    <t>200K</t>
  </si>
  <si>
    <t>/MediaProvider/oat</t>
  </si>
  <si>
    <t>204K</t>
  </si>
  <si>
    <t>/MediaProvider</t>
  </si>
  <si>
    <t>420K</t>
  </si>
  <si>
    <t>/MmsService/oat/arm64</t>
  </si>
  <si>
    <t>100K</t>
  </si>
  <si>
    <t>/MmsService/oat</t>
  </si>
  <si>
    <t>/MmsService</t>
  </si>
  <si>
    <t>148K</t>
  </si>
  <si>
    <t>/MultiScreenService/oat/arm64</t>
  </si>
  <si>
    <t>/MultiScreenService/oat</t>
  </si>
  <si>
    <t>/MultiScreenService</t>
  </si>
  <si>
    <t>/MultiTest/oat/arm64</t>
  </si>
  <si>
    <t>/MultiTest/oat</t>
  </si>
  <si>
    <t>/MultiTest</t>
  </si>
  <si>
    <t>/OneTimeInitializer/oat/arm64</t>
  </si>
  <si>
    <t>60K</t>
  </si>
  <si>
    <t>/OneTimeInitializer/oat</t>
  </si>
  <si>
    <t>/OneTimeInitializer</t>
  </si>
  <si>
    <t>88K</t>
  </si>
  <si>
    <t>/PackageInstaller/oat/arm64</t>
  </si>
  <si>
    <t>2.1M</t>
  </si>
  <si>
    <t>/PackageInstaller/oat</t>
  </si>
  <si>
    <t>/PackageInstaller</t>
  </si>
  <si>
    <t>8.1M</t>
  </si>
  <si>
    <t>/Provision/oat/arm64</t>
  </si>
  <si>
    <t>/Provision/oat</t>
  </si>
  <si>
    <t>/Provision</t>
  </si>
  <si>
    <t>/ProxyHandler/oat/arm64</t>
  </si>
  <si>
    <t>/ProxyHandler/oat</t>
  </si>
  <si>
    <t>/ProxyHandler</t>
  </si>
  <si>
    <t>/SettingsProvider/oat/arm64</t>
  </si>
  <si>
    <t>212K</t>
  </si>
  <si>
    <t>/SettingsProvider/oat</t>
  </si>
  <si>
    <t>216K</t>
  </si>
  <si>
    <t>/SettingsProvider</t>
  </si>
  <si>
    <t>404K</t>
  </si>
  <si>
    <t>/SharedStorageBackup/oat/arm64</t>
  </si>
  <si>
    <t>/SharedStorageBackup/oat</t>
  </si>
  <si>
    <t>/SharedStorageBackup</t>
  </si>
  <si>
    <t>/Shell/oat/arm64</t>
  </si>
  <si>
    <t>/Shell/oat</t>
  </si>
  <si>
    <t>220K</t>
  </si>
  <si>
    <t>/Shell</t>
  </si>
  <si>
    <t>480K</t>
  </si>
  <si>
    <t>/SoaGatewayService/oat/arm64</t>
  </si>
  <si>
    <t>368K</t>
  </si>
  <si>
    <t>344K</t>
  </si>
  <si>
    <t>/SoaGatewayService/oat</t>
  </si>
  <si>
    <t>372K</t>
  </si>
  <si>
    <t>348K</t>
  </si>
  <si>
    <t>/SoaGatewayService</t>
  </si>
  <si>
    <t>552K</t>
  </si>
  <si>
    <t>524K</t>
  </si>
  <si>
    <t>/StatementService/oat/arm64</t>
  </si>
  <si>
    <t>96K</t>
  </si>
  <si>
    <t>/StatementService/oat</t>
  </si>
  <si>
    <t>/StatementService</t>
  </si>
  <si>
    <t>144K</t>
  </si>
  <si>
    <t>/StorageManager/oat/arm64</t>
  </si>
  <si>
    <t>1.8M</t>
  </si>
  <si>
    <t>/StorageManager/oat</t>
  </si>
  <si>
    <t>/StorageManager</t>
  </si>
  <si>
    <t>6.3M</t>
  </si>
  <si>
    <t>/SystemUI/oat/arm64</t>
  </si>
  <si>
    <t>10M</t>
  </si>
  <si>
    <t>9.4M</t>
  </si>
  <si>
    <t>/SystemUI/oat</t>
  </si>
  <si>
    <t>/SystemUI</t>
  </si>
  <si>
    <t>52M</t>
  </si>
  <si>
    <t>51M</t>
  </si>
  <si>
    <t>/TelephonyProvider/oat/arm64</t>
  </si>
  <si>
    <t>/TelephonyProvider/oat</t>
  </si>
  <si>
    <t>284K</t>
  </si>
  <si>
    <t>/TelephonyProvider</t>
  </si>
  <si>
    <t>/VpnDialogs/oat/arm64</t>
  </si>
  <si>
    <t>/VpnDialogs/oat</t>
  </si>
  <si>
    <t>/VpnDialogs</t>
  </si>
  <si>
    <t>136K</t>
  </si>
  <si>
    <t>/WallpaperCropper/oat/arm64</t>
  </si>
  <si>
    <t>/WallpaperCropper/oat</t>
  </si>
  <si>
    <t>152K</t>
  </si>
  <si>
    <t>/WallpaperCropper</t>
  </si>
  <si>
    <t>236K</t>
  </si>
  <si>
    <t>/system/app</t>
  </si>
  <si>
    <t>/AntHalService/oat/arm64</t>
  </si>
  <si>
    <t>/AntHalService/oat</t>
  </si>
  <si>
    <t>/AntHalService</t>
  </si>
  <si>
    <t>/AnwBTSdkService/oat/arm64</t>
  </si>
  <si>
    <t>512K</t>
  </si>
  <si>
    <t>/AnwBTSdkService/oat</t>
  </si>
  <si>
    <t>516K</t>
  </si>
  <si>
    <t>/AnwBTSdkService</t>
  </si>
  <si>
    <t>672K</t>
  </si>
  <si>
    <t>/AnwSdkService/oat/arm64</t>
  </si>
  <si>
    <t>492K</t>
  </si>
  <si>
    <t>/AnwSdkService/oat</t>
  </si>
  <si>
    <t>496K</t>
  </si>
  <si>
    <t>/AnwSdkService</t>
  </si>
  <si>
    <t>652K</t>
  </si>
  <si>
    <t>/AutoFilm/lib/arm</t>
  </si>
  <si>
    <t>2.2M</t>
  </si>
  <si>
    <t>/AutoFilm/lib</t>
  </si>
  <si>
    <t>/AutoFilm/oat/arm</t>
  </si>
  <si>
    <t>/AutoFilm/oat</t>
  </si>
  <si>
    <t>/AutoFilm</t>
  </si>
  <si>
    <t>24M</t>
  </si>
  <si>
    <t>23M</t>
  </si>
  <si>
    <t>/AutoHotel/lib/arm</t>
  </si>
  <si>
    <t>392K</t>
  </si>
  <si>
    <t>/AutoHotel/lib</t>
  </si>
  <si>
    <t>396K</t>
  </si>
  <si>
    <t>/AutoHotel/oat/arm</t>
  </si>
  <si>
    <t>2.4M</t>
  </si>
  <si>
    <t>/AutoHotel/oat</t>
  </si>
  <si>
    <t>/AutoHotel</t>
  </si>
  <si>
    <t>14M</t>
  </si>
  <si>
    <t>13M</t>
  </si>
  <si>
    <t>/AutoWaimai/lib/arm</t>
  </si>
  <si>
    <t>/AutoWaimai/lib</t>
  </si>
  <si>
    <t>/AutoWaimai/oat/arm</t>
  </si>
  <si>
    <t>/AutoWaimai/oat</t>
  </si>
  <si>
    <t>/AutoWaimai</t>
  </si>
  <si>
    <t>27M</t>
  </si>
  <si>
    <t>/BaiduInput/lib/arm64</t>
  </si>
  <si>
    <t>/BaiduInput/lib</t>
  </si>
  <si>
    <t>/BaiduInput/oat/arm64</t>
  </si>
  <si>
    <t>/BaiduInput/oat</t>
  </si>
  <si>
    <t>/BaiduInput</t>
  </si>
  <si>
    <t>15M</t>
  </si>
  <si>
    <t>/BaiduMapAuto/lib/arm</t>
  </si>
  <si>
    <t>57M</t>
  </si>
  <si>
    <t>60M</t>
  </si>
  <si>
    <t>/BaiduMapAuto/lib</t>
  </si>
  <si>
    <t>/BaiduMapAuto/oat/arm</t>
  </si>
  <si>
    <t>6.7M</t>
  </si>
  <si>
    <t>6.9M</t>
  </si>
  <si>
    <t>/BaiduMapAuto/oat</t>
  </si>
  <si>
    <t>/BaiduMapAuto</t>
  </si>
  <si>
    <t>214M</t>
  </si>
  <si>
    <t>218M</t>
  </si>
  <si>
    <t>/BaiduSyncService/lib/arm64</t>
  </si>
  <si>
    <t>904K</t>
  </si>
  <si>
    <t>/BaiduSyncService/lib</t>
  </si>
  <si>
    <t>908K</t>
  </si>
  <si>
    <t>/BaiduSyncService/oat/arm64</t>
  </si>
  <si>
    <t>/BaiduSyncService/oat</t>
  </si>
  <si>
    <t>80K</t>
  </si>
  <si>
    <t>/BaiduSyncService</t>
  </si>
  <si>
    <t>6.5M</t>
  </si>
  <si>
    <t>3.6M</t>
  </si>
  <si>
    <t>/BasicDreams/oat/arm64</t>
  </si>
  <si>
    <t>/BasicDreams/oat</t>
  </si>
  <si>
    <t>/BasicDreams</t>
  </si>
  <si>
    <t>/BluetoothExt/oat/arm64</t>
  </si>
  <si>
    <t>304K</t>
  </si>
  <si>
    <t>/BluetoothExt/oat</t>
  </si>
  <si>
    <t>308K</t>
  </si>
  <si>
    <t>/BluetoothExt</t>
  </si>
  <si>
    <t>/BluetoothMidiService/oat/arm64</t>
  </si>
  <si>
    <t>/BluetoothMidiService/oat</t>
  </si>
  <si>
    <t>48K</t>
  </si>
  <si>
    <t>/BluetoothMidiService</t>
  </si>
  <si>
    <t>/BluetoothService/oat/arm64</t>
  </si>
  <si>
    <t>/BluetoothService/oat</t>
  </si>
  <si>
    <t>/BluetoothService</t>
  </si>
  <si>
    <t>3.7M</t>
  </si>
  <si>
    <t>/BluetoothService2/oat/arm64</t>
  </si>
  <si>
    <t>1.9M</t>
  </si>
  <si>
    <t>/BluetoothService2/oat</t>
  </si>
  <si>
    <t>/BluetoothService2</t>
  </si>
  <si>
    <t>/BookmarkProvider/oat/arm64</t>
  </si>
  <si>
    <t>/BookmarkProvider/oat</t>
  </si>
  <si>
    <t>/BookmarkProvider</t>
  </si>
  <si>
    <t>/Browser2/oat/arm64</t>
  </si>
  <si>
    <t>/Browser2/oat</t>
  </si>
  <si>
    <t>/Browser2</t>
  </si>
  <si>
    <t>/BuiltInPrintService/lib/arm64</t>
  </si>
  <si>
    <t>/BuiltInPrintService/lib</t>
  </si>
  <si>
    <t>/BuiltInPrintService/oat/arm64</t>
  </si>
  <si>
    <t>140K</t>
  </si>
  <si>
    <t>/BuiltInPrintService/oat</t>
  </si>
  <si>
    <t>/BuiltInPrintService</t>
  </si>
  <si>
    <t>/Calendar/oat/arm64</t>
  </si>
  <si>
    <t>1.1M</t>
  </si>
  <si>
    <t>/Calendar/oat</t>
  </si>
  <si>
    <t>/Calendar</t>
  </si>
  <si>
    <t>/CaptivePortalLogin/oat/arm64</t>
  </si>
  <si>
    <t>/CaptivePortalLogin/oat</t>
  </si>
  <si>
    <t>/CaptivePortalLogin</t>
  </si>
  <si>
    <t>/Car2Home/lib/arm64</t>
  </si>
  <si>
    <t>600K</t>
  </si>
  <si>
    <t>/Car2Home/lib</t>
  </si>
  <si>
    <t>604K</t>
  </si>
  <si>
    <t>/Car2Home/oat/arm64</t>
  </si>
  <si>
    <t>2.5M</t>
  </si>
  <si>
    <t>/Car2Home/oat</t>
  </si>
  <si>
    <t>/Car2Home</t>
  </si>
  <si>
    <t>11M</t>
  </si>
  <si>
    <t>12M</t>
  </si>
  <si>
    <t>/CarLauncher/lib/arm64</t>
  </si>
  <si>
    <t>648K</t>
  </si>
  <si>
    <t>/CarLauncher/lib</t>
  </si>
  <si>
    <t>/CarLauncher/oat/arm64</t>
  </si>
  <si>
    <t>/CarLauncher/oat</t>
  </si>
  <si>
    <t>/CarLauncher</t>
  </si>
  <si>
    <t>255M</t>
  </si>
  <si>
    <t>271M</t>
  </si>
  <si>
    <t>/CarRadio/lib/arm64</t>
  </si>
  <si>
    <t>/CarRadio/lib</t>
  </si>
  <si>
    <t>/CarRadio/oat/arm64</t>
  </si>
  <si>
    <t>/CarRadio/oat</t>
  </si>
  <si>
    <t>/CarRadio</t>
  </si>
  <si>
    <t>36M</t>
  </si>
  <si>
    <t>33M</t>
  </si>
  <si>
    <t>/CarRadio2/lib/arm64</t>
  </si>
  <si>
    <t>/CarRadio2/lib</t>
  </si>
  <si>
    <t>/CarRadio2/oat/arm64</t>
  </si>
  <si>
    <t>/CarRadio2/oat</t>
  </si>
  <si>
    <t>/CarRadio2</t>
  </si>
  <si>
    <t>/CarToPhone/lib/arm64</t>
  </si>
  <si>
    <t>/CarToPhone/lib</t>
  </si>
  <si>
    <t>/CarToPhone/oat/arm64</t>
  </si>
  <si>
    <t>/CarToPhone/oat</t>
  </si>
  <si>
    <t>/CarToPhone</t>
  </si>
  <si>
    <t>5.3M</t>
  </si>
  <si>
    <t>/CarrierDefaultApp/oat/arm64</t>
  </si>
  <si>
    <t>/CarrierDefaultApp/oat</t>
  </si>
  <si>
    <t>/CarrierDefaultApp</t>
  </si>
  <si>
    <t>192K</t>
  </si>
  <si>
    <t>/CertInstaller/oat/arm64</t>
  </si>
  <si>
    <t>/CertInstaller/oat</t>
  </si>
  <si>
    <t>/CertInstaller</t>
  </si>
  <si>
    <t>460K</t>
  </si>
  <si>
    <t>/CompanionDeviceManager/oat/arm64</t>
  </si>
  <si>
    <t>/CompanionDeviceManager/oat</t>
  </si>
  <si>
    <t>/CompanionDeviceManager</t>
  </si>
  <si>
    <t>/ConfURIDialer/oat/arm64</t>
  </si>
  <si>
    <t>/ConfURIDialer/oat</t>
  </si>
  <si>
    <t>/ConfURIDialer</t>
  </si>
  <si>
    <t>/Csm/oat/arm64</t>
  </si>
  <si>
    <t>3.1M</t>
  </si>
  <si>
    <t>/Csm/oat</t>
  </si>
  <si>
    <t>/Csm</t>
  </si>
  <si>
    <t>5.1M</t>
  </si>
  <si>
    <t>/CtsShimPrebuilt</t>
  </si>
  <si>
    <t>12K</t>
  </si>
  <si>
    <t>/DLNADMR/oat/arm64</t>
  </si>
  <si>
    <t>3.8M</t>
  </si>
  <si>
    <t>4.3M</t>
  </si>
  <si>
    <t>/DLNADMR/oat</t>
  </si>
  <si>
    <t>/DLNADMR</t>
  </si>
  <si>
    <t>22M</t>
  </si>
  <si>
    <t>/Dataplan/oat/arm64</t>
  </si>
  <si>
    <t>1.5M</t>
  </si>
  <si>
    <t>/Dataplan/oat</t>
  </si>
  <si>
    <t>/Dataplan</t>
  </si>
  <si>
    <t>/DemoMode/oat/arm64</t>
  </si>
  <si>
    <t>/DemoMode/oat</t>
  </si>
  <si>
    <t>/DemoMode</t>
  </si>
  <si>
    <t>/DeskClock/oat/arm64</t>
  </si>
  <si>
    <t>2.3M</t>
  </si>
  <si>
    <t>/DeskClock/oat</t>
  </si>
  <si>
    <t>/DeskClock</t>
  </si>
  <si>
    <t>7.1M</t>
  </si>
  <si>
    <t>/Diagnostic/oat/arm64</t>
  </si>
  <si>
    <t>/Diagnostic/oat</t>
  </si>
  <si>
    <t>/Diagnostic</t>
  </si>
  <si>
    <t>3.3M</t>
  </si>
  <si>
    <t>/DownloadProviderUi/oat/arm64</t>
  </si>
  <si>
    <t>/DownloadProviderUi/oat</t>
  </si>
  <si>
    <t>/DownloadProviderUi</t>
  </si>
  <si>
    <t>292K</t>
  </si>
  <si>
    <t>/DsvPower/oat/arm64</t>
  </si>
  <si>
    <t>/DsvPower/oat</t>
  </si>
  <si>
    <t>/DsvPower</t>
  </si>
  <si>
    <t>7.6M</t>
  </si>
  <si>
    <t>/DsvPowerService/oat/arm64</t>
  </si>
  <si>
    <t>588K</t>
  </si>
  <si>
    <t>584K</t>
  </si>
  <si>
    <t>/DsvPowerService/oat</t>
  </si>
  <si>
    <t>592K</t>
  </si>
  <si>
    <t>/DsvPowerService</t>
  </si>
  <si>
    <t>872K</t>
  </si>
  <si>
    <t>868K</t>
  </si>
  <si>
    <t>/DuerOSParking/lib/arm64</t>
  </si>
  <si>
    <t>3.0M</t>
  </si>
  <si>
    <t>/DuerOSParking/lib</t>
  </si>
  <si>
    <t>/DuerOSParking/oat/arm64</t>
  </si>
  <si>
    <t>/DuerOSParking/oat</t>
  </si>
  <si>
    <t>/DuerOSParking</t>
  </si>
  <si>
    <t>/DuerOSVPA/lib/arm64</t>
  </si>
  <si>
    <t>142M</t>
  </si>
  <si>
    <t>130M</t>
  </si>
  <si>
    <t>/DuerOSVPA/lib</t>
  </si>
  <si>
    <t>/DuerOSVPA/oat/arm64</t>
  </si>
  <si>
    <t>/DuerOSVPA/oat</t>
  </si>
  <si>
    <t>/DuerOSVPA</t>
  </si>
  <si>
    <t>295M</t>
  </si>
  <si>
    <t>278M</t>
  </si>
  <si>
    <t>/DuerOSVideoPlayer/lib/arm</t>
  </si>
  <si>
    <t>6.8M</t>
  </si>
  <si>
    <t>6.6M</t>
  </si>
  <si>
    <t>/DuerOSVideoPlayer/lib</t>
  </si>
  <si>
    <t>/DuerOSVideoPlayer/oat/arm</t>
  </si>
  <si>
    <t>2.9M</t>
  </si>
  <si>
    <t>/DuerOSVideoPlayer/oat</t>
  </si>
  <si>
    <t>/DuerOSVideoPlayer</t>
  </si>
  <si>
    <t>72M</t>
  </si>
  <si>
    <t>39M</t>
  </si>
  <si>
    <t>/EManual/oat/arm64</t>
  </si>
  <si>
    <t>/EManual/oat</t>
  </si>
  <si>
    <t>/EManual</t>
  </si>
  <si>
    <t>32M</t>
  </si>
  <si>
    <t>/EasterEgg/oat/arm64</t>
  </si>
  <si>
    <t>/EasterEgg/oat</t>
  </si>
  <si>
    <t>520K</t>
  </si>
  <si>
    <t>/EasterEgg</t>
  </si>
  <si>
    <t>756K</t>
  </si>
  <si>
    <t>/EngModeService/oat/arm64</t>
  </si>
  <si>
    <t>312K</t>
  </si>
  <si>
    <t>364K</t>
  </si>
  <si>
    <t>/EngModeService/oat</t>
  </si>
  <si>
    <t>316K</t>
  </si>
  <si>
    <t>/EngModeService</t>
  </si>
  <si>
    <t>812K</t>
  </si>
  <si>
    <t>/EngineerMode/lib/arm64</t>
  </si>
  <si>
    <t>2.7M</t>
  </si>
  <si>
    <t>2.8M</t>
  </si>
  <si>
    <t>/EngineerMode/lib</t>
  </si>
  <si>
    <t>/EngineerMode/oat/arm64</t>
  </si>
  <si>
    <t>5.6M</t>
  </si>
  <si>
    <t>5.8M</t>
  </si>
  <si>
    <t>/EngineerMode/oat</t>
  </si>
  <si>
    <t>/EngineerMode</t>
  </si>
  <si>
    <t>18M</t>
  </si>
  <si>
    <t>/EnhancedMemory/lib/arm64</t>
  </si>
  <si>
    <t>/EnhancedMemory/lib</t>
  </si>
  <si>
    <t>/EnhancedMemory/oat/arm64</t>
  </si>
  <si>
    <t>264K</t>
  </si>
  <si>
    <t>/EnhancedMemory/oat</t>
  </si>
  <si>
    <t>268K</t>
  </si>
  <si>
    <t>/EnhancedMemory</t>
  </si>
  <si>
    <t>/Exchange2/oat/arm64</t>
  </si>
  <si>
    <t>3.2M</t>
  </si>
  <si>
    <t>/Exchange2/oat</t>
  </si>
  <si>
    <t>/Exchange2</t>
  </si>
  <si>
    <t>4.7M</t>
  </si>
  <si>
    <t>/ExoplayerDemo/oat/arm64</t>
  </si>
  <si>
    <t>636K</t>
  </si>
  <si>
    <t>/ExoplayerDemo/oat</t>
  </si>
  <si>
    <t>640K</t>
  </si>
  <si>
    <t>/ExoplayerDemo</t>
  </si>
  <si>
    <t>944K</t>
  </si>
  <si>
    <t>/ExtShared/oat/arm64</t>
  </si>
  <si>
    <t>/ExtShared/oat</t>
  </si>
  <si>
    <t>/ExtShared</t>
  </si>
  <si>
    <t>/FaceID/lib/arm64</t>
  </si>
  <si>
    <t>/FaceID/lib</t>
  </si>
  <si>
    <t>/FaceID/oat/arm64</t>
  </si>
  <si>
    <t>/FaceID/oat</t>
  </si>
  <si>
    <t>/FaceID</t>
  </si>
  <si>
    <t>/FaceOS/lib/arm</t>
  </si>
  <si>
    <t>688K</t>
  </si>
  <si>
    <t>/FaceOS/lib</t>
  </si>
  <si>
    <t>692K</t>
  </si>
  <si>
    <t>/FaceOS/oat/arm</t>
  </si>
  <si>
    <t>/FaceOS/oat</t>
  </si>
  <si>
    <t>/FaceOS</t>
  </si>
  <si>
    <t>16M</t>
  </si>
  <si>
    <t>17M</t>
  </si>
  <si>
    <t>/FordAccount/lib/arm64</t>
  </si>
  <si>
    <t>1.4M</t>
  </si>
  <si>
    <t>/FordAccount/lib</t>
  </si>
  <si>
    <t>/FordAccount/oat/arm64</t>
  </si>
  <si>
    <t>/FordAccount/oat</t>
  </si>
  <si>
    <t>/FordAccount</t>
  </si>
  <si>
    <t>26M</t>
  </si>
  <si>
    <t>/FordCloudService/oat/arm64</t>
  </si>
  <si>
    <t>4.4M</t>
  </si>
  <si>
    <t>5.0M</t>
  </si>
  <si>
    <t>/FordCloudService/oat</t>
  </si>
  <si>
    <t>/FordCloudService</t>
  </si>
  <si>
    <t>7.4M</t>
  </si>
  <si>
    <t>/FordCredit/oat/arm64</t>
  </si>
  <si>
    <t>/FordCredit/oat</t>
  </si>
  <si>
    <t>/FordCredit</t>
  </si>
  <si>
    <t>/FordVPA/oat/arm64</t>
  </si>
  <si>
    <t>/FordVPA/oat</t>
  </si>
  <si>
    <t>/FordVPA</t>
  </si>
  <si>
    <t>125M</t>
  </si>
  <si>
    <t>/Gallery2/lib/arm64</t>
  </si>
  <si>
    <t>/Gallery2/lib</t>
  </si>
  <si>
    <t>/Gallery2/oat/arm64</t>
  </si>
  <si>
    <t>/Gallery2/oat</t>
  </si>
  <si>
    <t>/Gallery2</t>
  </si>
  <si>
    <t>9.1M</t>
  </si>
  <si>
    <t>/GuestMode/oat/arm64</t>
  </si>
  <si>
    <t>/GuestMode/oat</t>
  </si>
  <si>
    <t>/GuestMode</t>
  </si>
  <si>
    <t>/HTMLViewer/oat/arm64</t>
  </si>
  <si>
    <t>/HTMLViewer/oat</t>
  </si>
  <si>
    <t>/HTMLViewer</t>
  </si>
  <si>
    <t>/HardKeyService/oat/arm64</t>
  </si>
  <si>
    <t>580K</t>
  </si>
  <si>
    <t>/HardKeyService/oat</t>
  </si>
  <si>
    <t>/HardKeyService</t>
  </si>
  <si>
    <t>828K</t>
  </si>
  <si>
    <t>/KanziModel/lib/arm64</t>
  </si>
  <si>
    <t>/KanziModel/lib</t>
  </si>
  <si>
    <t>/KanziModel/oat/arm64</t>
  </si>
  <si>
    <t>/KanziModel/oat</t>
  </si>
  <si>
    <t>/KanziModel</t>
  </si>
  <si>
    <t>38M</t>
  </si>
  <si>
    <t>/KeyChain/oat/arm64</t>
  </si>
  <si>
    <t>/KeyChain/oat</t>
  </si>
  <si>
    <t>/KeyChain</t>
  </si>
  <si>
    <t>184K</t>
  </si>
  <si>
    <t>/LiveWallpapersPicker/oat/arm64</t>
  </si>
  <si>
    <t>1.7M</t>
  </si>
  <si>
    <t>/LiveWallpapersPicker/oat</t>
  </si>
  <si>
    <t>/LiveWallpapersPicker</t>
  </si>
  <si>
    <t>/Maintenance/lib/arm</t>
  </si>
  <si>
    <t>/Maintenance/lib</t>
  </si>
  <si>
    <t>/Maintenance/oat/arm</t>
  </si>
  <si>
    <t>/Maintenance/oat</t>
  </si>
  <si>
    <t>/Maintenance</t>
  </si>
  <si>
    <t>41M</t>
  </si>
  <si>
    <t>/MediaInteractService/oat/arm64</t>
  </si>
  <si>
    <t>/MediaInteractService/oat</t>
  </si>
  <si>
    <t>/MediaInteractService</t>
  </si>
  <si>
    <t>4.2M</t>
  </si>
  <si>
    <t>4.8M</t>
  </si>
  <si>
    <t>/MessageServer/lib/arm64</t>
  </si>
  <si>
    <t>/MessageServer/lib</t>
  </si>
  <si>
    <t>/MessageServer/oat/arm64</t>
  </si>
  <si>
    <t>1.2M</t>
  </si>
  <si>
    <t>/MessageServer/oat</t>
  </si>
  <si>
    <t>/MessageServer</t>
  </si>
  <si>
    <t>/OpenWnn/lib/arm64</t>
  </si>
  <si>
    <t>/OpenWnn/lib</t>
  </si>
  <si>
    <t>/OpenWnn/oat/arm64</t>
  </si>
  <si>
    <t>328K</t>
  </si>
  <si>
    <t>/OpenWnn/oat</t>
  </si>
  <si>
    <t>332K</t>
  </si>
  <si>
    <t>/OpenWnn</t>
  </si>
  <si>
    <t>/PacProcessor/lib/arm64</t>
  </si>
  <si>
    <t>/PacProcessor/lib</t>
  </si>
  <si>
    <t>/PacProcessor/oat/arm64</t>
  </si>
  <si>
    <t>/PacProcessor/oat</t>
  </si>
  <si>
    <t>/PacProcessor</t>
  </si>
  <si>
    <t>/PersonTime/oat/arm64</t>
  </si>
  <si>
    <t>/PersonTime/oat</t>
  </si>
  <si>
    <t>/PersonTime</t>
  </si>
  <si>
    <t>/PhotoTable/oat/arm64</t>
  </si>
  <si>
    <t>116K</t>
  </si>
  <si>
    <t>/PhotoTable/oat</t>
  </si>
  <si>
    <t>120K</t>
  </si>
  <si>
    <t>/PhotoTable</t>
  </si>
  <si>
    <t>/PicManager/oat/arm64</t>
  </si>
  <si>
    <t>4.9M</t>
  </si>
  <si>
    <t>/PicManager/oat</t>
  </si>
  <si>
    <t>/PicManager</t>
  </si>
  <si>
    <t>/QTIDiagServices/oat/arm64</t>
  </si>
  <si>
    <t>/QTIDiagServices/oat</t>
  </si>
  <si>
    <t>/QTIDiagServices</t>
  </si>
  <si>
    <t>/QuickSearchBox/oat/arm64</t>
  </si>
  <si>
    <t>/QuickSearchBox/oat</t>
  </si>
  <si>
    <t>556K</t>
  </si>
  <si>
    <t>/QuickSearchBox</t>
  </si>
  <si>
    <t>/RVCSupport/oat/arm64</t>
  </si>
  <si>
    <t>4.5M</t>
  </si>
  <si>
    <t>896K</t>
  </si>
  <si>
    <t>/RVCSupport/oat</t>
  </si>
  <si>
    <t>900K</t>
  </si>
  <si>
    <t>/RVCSupport</t>
  </si>
  <si>
    <t>19M</t>
  </si>
  <si>
    <t>/RelaxMode/oat/arm64</t>
  </si>
  <si>
    <t>/RelaxMode/oat</t>
  </si>
  <si>
    <t>/RelaxMode</t>
  </si>
  <si>
    <t>/RootDetector/oat/arm64</t>
  </si>
  <si>
    <t>/RootDetector/oat</t>
  </si>
  <si>
    <t>/RootDetector</t>
  </si>
  <si>
    <t>3.5M</t>
  </si>
  <si>
    <t>/SVBtMusic/oat/arm64</t>
  </si>
  <si>
    <t>4.0M</t>
  </si>
  <si>
    <t>4.1M</t>
  </si>
  <si>
    <t>/SVBtMusic/oat</t>
  </si>
  <si>
    <t>/SVBtMusic</t>
  </si>
  <si>
    <t>/SVBtPhone/oat/arm64</t>
  </si>
  <si>
    <t>5.4M</t>
  </si>
  <si>
    <t>6.1M</t>
  </si>
  <si>
    <t>/SVBtPhone/oat</t>
  </si>
  <si>
    <t>/SVBtPhone</t>
  </si>
  <si>
    <t>40M</t>
  </si>
  <si>
    <t>/SVECall/oat/arm64</t>
  </si>
  <si>
    <t>/SVECall/oat</t>
  </si>
  <si>
    <t>/SVECall</t>
  </si>
  <si>
    <t>/SVHavc/lib/arm64</t>
  </si>
  <si>
    <t>/SVHavc/lib</t>
  </si>
  <si>
    <t>/SVHavc/oat/arm64</t>
  </si>
  <si>
    <t>/SVHavc/oat</t>
  </si>
  <si>
    <t>/SVHavc</t>
  </si>
  <si>
    <t>58M</t>
  </si>
  <si>
    <t>53M</t>
  </si>
  <si>
    <t>/SVSettings/lib/arm64</t>
  </si>
  <si>
    <t>/SVSettings/lib</t>
  </si>
  <si>
    <t>/SVSettings/oat/arm64</t>
  </si>
  <si>
    <t>8.0M</t>
  </si>
  <si>
    <t>/SVSettings/oat</t>
  </si>
  <si>
    <t>/SVSettings</t>
  </si>
  <si>
    <t>194M</t>
  </si>
  <si>
    <t>54M</t>
  </si>
  <si>
    <t>/SecureApp/lib/arm64</t>
  </si>
  <si>
    <t>836K</t>
  </si>
  <si>
    <t>/SecureApp/lib</t>
  </si>
  <si>
    <t>840K</t>
  </si>
  <si>
    <t>/SecureApp/oat/arm64</t>
  </si>
  <si>
    <t>/SecureApp/oat</t>
  </si>
  <si>
    <t>/SecureApp</t>
  </si>
  <si>
    <t>25M</t>
  </si>
  <si>
    <t>/SmartScene/oat/arm64</t>
  </si>
  <si>
    <t>/SmartScene/oat</t>
  </si>
  <si>
    <t>/SmartScene</t>
  </si>
  <si>
    <t>/Stk/oat/arm64</t>
  </si>
  <si>
    <t>124K</t>
  </si>
  <si>
    <t>/Stk/oat</t>
  </si>
  <si>
    <t>128K</t>
  </si>
  <si>
    <t>/Stk</t>
  </si>
  <si>
    <t>/SurpriseMessage/oat/arm64</t>
  </si>
  <si>
    <t>/SurpriseMessage/oat</t>
  </si>
  <si>
    <t>/SurpriseMessage</t>
  </si>
  <si>
    <t>/SystemUpdate/lib/arm64</t>
  </si>
  <si>
    <t>/SystemUpdate/lib</t>
  </si>
  <si>
    <t>/SystemUpdate/oat/arm64</t>
  </si>
  <si>
    <t>248K</t>
  </si>
  <si>
    <t>/SystemUpdate/oat</t>
  </si>
  <si>
    <t>/SystemUpdate</t>
  </si>
  <si>
    <t>90M</t>
  </si>
  <si>
    <t>/TSPService/oat/arm64</t>
  </si>
  <si>
    <t>/TSPService/oat</t>
  </si>
  <si>
    <t>/TSPService</t>
  </si>
  <si>
    <t>/UserDictionaryProvider/oat/arm64</t>
  </si>
  <si>
    <t>/UserDictionaryProvider/oat</t>
  </si>
  <si>
    <t>/UserDictionaryProvider</t>
  </si>
  <si>
    <t>/V2ILite/oat/arm64</t>
  </si>
  <si>
    <t>7.5M</t>
  </si>
  <si>
    <t>/V2ILite/oat</t>
  </si>
  <si>
    <t>/V2ILite</t>
  </si>
  <si>
    <t>21M</t>
  </si>
  <si>
    <t>/VehicleAccessService/oat/arm64</t>
  </si>
  <si>
    <t>/VehicleAccessService/oat</t>
  </si>
  <si>
    <t>/VehicleAccessService</t>
  </si>
  <si>
    <t>/VehicleCenterService/lib/arm64</t>
  </si>
  <si>
    <t>/VehicleCenterService/lib</t>
  </si>
  <si>
    <t>/VehicleCenterService/oat/arm64</t>
  </si>
  <si>
    <t>3.4M</t>
  </si>
  <si>
    <t>/VehicleCenterService/oat</t>
  </si>
  <si>
    <t>/VehicleCenterService</t>
  </si>
  <si>
    <t>37M</t>
  </si>
  <si>
    <t>/VoiceControlService/oat/arm64</t>
  </si>
  <si>
    <t>/VoiceControlService/oat</t>
  </si>
  <si>
    <t>/VoiceControlService</t>
  </si>
  <si>
    <t>/WAPPushManager/oat/arm64</t>
  </si>
  <si>
    <t>/WAPPushManager/oat</t>
  </si>
  <si>
    <t>/WAPPushManager</t>
  </si>
  <si>
    <t>/WallpaperBackup/oat/arm64</t>
  </si>
  <si>
    <t>/WallpaperBackup/oat</t>
  </si>
  <si>
    <t>/WallpaperBackup</t>
  </si>
  <si>
    <t>/WiFiDirectDemo/oat/arm64</t>
  </si>
  <si>
    <t>/WiFiDirectDemo/oat</t>
  </si>
  <si>
    <t>/WiFiDirectDemo</t>
  </si>
  <si>
    <t>/btmultisim/oat/arm64</t>
  </si>
  <si>
    <t>/btmultisim/oat</t>
  </si>
  <si>
    <t>/btmultisim</t>
  </si>
  <si>
    <t>/calmScreen/lib/arm64</t>
  </si>
  <si>
    <t>/calmScreen/lib</t>
  </si>
  <si>
    <t>/calmScreen/oat/arm64</t>
  </si>
  <si>
    <t>/calmScreen/oat</t>
  </si>
  <si>
    <t>/calmScreen</t>
  </si>
  <si>
    <t>/messaging/oat/arm64</t>
  </si>
  <si>
    <t>3.9M</t>
  </si>
  <si>
    <t>/messaging/oat</t>
  </si>
  <si>
    <t>/messaging</t>
  </si>
  <si>
    <t>/radioapp/oat/arm64</t>
  </si>
  <si>
    <t>/radioapp/oat</t>
  </si>
  <si>
    <t>/radioapp</t>
  </si>
  <si>
    <t>20M</t>
  </si>
  <si>
    <t>/uimremoteclient/oat/arm64</t>
  </si>
  <si>
    <t>84K</t>
  </si>
  <si>
    <t>/uimremoteclient/oat</t>
  </si>
  <si>
    <t>/uimremoteclient</t>
  </si>
  <si>
    <t>/uimremoteserver/oat/arm64</t>
  </si>
  <si>
    <t>/uimremoteserver/oat</t>
  </si>
  <si>
    <t>/uimremoteserver</t>
  </si>
  <si>
    <t>112K</t>
  </si>
  <si>
    <t>/webview/oat/arm</t>
  </si>
  <si>
    <t>2.0M</t>
  </si>
  <si>
    <t>/webview/oat/arm64</t>
  </si>
  <si>
    <t>/webview/oat</t>
  </si>
  <si>
    <t>/webview</t>
  </si>
  <si>
    <t>116M</t>
  </si>
  <si>
    <r>
      <rPr>
        <sz val="11"/>
        <color theme="1"/>
        <rFont val="等线"/>
        <charset val="134"/>
        <scheme val="minor"/>
      </rPr>
      <t>/</t>
    </r>
    <r>
      <rPr>
        <sz val="11"/>
        <color theme="1"/>
        <rFont val="等线"/>
        <charset val="134"/>
        <scheme val="minor"/>
      </rPr>
      <t>vendor/app</t>
    </r>
  </si>
  <si>
    <t>/CarStateManagerService/oat/arm64</t>
  </si>
  <si>
    <t>/CarStateManagerService/oat</t>
  </si>
  <si>
    <t>844K</t>
  </si>
  <si>
    <t>/CarStateManagerService</t>
  </si>
  <si>
    <t>/DataBusService/oat/arm64</t>
  </si>
  <si>
    <t>/DataBusService/oat</t>
  </si>
  <si>
    <t>/DataBusService</t>
  </si>
  <si>
    <t>/GpsTest/oat/arm64</t>
  </si>
  <si>
    <t>/GpsTest/oat</t>
  </si>
  <si>
    <t>/GpsTest</t>
  </si>
  <si>
    <t>8.9M</t>
  </si>
  <si>
    <t>/LogManagerService/oat/arm64</t>
  </si>
  <si>
    <t>/LogManagerService/oat</t>
  </si>
  <si>
    <t>/LogManagerService</t>
  </si>
  <si>
    <t>/Perfdump/oat/arm64</t>
  </si>
  <si>
    <t>92K</t>
  </si>
  <si>
    <t>/Perfdump/oat</t>
  </si>
  <si>
    <t>/Perfdump</t>
  </si>
  <si>
    <t>168K</t>
  </si>
  <si>
    <t>/PlatformAdapter/oat/arm64</t>
  </si>
  <si>
    <t>/PlatformAdapter/oat</t>
  </si>
  <si>
    <t>/PlatformAdapter</t>
  </si>
  <si>
    <t>/Qmmi/lib/arm64</t>
  </si>
  <si>
    <t>/Qmmi/lib</t>
  </si>
  <si>
    <t>/Qmmi/oat/arm64</t>
  </si>
  <si>
    <t>/Qmmi/oat</t>
  </si>
  <si>
    <t>416K</t>
  </si>
  <si>
    <t>/Qmmi</t>
  </si>
  <si>
    <t>/UpdateApp/oat/arm64</t>
  </si>
  <si>
    <t>/UpdateApp/oat</t>
  </si>
  <si>
    <t>/UpdateApp</t>
  </si>
</sst>
</file>

<file path=xl/styles.xml><?xml version="1.0" encoding="utf-8"?>
<styleSheet xmlns="http://schemas.openxmlformats.org/spreadsheetml/2006/main">
  <numFmts count="6">
    <numFmt numFmtId="176" formatCode="General&quot;%&quot;"/>
    <numFmt numFmtId="41" formatCode="_ * #,##0_ ;_ * \-#,##0_ ;_ * &quot;-&quot;_ ;_ @_ "/>
    <numFmt numFmtId="177" formatCode="0.0_);[Red]\(0.0\)"/>
    <numFmt numFmtId="42" formatCode="_ &quot;￥&quot;* #,##0_ ;_ &quot;￥&quot;* \-#,##0_ ;_ &quot;￥&quot;* &quot;-&quot;_ ;_ @_ "/>
    <numFmt numFmtId="43" formatCode="_ * #,##0.00_ ;_ * \-#,##0.00_ ;_ * &quot;-&quot;??_ ;_ @_ "/>
    <numFmt numFmtId="44" formatCode="_ &quot;￥&quot;* #,##0.00_ ;_ &quot;￥&quot;* \-#,##0.00_ ;_ &quot;￥&quot;* &quot;-&quot;??_ ;_ @_ "/>
  </numFmts>
  <fonts count="54">
    <font>
      <sz val="12"/>
      <name val="等线"/>
      <charset val="134"/>
      <scheme val="minor"/>
    </font>
    <font>
      <sz val="11"/>
      <color theme="1"/>
      <name val="等线"/>
      <charset val="134"/>
      <scheme val="minor"/>
    </font>
    <font>
      <sz val="11"/>
      <color rgb="FF000000"/>
      <name val="等线"/>
      <charset val="134"/>
      <scheme val="minor"/>
    </font>
    <font>
      <b/>
      <sz val="14"/>
      <color theme="1"/>
      <name val="等线"/>
      <charset val="134"/>
      <scheme val="minor"/>
    </font>
    <font>
      <sz val="10"/>
      <color theme="1"/>
      <name val="Microsoft YaHei"/>
      <charset val="134"/>
    </font>
    <font>
      <sz val="11"/>
      <color rgb="FF000000"/>
      <name val="等线"/>
      <charset val="134"/>
    </font>
    <font>
      <sz val="10.5"/>
      <color theme="1"/>
      <name val="等线"/>
      <charset val="134"/>
      <scheme val="minor"/>
    </font>
    <font>
      <sz val="11"/>
      <color rgb="FFFF0000"/>
      <name val="等线"/>
      <charset val="134"/>
      <scheme val="minor"/>
    </font>
    <font>
      <sz val="16"/>
      <color rgb="FF000000"/>
      <name val="Aharoni"/>
      <charset val="134"/>
    </font>
    <font>
      <sz val="16"/>
      <color rgb="FF000000"/>
      <name val="等线"/>
      <charset val="134"/>
      <scheme val="minor"/>
    </font>
    <font>
      <sz val="16"/>
      <color rgb="FF000000"/>
      <name val="KaiTi"/>
      <charset val="134"/>
    </font>
    <font>
      <sz val="16"/>
      <name val="宋体"/>
      <charset val="134"/>
    </font>
    <font>
      <b/>
      <sz val="16"/>
      <color rgb="FF000000"/>
      <name val="宋体"/>
      <charset val="134"/>
    </font>
    <font>
      <sz val="16"/>
      <color rgb="FF000000"/>
      <name val="宋体"/>
      <charset val="134"/>
    </font>
    <font>
      <sz val="16"/>
      <color rgb="FFFF0000"/>
      <name val="宋体"/>
      <charset val="134"/>
    </font>
    <font>
      <sz val="16"/>
      <color theme="1"/>
      <name val="宋体"/>
      <charset val="134"/>
    </font>
    <font>
      <sz val="16"/>
      <color rgb="FF000000"/>
      <name val="SimSun"/>
      <charset val="134"/>
    </font>
    <font>
      <sz val="16"/>
      <color rgb="FF000000"/>
      <name val="Verdana Pro"/>
      <charset val="1"/>
    </font>
    <font>
      <sz val="16"/>
      <color theme="1"/>
      <name val="Verdana Pro"/>
      <charset val="1"/>
    </font>
    <font>
      <sz val="14"/>
      <color rgb="FF000000"/>
      <name val="宋体"/>
      <charset val="134"/>
    </font>
    <font>
      <b/>
      <sz val="11"/>
      <color theme="1"/>
      <name val="等线"/>
      <charset val="134"/>
      <scheme val="minor"/>
    </font>
    <font>
      <sz val="10"/>
      <name val="等线"/>
      <charset val="134"/>
      <scheme val="minor"/>
    </font>
    <font>
      <sz val="11"/>
      <color rgb="FF000000"/>
      <name val="宋体"/>
      <charset val="134"/>
    </font>
    <font>
      <sz val="12"/>
      <color rgb="FF000000"/>
      <name val="等线"/>
      <charset val="134"/>
      <scheme val="minor"/>
    </font>
    <font>
      <b/>
      <sz val="12"/>
      <color rgb="FF000000"/>
      <name val="Arial"/>
      <charset val="0"/>
    </font>
    <font>
      <u/>
      <sz val="12"/>
      <color rgb="FF0563C1"/>
      <name val="等线"/>
      <charset val="134"/>
      <scheme val="minor"/>
    </font>
    <font>
      <sz val="12"/>
      <color rgb="FF000000"/>
      <name val="Arial"/>
      <charset val="0"/>
    </font>
    <font>
      <sz val="7.5"/>
      <color rgb="FF000000"/>
      <name val="Arial"/>
      <charset val="0"/>
    </font>
    <font>
      <b/>
      <sz val="11"/>
      <name val="宋体"/>
      <charset val="134"/>
    </font>
    <font>
      <sz val="11"/>
      <name val="宋体"/>
      <charset val="134"/>
    </font>
    <font>
      <u/>
      <sz val="11"/>
      <color rgb="FF0000FF"/>
      <name val="Calibri"/>
      <charset val="134"/>
    </font>
    <font>
      <b/>
      <sz val="11"/>
      <color rgb="FFFF0000"/>
      <name val="宋体"/>
      <charset val="134"/>
    </font>
    <font>
      <sz val="10.5"/>
      <color theme="1"/>
      <name val="宋体"/>
      <charset val="134"/>
    </font>
    <font>
      <sz val="11"/>
      <color rgb="FFFA7D00"/>
      <name val="等线"/>
      <charset val="0"/>
      <scheme val="minor"/>
    </font>
    <font>
      <sz val="11"/>
      <color theme="1"/>
      <name val="等线"/>
      <charset val="0"/>
      <scheme val="minor"/>
    </font>
    <font>
      <sz val="11"/>
      <color theme="0"/>
      <name val="等线"/>
      <charset val="0"/>
      <scheme val="minor"/>
    </font>
    <font>
      <b/>
      <sz val="11"/>
      <color theme="3"/>
      <name val="等线"/>
      <charset val="134"/>
      <scheme val="minor"/>
    </font>
    <font>
      <sz val="11"/>
      <color rgb="FFFF0000"/>
      <name val="等线"/>
      <charset val="0"/>
      <scheme val="minor"/>
    </font>
    <font>
      <u/>
      <sz val="11"/>
      <color rgb="FF80008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sz val="11"/>
      <color rgb="FF9C0006"/>
      <name val="等线"/>
      <charset val="0"/>
      <scheme val="minor"/>
    </font>
    <font>
      <b/>
      <sz val="11"/>
      <color theme="1"/>
      <name val="等线"/>
      <charset val="0"/>
      <scheme val="minor"/>
    </font>
    <font>
      <b/>
      <sz val="11"/>
      <color rgb="FFFA7D00"/>
      <name val="等线"/>
      <charset val="0"/>
      <scheme val="minor"/>
    </font>
    <font>
      <b/>
      <sz val="13"/>
      <color theme="3"/>
      <name val="等线"/>
      <charset val="134"/>
      <scheme val="minor"/>
    </font>
    <font>
      <b/>
      <sz val="11"/>
      <color rgb="FFFFFFFF"/>
      <name val="等线"/>
      <charset val="0"/>
      <scheme val="minor"/>
    </font>
    <font>
      <sz val="11"/>
      <color rgb="FF3F3F76"/>
      <name val="等线"/>
      <charset val="0"/>
      <scheme val="minor"/>
    </font>
    <font>
      <sz val="11"/>
      <color rgb="FF006100"/>
      <name val="等线"/>
      <charset val="0"/>
      <scheme val="minor"/>
    </font>
    <font>
      <b/>
      <sz val="18"/>
      <color theme="3"/>
      <name val="等线"/>
      <charset val="134"/>
      <scheme val="minor"/>
    </font>
    <font>
      <sz val="11"/>
      <color rgb="FF9C6500"/>
      <name val="等线"/>
      <charset val="0"/>
      <scheme val="minor"/>
    </font>
    <font>
      <u/>
      <sz val="12"/>
      <color theme="10"/>
      <name val="等线"/>
      <charset val="134"/>
      <scheme val="minor"/>
    </font>
    <font>
      <sz val="12"/>
      <color rgb="FF000000"/>
      <name val="宋体-简"/>
      <charset val="0"/>
    </font>
    <font>
      <sz val="11"/>
      <color rgb="FF000000"/>
      <name val="等线"/>
      <charset val="0"/>
      <scheme val="minor"/>
    </font>
  </fonts>
  <fills count="43">
    <fill>
      <patternFill patternType="none"/>
    </fill>
    <fill>
      <patternFill patternType="gray125"/>
    </fill>
    <fill>
      <patternFill patternType="solid">
        <fgColor theme="7" tint="0.799645985290078"/>
        <bgColor indexed="64"/>
      </patternFill>
    </fill>
    <fill>
      <patternFill patternType="solid">
        <fgColor theme="0"/>
        <bgColor indexed="64"/>
      </patternFill>
    </fill>
    <fill>
      <patternFill patternType="solid">
        <fgColor rgb="FFFFFF00"/>
        <bgColor indexed="64"/>
      </patternFill>
    </fill>
    <fill>
      <patternFill patternType="solid">
        <fgColor theme="4" tint="0.399914548173467"/>
        <bgColor indexed="64"/>
      </patternFill>
    </fill>
    <fill>
      <patternFill patternType="solid">
        <fgColor rgb="FFFF0000"/>
        <bgColor indexed="64"/>
      </patternFill>
    </fill>
    <fill>
      <patternFill patternType="solid">
        <fgColor theme="7" tint="0.399914548173467"/>
        <bgColor indexed="64"/>
      </patternFill>
    </fill>
    <fill>
      <patternFill patternType="solid">
        <fgColor theme="7" tint="0.399975585192419"/>
        <bgColor indexed="64"/>
      </patternFill>
    </fill>
    <fill>
      <patternFill patternType="solid">
        <fgColor rgb="FF8EA9DB"/>
        <bgColor indexed="64"/>
      </patternFill>
    </fill>
    <fill>
      <patternFill patternType="solid">
        <fgColor rgb="FFFFFFFF"/>
        <bgColor indexed="64"/>
      </patternFill>
    </fill>
    <fill>
      <patternFill patternType="solid">
        <fgColor theme="9" tint="0.599993896298105"/>
        <bgColor indexed="64"/>
      </patternFill>
    </fill>
    <fill>
      <patternFill patternType="solid">
        <fgColor rgb="FFF5F5F5"/>
        <bgColor rgb="FF000000"/>
      </patternFill>
    </fill>
    <fill>
      <patternFill patternType="solid">
        <fgColor rgb="FF9CC2E5"/>
        <bgColor indexed="64"/>
      </patternFill>
    </fill>
    <fill>
      <patternFill patternType="solid">
        <fgColor theme="4"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5" tint="0.599993896298105"/>
        <bgColor indexed="64"/>
      </patternFill>
    </fill>
    <fill>
      <patternFill patternType="solid">
        <fgColor rgb="FFF2F2F2"/>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5"/>
        <bgColor indexed="64"/>
      </patternFill>
    </fill>
    <fill>
      <patternFill patternType="solid">
        <fgColor theme="6"/>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rgb="FFFFCC99"/>
        <bgColor indexed="64"/>
      </patternFill>
    </fill>
    <fill>
      <patternFill patternType="solid">
        <fgColor theme="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rgb="FFFFEB9C"/>
        <bgColor indexed="64"/>
      </patternFill>
    </fill>
    <fill>
      <patternFill patternType="solid">
        <fgColor rgb="FFFFFFCC"/>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3">
    <xf numFmtId="0" fontId="0" fillId="0" borderId="0">
      <alignment vertical="center"/>
    </xf>
    <xf numFmtId="0" fontId="1" fillId="0" borderId="0"/>
    <xf numFmtId="0" fontId="1" fillId="0" borderId="0"/>
    <xf numFmtId="0" fontId="1" fillId="0" borderId="0"/>
    <xf numFmtId="0" fontId="35" fillId="20" borderId="0" applyNumberFormat="0" applyBorder="0" applyAlignment="0" applyProtection="0">
      <alignment vertical="center"/>
    </xf>
    <xf numFmtId="0" fontId="34" fillId="39" borderId="0" applyNumberFormat="0" applyBorder="0" applyAlignment="0" applyProtection="0">
      <alignment vertical="center"/>
    </xf>
    <xf numFmtId="0" fontId="35" fillId="32" borderId="0" applyNumberFormat="0" applyBorder="0" applyAlignment="0" applyProtection="0">
      <alignment vertical="center"/>
    </xf>
    <xf numFmtId="0" fontId="47" fillId="36" borderId="30" applyNumberFormat="0" applyAlignment="0" applyProtection="0">
      <alignment vertical="center"/>
    </xf>
    <xf numFmtId="0" fontId="34" fillId="38" borderId="0" applyNumberFormat="0" applyBorder="0" applyAlignment="0" applyProtection="0">
      <alignment vertical="center"/>
    </xf>
    <xf numFmtId="0" fontId="34" fillId="29" borderId="0" applyNumberFormat="0" applyBorder="0" applyAlignment="0" applyProtection="0">
      <alignment vertical="center"/>
    </xf>
    <xf numFmtId="44" fontId="1" fillId="0" borderId="0" applyFont="0" applyFill="0" applyBorder="0" applyAlignment="0" applyProtection="0">
      <alignment vertical="center"/>
    </xf>
    <xf numFmtId="0" fontId="35" fillId="28" borderId="0" applyNumberFormat="0" applyBorder="0" applyAlignment="0" applyProtection="0">
      <alignment vertical="center"/>
    </xf>
    <xf numFmtId="9" fontId="1" fillId="0" borderId="0" applyFont="0" applyFill="0" applyBorder="0" applyAlignment="0" applyProtection="0">
      <alignment vertical="center"/>
    </xf>
    <xf numFmtId="0" fontId="35" fillId="31" borderId="0" applyNumberFormat="0" applyBorder="0" applyAlignment="0" applyProtection="0">
      <alignment vertical="center"/>
    </xf>
    <xf numFmtId="0" fontId="35" fillId="18" borderId="0" applyNumberFormat="0" applyBorder="0" applyAlignment="0" applyProtection="0">
      <alignment vertical="center"/>
    </xf>
    <xf numFmtId="0" fontId="35" fillId="27" borderId="0" applyNumberFormat="0" applyBorder="0" applyAlignment="0" applyProtection="0">
      <alignment vertical="center"/>
    </xf>
    <xf numFmtId="0" fontId="35" fillId="25" borderId="0" applyNumberFormat="0" applyBorder="0" applyAlignment="0" applyProtection="0">
      <alignment vertical="center"/>
    </xf>
    <xf numFmtId="0" fontId="35" fillId="8" borderId="0" applyNumberFormat="0" applyBorder="0" applyAlignment="0" applyProtection="0">
      <alignment vertical="center"/>
    </xf>
    <xf numFmtId="0" fontId="44" fillId="23" borderId="30" applyNumberFormat="0" applyAlignment="0" applyProtection="0">
      <alignment vertical="center"/>
    </xf>
    <xf numFmtId="0" fontId="35" fillId="37" borderId="0" applyNumberFormat="0" applyBorder="0" applyAlignment="0" applyProtection="0">
      <alignment vertical="center"/>
    </xf>
    <xf numFmtId="0" fontId="50" fillId="41" borderId="0" applyNumberFormat="0" applyBorder="0" applyAlignment="0" applyProtection="0">
      <alignment vertical="center"/>
    </xf>
    <xf numFmtId="0" fontId="34" fillId="26" borderId="0" applyNumberFormat="0" applyBorder="0" applyAlignment="0" applyProtection="0">
      <alignment vertical="center"/>
    </xf>
    <xf numFmtId="0" fontId="48" fillId="40" borderId="0" applyNumberFormat="0" applyBorder="0" applyAlignment="0" applyProtection="0">
      <alignment vertical="center"/>
    </xf>
    <xf numFmtId="0" fontId="34" fillId="35" borderId="0" applyNumberFormat="0" applyBorder="0" applyAlignment="0" applyProtection="0">
      <alignment vertical="center"/>
    </xf>
    <xf numFmtId="0" fontId="43" fillId="0" borderId="29" applyNumberFormat="0" applyFill="0" applyAlignment="0" applyProtection="0">
      <alignment vertical="center"/>
    </xf>
    <xf numFmtId="0" fontId="42" fillId="24" borderId="0" applyNumberFormat="0" applyBorder="0" applyAlignment="0" applyProtection="0">
      <alignment vertical="center"/>
    </xf>
    <xf numFmtId="0" fontId="46" fillId="34" borderId="31" applyNumberFormat="0" applyAlignment="0" applyProtection="0">
      <alignment vertical="center"/>
    </xf>
    <xf numFmtId="0" fontId="41" fillId="23" borderId="28" applyNumberFormat="0" applyAlignment="0" applyProtection="0">
      <alignment vertical="center"/>
    </xf>
    <xf numFmtId="0" fontId="40" fillId="0" borderId="27" applyNumberFormat="0" applyFill="0" applyAlignment="0" applyProtection="0">
      <alignment vertical="center"/>
    </xf>
    <xf numFmtId="0" fontId="39" fillId="0" borderId="0" applyNumberFormat="0" applyFill="0" applyBorder="0" applyAlignment="0" applyProtection="0">
      <alignment vertical="center"/>
    </xf>
    <xf numFmtId="0" fontId="34" fillId="19" borderId="0" applyNumberFormat="0" applyBorder="0" applyAlignment="0" applyProtection="0">
      <alignment vertical="center"/>
    </xf>
    <xf numFmtId="0" fontId="36" fillId="0" borderId="0" applyNumberFormat="0" applyFill="0" applyBorder="0" applyAlignment="0" applyProtection="0">
      <alignment vertical="center"/>
    </xf>
    <xf numFmtId="42" fontId="1" fillId="0" borderId="0" applyFont="0" applyFill="0" applyBorder="0" applyAlignment="0" applyProtection="0">
      <alignment vertical="center"/>
    </xf>
    <xf numFmtId="0" fontId="34" fillId="33" borderId="0" applyNumberFormat="0" applyBorder="0" applyAlignment="0" applyProtection="0">
      <alignment vertical="center"/>
    </xf>
    <xf numFmtId="43" fontId="1" fillId="0" borderId="0" applyFont="0" applyFill="0" applyBorder="0" applyAlignment="0" applyProtection="0">
      <alignment vertical="center"/>
    </xf>
    <xf numFmtId="0" fontId="38" fillId="0" borderId="0" applyNumberFormat="0" applyFill="0" applyBorder="0" applyAlignment="0" applyProtection="0">
      <alignment vertical="center"/>
    </xf>
    <xf numFmtId="0" fontId="49" fillId="0" borderId="0" applyNumberFormat="0" applyFill="0" applyBorder="0" applyAlignment="0" applyProtection="0">
      <alignment vertical="center"/>
    </xf>
    <xf numFmtId="0" fontId="34" fillId="22" borderId="0" applyNumberFormat="0" applyBorder="0" applyAlignment="0" applyProtection="0">
      <alignment vertical="center"/>
    </xf>
    <xf numFmtId="0" fontId="37" fillId="0" borderId="0" applyNumberFormat="0" applyFill="0" applyBorder="0" applyAlignment="0" applyProtection="0">
      <alignment vertical="center"/>
    </xf>
    <xf numFmtId="0" fontId="35" fillId="17" borderId="0" applyNumberFormat="0" applyBorder="0" applyAlignment="0" applyProtection="0">
      <alignment vertical="center"/>
    </xf>
    <xf numFmtId="0" fontId="1" fillId="42" borderId="32" applyNumberFormat="0" applyFont="0" applyAlignment="0" applyProtection="0">
      <alignment vertical="center"/>
    </xf>
    <xf numFmtId="0" fontId="34" fillId="16" borderId="0" applyNumberFormat="0" applyBorder="0" applyAlignment="0" applyProtection="0">
      <alignment vertical="center"/>
    </xf>
    <xf numFmtId="0" fontId="35" fillId="21" borderId="0" applyNumberFormat="0" applyBorder="0" applyAlignment="0" applyProtection="0">
      <alignment vertical="center"/>
    </xf>
    <xf numFmtId="0" fontId="34" fillId="11" borderId="0" applyNumberFormat="0" applyBorder="0" applyAlignment="0" applyProtection="0">
      <alignment vertical="center"/>
    </xf>
    <xf numFmtId="0" fontId="51" fillId="0" borderId="0" applyNumberFormat="0" applyFill="0" applyBorder="0" applyAlignment="0" applyProtection="0">
      <alignment vertical="center"/>
    </xf>
    <xf numFmtId="41" fontId="1" fillId="0" borderId="0" applyFont="0" applyFill="0" applyBorder="0" applyAlignment="0" applyProtection="0">
      <alignment vertical="center"/>
    </xf>
    <xf numFmtId="0" fontId="45" fillId="0" borderId="27" applyNumberFormat="0" applyFill="0" applyAlignment="0" applyProtection="0">
      <alignment vertical="center"/>
    </xf>
    <xf numFmtId="0" fontId="34" fillId="30" borderId="0" applyNumberFormat="0" applyBorder="0" applyAlignment="0" applyProtection="0">
      <alignment vertical="center"/>
    </xf>
    <xf numFmtId="0" fontId="1" fillId="0" borderId="0"/>
    <xf numFmtId="0" fontId="36" fillId="0" borderId="26" applyNumberFormat="0" applyFill="0" applyAlignment="0" applyProtection="0">
      <alignment vertical="center"/>
    </xf>
    <xf numFmtId="0" fontId="35" fillId="15" borderId="0" applyNumberFormat="0" applyBorder="0" applyAlignment="0" applyProtection="0">
      <alignment vertical="center"/>
    </xf>
    <xf numFmtId="0" fontId="34" fillId="14" borderId="0" applyNumberFormat="0" applyBorder="0" applyAlignment="0" applyProtection="0">
      <alignment vertical="center"/>
    </xf>
    <xf numFmtId="0" fontId="33" fillId="0" borderId="25" applyNumberFormat="0" applyFill="0" applyAlignment="0" applyProtection="0">
      <alignment vertical="center"/>
    </xf>
  </cellStyleXfs>
  <cellXfs count="155">
    <xf numFmtId="0" fontId="0" fillId="0" borderId="0" xfId="0">
      <alignment vertical="center"/>
    </xf>
    <xf numFmtId="0" fontId="1" fillId="0" borderId="0" xfId="48"/>
    <xf numFmtId="0" fontId="1" fillId="0" borderId="1" xfId="48" applyBorder="1" applyAlignment="1">
      <alignment vertical="center"/>
    </xf>
    <xf numFmtId="0" fontId="2" fillId="0" borderId="1" xfId="0" applyFont="1" applyBorder="1">
      <alignment vertical="center"/>
    </xf>
    <xf numFmtId="0" fontId="1" fillId="0" borderId="1" xfId="48" applyBorder="1" applyAlignment="1">
      <alignment horizontal="center" vertical="center" wrapText="1"/>
    </xf>
    <xf numFmtId="0" fontId="2" fillId="0" borderId="2" xfId="0" applyFont="1" applyBorder="1">
      <alignment vertical="center"/>
    </xf>
    <xf numFmtId="10" fontId="1" fillId="0" borderId="1" xfId="48" applyNumberFormat="1" applyBorder="1" applyAlignment="1">
      <alignment vertical="center"/>
    </xf>
    <xf numFmtId="0" fontId="1" fillId="0" borderId="3" xfId="48" applyBorder="1" applyAlignment="1">
      <alignment horizontal="center" vertical="center" wrapText="1"/>
    </xf>
    <xf numFmtId="0" fontId="1" fillId="0" borderId="4" xfId="48" applyBorder="1" applyAlignment="1">
      <alignment horizontal="center" vertical="center" wrapText="1"/>
    </xf>
    <xf numFmtId="10" fontId="1" fillId="0" borderId="0" xfId="48" applyNumberFormat="1"/>
    <xf numFmtId="0" fontId="1" fillId="0" borderId="3" xfId="48" applyBorder="1" applyAlignment="1">
      <alignment horizontal="center" vertical="center"/>
    </xf>
    <xf numFmtId="0" fontId="1" fillId="0" borderId="1" xfId="48" applyBorder="1"/>
    <xf numFmtId="0" fontId="2" fillId="0" borderId="2" xfId="0" applyFont="1" applyBorder="1" applyAlignment="1"/>
    <xf numFmtId="0" fontId="1" fillId="0" borderId="4" xfId="48" applyBorder="1" applyAlignment="1">
      <alignment horizontal="center" vertical="center"/>
    </xf>
    <xf numFmtId="0" fontId="1" fillId="0" borderId="1" xfId="48" applyBorder="1" applyAlignment="1">
      <alignment horizontal="left" vertical="top"/>
    </xf>
    <xf numFmtId="0" fontId="2" fillId="0" borderId="2" xfId="0" applyFont="1" applyBorder="1" applyAlignment="1">
      <alignment horizontal="left" vertical="top"/>
    </xf>
    <xf numFmtId="0" fontId="1" fillId="0" borderId="1" xfId="48" applyBorder="1" applyAlignment="1">
      <alignment horizontal="left"/>
    </xf>
    <xf numFmtId="0" fontId="2" fillId="0" borderId="2" xfId="0" applyFont="1" applyBorder="1" applyAlignment="1">
      <alignment horizontal="left"/>
    </xf>
    <xf numFmtId="0" fontId="1" fillId="0" borderId="2" xfId="48" applyBorder="1" applyAlignment="1">
      <alignment horizontal="center" vertical="center"/>
    </xf>
    <xf numFmtId="0" fontId="1" fillId="0" borderId="0" xfId="1" applyAlignment="1">
      <alignment horizontal="left" wrapText="1"/>
    </xf>
    <xf numFmtId="0" fontId="1" fillId="0" borderId="0" xfId="1" applyAlignment="1">
      <alignment horizontal="left" vertical="center" wrapText="1"/>
    </xf>
    <xf numFmtId="10" fontId="1" fillId="0" borderId="0" xfId="1" applyNumberFormat="1" applyAlignment="1">
      <alignment horizontal="left" wrapText="1"/>
    </xf>
    <xf numFmtId="0" fontId="3" fillId="2" borderId="5" xfId="1" applyFont="1" applyFill="1" applyBorder="1" applyAlignment="1">
      <alignment horizontal="left" wrapText="1"/>
    </xf>
    <xf numFmtId="0" fontId="3" fillId="2" borderId="5" xfId="1" applyFont="1" applyFill="1" applyBorder="1" applyAlignment="1">
      <alignment horizontal="left" vertical="center" wrapText="1"/>
    </xf>
    <xf numFmtId="0" fontId="1" fillId="0" borderId="5" xfId="1" applyBorder="1" applyAlignment="1">
      <alignment horizontal="left" vertical="top" wrapText="1"/>
    </xf>
    <xf numFmtId="0" fontId="1" fillId="0" borderId="5" xfId="2" applyBorder="1" applyAlignment="1">
      <alignment horizontal="left" wrapText="1"/>
    </xf>
    <xf numFmtId="0" fontId="1" fillId="0" borderId="5" xfId="1" applyBorder="1" applyAlignment="1">
      <alignment horizontal="left" vertical="center" wrapText="1"/>
    </xf>
    <xf numFmtId="0" fontId="4" fillId="0" borderId="5" xfId="0" applyFont="1" applyBorder="1" applyAlignment="1">
      <alignment horizontal="left" vertical="center" wrapText="1"/>
    </xf>
    <xf numFmtId="0" fontId="0" fillId="0" borderId="5" xfId="0" applyBorder="1" applyAlignment="1">
      <alignment horizontal="left"/>
    </xf>
    <xf numFmtId="0" fontId="1" fillId="0" borderId="5" xfId="2" applyBorder="1" applyAlignment="1">
      <alignment horizontal="left" vertical="center" wrapText="1"/>
    </xf>
    <xf numFmtId="0" fontId="0" fillId="0" borderId="5" xfId="0" applyBorder="1" applyAlignment="1">
      <alignment horizontal="left" wrapText="1"/>
    </xf>
    <xf numFmtId="0" fontId="1" fillId="3" borderId="5" xfId="1" applyFill="1" applyBorder="1" applyAlignment="1">
      <alignment horizontal="left" vertical="center" wrapText="1"/>
    </xf>
    <xf numFmtId="0" fontId="1" fillId="0" borderId="5" xfId="1" applyBorder="1" applyAlignment="1">
      <alignment horizontal="left" wrapText="1"/>
    </xf>
    <xf numFmtId="177" fontId="1" fillId="3" borderId="5" xfId="1" applyNumberFormat="1" applyFill="1" applyBorder="1" applyAlignment="1">
      <alignment horizontal="left" vertical="center" wrapText="1"/>
    </xf>
    <xf numFmtId="177" fontId="1" fillId="0" borderId="5" xfId="1" applyNumberFormat="1" applyBorder="1" applyAlignment="1">
      <alignment horizontal="left" vertical="center" wrapText="1"/>
    </xf>
    <xf numFmtId="0" fontId="5" fillId="0" borderId="5" xfId="1" applyFont="1" applyBorder="1" applyAlignment="1">
      <alignment horizontal="left" vertical="center" wrapText="1"/>
    </xf>
    <xf numFmtId="0" fontId="5" fillId="0" borderId="5" xfId="1" applyFont="1" applyBorder="1" applyAlignment="1">
      <alignment horizontal="left" wrapText="1"/>
    </xf>
    <xf numFmtId="0" fontId="2" fillId="0" borderId="5" xfId="0" applyFont="1" applyBorder="1" applyAlignment="1">
      <alignment horizontal="left" vertical="center" wrapText="1"/>
    </xf>
    <xf numFmtId="0" fontId="6" fillId="0" borderId="5" xfId="48" applyFont="1" applyBorder="1" applyAlignment="1">
      <alignment horizontal="left" vertical="center"/>
    </xf>
    <xf numFmtId="0" fontId="7" fillId="0" borderId="5" xfId="0" applyFont="1" applyBorder="1" applyAlignment="1">
      <alignment horizontal="left" vertical="center" wrapText="1"/>
    </xf>
    <xf numFmtId="0" fontId="2" fillId="0" borderId="5" xfId="0" applyFont="1" applyBorder="1" applyAlignment="1">
      <alignment horizontal="left" wrapText="1"/>
    </xf>
    <xf numFmtId="10" fontId="1" fillId="0" borderId="5" xfId="1" applyNumberFormat="1" applyBorder="1" applyAlignment="1">
      <alignment horizontal="left" wrapText="1"/>
    </xf>
    <xf numFmtId="0" fontId="8" fillId="0" borderId="0" xfId="0" applyFont="1" applyAlignment="1">
      <alignment horizontal="left"/>
    </xf>
    <xf numFmtId="0" fontId="8" fillId="4" borderId="0" xfId="0" applyFont="1" applyFill="1" applyAlignment="1">
      <alignment horizontal="left"/>
    </xf>
    <xf numFmtId="0" fontId="9" fillId="0" borderId="0" xfId="0" applyFont="1" applyAlignment="1">
      <alignment horizontal="left"/>
    </xf>
    <xf numFmtId="0" fontId="10" fillId="0" borderId="0" xfId="0" applyFont="1" applyAlignment="1">
      <alignment horizontal="left"/>
    </xf>
    <xf numFmtId="0" fontId="10" fillId="0" borderId="0" xfId="0" applyFont="1" applyAlignment="1">
      <alignment horizontal="left" vertical="center"/>
    </xf>
    <xf numFmtId="0" fontId="11" fillId="0" borderId="0" xfId="0" applyFont="1" applyAlignment="1">
      <alignment horizontal="left" vertical="center"/>
    </xf>
    <xf numFmtId="0" fontId="2" fillId="0" borderId="0" xfId="0" applyFont="1" applyAlignment="1">
      <alignment horizontal="left"/>
    </xf>
    <xf numFmtId="0" fontId="9" fillId="0" borderId="0" xfId="0" applyFont="1" applyAlignment="1">
      <alignment horizontal="center"/>
    </xf>
    <xf numFmtId="10" fontId="9" fillId="0" borderId="0" xfId="0" applyNumberFormat="1" applyFont="1" applyAlignment="1">
      <alignment horizontal="left"/>
    </xf>
    <xf numFmtId="0" fontId="12" fillId="5" borderId="1" xfId="0" applyFont="1" applyFill="1" applyBorder="1" applyAlignment="1">
      <alignment horizontal="left" vertical="center"/>
    </xf>
    <xf numFmtId="0" fontId="12" fillId="5" borderId="1" xfId="0" applyFont="1" applyFill="1" applyBorder="1" applyAlignment="1">
      <alignment horizontal="left" vertical="center" wrapText="1" readingOrder="1"/>
    </xf>
    <xf numFmtId="0" fontId="13" fillId="0" borderId="1" xfId="0" applyFont="1" applyBorder="1" applyAlignment="1">
      <alignment horizontal="left"/>
    </xf>
    <xf numFmtId="0" fontId="13" fillId="0" borderId="1" xfId="0" applyFont="1" applyBorder="1" applyAlignment="1">
      <alignment horizontal="left" vertical="center" wrapText="1" readingOrder="1"/>
    </xf>
    <xf numFmtId="0" fontId="14" fillId="0" borderId="1" xfId="0" applyFont="1" applyBorder="1" applyAlignment="1">
      <alignment horizontal="left" vertical="center" wrapText="1" readingOrder="1"/>
    </xf>
    <xf numFmtId="0" fontId="13" fillId="4" borderId="1" xfId="0" applyFont="1" applyFill="1" applyBorder="1" applyAlignment="1">
      <alignment horizontal="left"/>
    </xf>
    <xf numFmtId="0" fontId="13" fillId="4" borderId="1" xfId="0" applyFont="1" applyFill="1" applyBorder="1" applyAlignment="1">
      <alignment horizontal="left" vertical="center" wrapText="1" readingOrder="1"/>
    </xf>
    <xf numFmtId="0" fontId="13" fillId="0" borderId="1" xfId="0" applyFont="1" applyBorder="1" applyAlignment="1">
      <alignment horizontal="left" wrapText="1" readingOrder="1"/>
    </xf>
    <xf numFmtId="0" fontId="13" fillId="0" borderId="1" xfId="0" applyFont="1" applyBorder="1" applyAlignment="1">
      <alignment horizontal="left" wrapText="1"/>
    </xf>
    <xf numFmtId="0" fontId="12" fillId="5" borderId="1" xfId="0" applyFont="1" applyFill="1" applyBorder="1" applyAlignment="1">
      <alignment horizontal="left" vertical="center" wrapText="1"/>
    </xf>
    <xf numFmtId="0" fontId="13" fillId="0" borderId="1" xfId="0" applyFont="1" applyBorder="1" applyAlignment="1">
      <alignment horizontal="left" vertical="center" wrapText="1"/>
    </xf>
    <xf numFmtId="0" fontId="13" fillId="4" borderId="1" xfId="0" applyFont="1" applyFill="1" applyBorder="1" applyAlignment="1">
      <alignment horizontal="left" vertical="center" wrapText="1"/>
    </xf>
    <xf numFmtId="0" fontId="13" fillId="0" borderId="1" xfId="0" applyFont="1" applyBorder="1" applyAlignment="1">
      <alignment horizontal="left" vertical="center"/>
    </xf>
    <xf numFmtId="49" fontId="13" fillId="0" borderId="1" xfId="0" applyNumberFormat="1" applyFont="1" applyBorder="1" applyAlignment="1">
      <alignment horizontal="left" vertical="center" wrapText="1"/>
    </xf>
    <xf numFmtId="49" fontId="13" fillId="4" borderId="1" xfId="0" applyNumberFormat="1" applyFont="1" applyFill="1" applyBorder="1" applyAlignment="1">
      <alignment horizontal="left" vertical="center" wrapText="1"/>
    </xf>
    <xf numFmtId="49" fontId="13" fillId="0" borderId="1" xfId="0" applyNumberFormat="1" applyFont="1" applyBorder="1" applyAlignment="1">
      <alignment horizontal="left" vertical="center"/>
    </xf>
    <xf numFmtId="0" fontId="13" fillId="4" borderId="1" xfId="0" applyFont="1" applyFill="1" applyBorder="1" applyAlignment="1">
      <alignment horizontal="left" wrapText="1"/>
    </xf>
    <xf numFmtId="0" fontId="13" fillId="6" borderId="1" xfId="0" applyFont="1" applyFill="1" applyBorder="1" applyAlignment="1">
      <alignment horizontal="left" wrapText="1"/>
    </xf>
    <xf numFmtId="0" fontId="12" fillId="7" borderId="1" xfId="0" applyFont="1" applyFill="1" applyBorder="1" applyAlignment="1">
      <alignment horizontal="left" vertical="center" wrapText="1"/>
    </xf>
    <xf numFmtId="0" fontId="13" fillId="7" borderId="1" xfId="0" applyFont="1" applyFill="1" applyBorder="1" applyAlignment="1">
      <alignment horizontal="left" wrapText="1"/>
    </xf>
    <xf numFmtId="0" fontId="15" fillId="7" borderId="1" xfId="0" applyFont="1" applyFill="1" applyBorder="1" applyAlignment="1">
      <alignment horizontal="left" vertical="center" wrapText="1"/>
    </xf>
    <xf numFmtId="0" fontId="16" fillId="7" borderId="1" xfId="0" applyFont="1" applyFill="1" applyBorder="1" applyAlignment="1">
      <alignment horizontal="left" vertical="center" wrapText="1"/>
    </xf>
    <xf numFmtId="0" fontId="13" fillId="0" borderId="1" xfId="0" applyFont="1" applyBorder="1" applyAlignment="1"/>
    <xf numFmtId="0" fontId="16" fillId="8" borderId="1" xfId="0" applyFont="1" applyFill="1" applyBorder="1" applyAlignment="1">
      <alignment horizontal="left" vertical="center" wrapText="1"/>
    </xf>
    <xf numFmtId="0" fontId="13" fillId="0" borderId="1" xfId="0" applyFont="1" applyBorder="1" applyAlignment="1">
      <alignment horizontal="center"/>
    </xf>
    <xf numFmtId="0" fontId="17" fillId="7" borderId="1" xfId="0" applyFont="1" applyFill="1" applyBorder="1" applyAlignment="1">
      <alignment horizontal="left" vertical="center" wrapText="1"/>
    </xf>
    <xf numFmtId="0" fontId="18" fillId="7" borderId="1" xfId="0" applyFont="1" applyFill="1" applyBorder="1" applyAlignment="1">
      <alignment horizontal="left" vertical="center" wrapText="1"/>
    </xf>
    <xf numFmtId="10" fontId="13" fillId="0" borderId="1" xfId="0" applyNumberFormat="1" applyFont="1" applyBorder="1" applyAlignment="1">
      <alignment horizontal="center"/>
    </xf>
    <xf numFmtId="10" fontId="13" fillId="0" borderId="1" xfId="0" applyNumberFormat="1" applyFont="1" applyBorder="1" applyAlignment="1"/>
    <xf numFmtId="9" fontId="13" fillId="0" borderId="1" xfId="0" applyNumberFormat="1" applyFont="1" applyBorder="1" applyAlignment="1">
      <alignment horizontal="center"/>
    </xf>
    <xf numFmtId="9" fontId="13" fillId="0" borderId="1" xfId="0" applyNumberFormat="1" applyFont="1" applyBorder="1" applyAlignment="1"/>
    <xf numFmtId="0" fontId="19" fillId="0" borderId="1" xfId="0" applyFont="1" applyBorder="1" applyAlignment="1">
      <alignment horizontal="left" vertical="center"/>
    </xf>
    <xf numFmtId="10" fontId="13" fillId="0" borderId="1" xfId="0" applyNumberFormat="1" applyFont="1" applyBorder="1" applyAlignment="1">
      <alignment horizontal="left"/>
    </xf>
    <xf numFmtId="0" fontId="12" fillId="9" borderId="1" xfId="0" applyFont="1" applyFill="1" applyBorder="1" applyAlignment="1">
      <alignment horizontal="center" vertical="center" wrapText="1"/>
    </xf>
    <xf numFmtId="0" fontId="13" fillId="0" borderId="1" xfId="0" applyFont="1" applyBorder="1" applyAlignment="1">
      <alignment horizontal="center" wrapText="1"/>
    </xf>
    <xf numFmtId="0" fontId="13" fillId="7" borderId="1" xfId="0" applyFont="1" applyFill="1" applyBorder="1" applyAlignment="1">
      <alignment horizontal="left" vertical="center" wrapText="1"/>
    </xf>
    <xf numFmtId="0" fontId="14" fillId="0" borderId="1" xfId="0" applyFont="1" applyBorder="1" applyAlignment="1">
      <alignment horizontal="center"/>
    </xf>
    <xf numFmtId="0" fontId="14" fillId="0" borderId="1" xfId="0" applyFont="1" applyBorder="1" applyAlignment="1">
      <alignment horizontal="left"/>
    </xf>
    <xf numFmtId="0" fontId="1" fillId="10" borderId="0" xfId="3" applyFill="1"/>
    <xf numFmtId="0" fontId="1" fillId="0" borderId="0" xfId="3"/>
    <xf numFmtId="0" fontId="1" fillId="0" borderId="0" xfId="3" applyAlignment="1">
      <alignment horizontal="right"/>
    </xf>
    <xf numFmtId="0" fontId="20" fillId="11" borderId="1" xfId="3" applyFont="1" applyFill="1" applyBorder="1"/>
    <xf numFmtId="0" fontId="21" fillId="0" borderId="1" xfId="3" applyFont="1" applyBorder="1" applyAlignment="1">
      <alignment horizontal="justify" vertical="center"/>
    </xf>
    <xf numFmtId="0" fontId="1" fillId="0" borderId="1" xfId="3" applyBorder="1"/>
    <xf numFmtId="0" fontId="1" fillId="10" borderId="1" xfId="3" applyFill="1" applyBorder="1"/>
    <xf numFmtId="0" fontId="5" fillId="10" borderId="1" xfId="3" applyFont="1" applyFill="1" applyBorder="1"/>
    <xf numFmtId="0" fontId="5" fillId="0" borderId="6" xfId="3" applyFont="1" applyBorder="1" applyAlignment="1">
      <alignment horizontal="center"/>
    </xf>
    <xf numFmtId="0" fontId="1" fillId="0" borderId="6" xfId="3" applyBorder="1" applyAlignment="1">
      <alignment horizontal="center"/>
    </xf>
    <xf numFmtId="0" fontId="1" fillId="0" borderId="6" xfId="3" applyBorder="1" applyAlignment="1">
      <alignment horizontal="right"/>
    </xf>
    <xf numFmtId="0" fontId="20" fillId="11" borderId="1" xfId="3" applyFont="1" applyFill="1" applyBorder="1" applyAlignment="1">
      <alignment horizontal="right"/>
    </xf>
    <xf numFmtId="10" fontId="1" fillId="0" borderId="1" xfId="3" applyNumberFormat="1" applyBorder="1"/>
    <xf numFmtId="0" fontId="5" fillId="0" borderId="1" xfId="3" applyFont="1" applyBorder="1" applyAlignment="1">
      <alignment horizontal="right"/>
    </xf>
    <xf numFmtId="0" fontId="1" fillId="0" borderId="1" xfId="3" applyBorder="1" applyAlignment="1">
      <alignment horizontal="right"/>
    </xf>
    <xf numFmtId="10" fontId="5" fillId="0" borderId="1" xfId="3" applyNumberFormat="1" applyFont="1" applyBorder="1"/>
    <xf numFmtId="10" fontId="1" fillId="0" borderId="7" xfId="3" applyNumberFormat="1" applyBorder="1"/>
    <xf numFmtId="10" fontId="2" fillId="0" borderId="1" xfId="0" applyNumberFormat="1" applyFont="1" applyBorder="1" applyAlignment="1">
      <alignment horizontal="right"/>
    </xf>
    <xf numFmtId="10" fontId="2" fillId="0" borderId="2" xfId="0" applyNumberFormat="1" applyFont="1" applyBorder="1" applyAlignment="1">
      <alignment horizontal="right"/>
    </xf>
    <xf numFmtId="176" fontId="1" fillId="0" borderId="1" xfId="3" applyNumberFormat="1" applyBorder="1"/>
    <xf numFmtId="9" fontId="1" fillId="0" borderId="1" xfId="3" applyNumberFormat="1" applyBorder="1"/>
    <xf numFmtId="10" fontId="22" fillId="0" borderId="2" xfId="0" applyNumberFormat="1" applyFont="1" applyBorder="1" applyAlignment="1">
      <alignment horizontal="right"/>
    </xf>
    <xf numFmtId="10" fontId="2" fillId="0" borderId="7" xfId="0" applyNumberFormat="1" applyFont="1" applyBorder="1" applyAlignment="1">
      <alignment horizontal="right"/>
    </xf>
    <xf numFmtId="0" fontId="2" fillId="0" borderId="7" xfId="0" applyFont="1" applyBorder="1" applyAlignment="1">
      <alignment horizontal="right"/>
    </xf>
    <xf numFmtId="10" fontId="2" fillId="0" borderId="8" xfId="0" applyNumberFormat="1" applyFont="1" applyBorder="1" applyAlignment="1">
      <alignment horizontal="right"/>
    </xf>
    <xf numFmtId="0" fontId="2" fillId="0" borderId="8" xfId="0" applyFont="1" applyBorder="1" applyAlignment="1">
      <alignment horizontal="right"/>
    </xf>
    <xf numFmtId="0" fontId="23" fillId="0" borderId="8" xfId="0" applyFont="1" applyBorder="1" applyAlignment="1">
      <alignment horizontal="right"/>
    </xf>
    <xf numFmtId="10" fontId="22" fillId="0" borderId="8" xfId="0" applyNumberFormat="1" applyFont="1" applyBorder="1" applyAlignment="1">
      <alignment horizontal="right"/>
    </xf>
    <xf numFmtId="10" fontId="1" fillId="4" borderId="1" xfId="3" applyNumberFormat="1" applyFill="1" applyBorder="1"/>
    <xf numFmtId="10" fontId="0" fillId="0" borderId="5" xfId="0" applyNumberFormat="1" applyBorder="1" applyAlignment="1">
      <alignment horizontal="left"/>
    </xf>
    <xf numFmtId="0" fontId="0" fillId="0" borderId="0" xfId="0" applyFont="1" applyFill="1" applyAlignment="1">
      <alignment vertical="center"/>
    </xf>
    <xf numFmtId="0" fontId="24" fillId="0" borderId="9" xfId="0" applyFont="1" applyFill="1" applyBorder="1" applyAlignment="1">
      <alignment horizontal="center" vertical="top" wrapText="1"/>
    </xf>
    <xf numFmtId="0" fontId="24" fillId="0" borderId="10" xfId="0" applyFont="1" applyFill="1" applyBorder="1" applyAlignment="1">
      <alignment horizontal="center" vertical="top" wrapText="1"/>
    </xf>
    <xf numFmtId="49" fontId="25" fillId="0" borderId="9" xfId="0" applyNumberFormat="1" applyFont="1" applyFill="1" applyBorder="1" applyAlignment="1">
      <alignment horizontal="left" vertical="top" wrapText="1"/>
    </xf>
    <xf numFmtId="0" fontId="26" fillId="0" borderId="10" xfId="0" applyFont="1" applyFill="1" applyBorder="1" applyAlignment="1">
      <alignment vertical="top" wrapText="1"/>
    </xf>
    <xf numFmtId="49" fontId="26" fillId="0" borderId="10" xfId="0" applyNumberFormat="1" applyFont="1" applyFill="1" applyBorder="1" applyAlignment="1">
      <alignment horizontal="left" vertical="top" wrapText="1"/>
    </xf>
    <xf numFmtId="0" fontId="27" fillId="12" borderId="5" xfId="0" applyFont="1" applyFill="1" applyBorder="1" applyAlignment="1">
      <alignment vertical="top" wrapText="1"/>
    </xf>
    <xf numFmtId="0" fontId="0" fillId="0" borderId="0" xfId="0" applyAlignment="1">
      <alignment horizontal="left" vertical="center"/>
    </xf>
    <xf numFmtId="0" fontId="28" fillId="13" borderId="11" xfId="0" applyFont="1" applyFill="1" applyBorder="1" applyAlignment="1">
      <alignment horizontal="left" vertical="center" wrapText="1"/>
    </xf>
    <xf numFmtId="0" fontId="28" fillId="0" borderId="12" xfId="0" applyFont="1" applyBorder="1" applyAlignment="1">
      <alignment horizontal="left" vertical="center" wrapText="1"/>
    </xf>
    <xf numFmtId="0" fontId="28" fillId="0" borderId="11" xfId="0" applyFont="1" applyBorder="1" applyAlignment="1">
      <alignment horizontal="left" vertical="center" wrapText="1"/>
    </xf>
    <xf numFmtId="0" fontId="28" fillId="0" borderId="13" xfId="0" applyFont="1" applyBorder="1" applyAlignment="1">
      <alignment horizontal="left" vertical="center" wrapText="1"/>
    </xf>
    <xf numFmtId="0" fontId="29" fillId="0" borderId="14" xfId="0" applyFont="1" applyBorder="1" applyAlignment="1">
      <alignment horizontal="left" vertical="center" wrapText="1"/>
    </xf>
    <xf numFmtId="0" fontId="29" fillId="0" borderId="15" xfId="0" applyFont="1" applyBorder="1" applyAlignment="1">
      <alignment horizontal="left" vertical="center" wrapText="1"/>
    </xf>
    <xf numFmtId="9" fontId="29" fillId="0" borderId="15" xfId="0" applyNumberFormat="1" applyFont="1" applyBorder="1" applyAlignment="1">
      <alignment horizontal="left" vertical="center" wrapText="1"/>
    </xf>
    <xf numFmtId="0" fontId="29" fillId="0" borderId="16" xfId="0" applyFont="1" applyBorder="1" applyAlignment="1">
      <alignment horizontal="left" vertical="center" wrapText="1"/>
    </xf>
    <xf numFmtId="0" fontId="28" fillId="0" borderId="16" xfId="0" applyFont="1" applyBorder="1" applyAlignment="1">
      <alignment horizontal="left" vertical="center" wrapText="1"/>
    </xf>
    <xf numFmtId="0" fontId="29" fillId="0" borderId="11" xfId="0" applyFont="1" applyBorder="1" applyAlignment="1">
      <alignment horizontal="left" vertical="center" wrapText="1"/>
    </xf>
    <xf numFmtId="0" fontId="30" fillId="0" borderId="17" xfId="0" applyFont="1" applyBorder="1" applyAlignment="1">
      <alignment horizontal="left"/>
    </xf>
    <xf numFmtId="0" fontId="29" fillId="0" borderId="18" xfId="0" applyFont="1" applyBorder="1" applyAlignment="1">
      <alignment horizontal="left" vertical="center" wrapText="1"/>
    </xf>
    <xf numFmtId="0" fontId="29" fillId="0" borderId="13" xfId="0" applyFont="1" applyBorder="1" applyAlignment="1">
      <alignment horizontal="left" vertical="center" wrapText="1"/>
    </xf>
    <xf numFmtId="0" fontId="29" fillId="0" borderId="13" xfId="0" applyFont="1" applyBorder="1" applyAlignment="1">
      <alignment horizontal="left" vertical="top" wrapText="1"/>
    </xf>
    <xf numFmtId="0" fontId="29" fillId="10" borderId="18" xfId="0" applyFont="1" applyFill="1" applyBorder="1" applyAlignment="1">
      <alignment horizontal="left" vertical="center" wrapText="1"/>
    </xf>
    <xf numFmtId="0" fontId="29" fillId="0" borderId="19" xfId="0" applyFont="1" applyBorder="1" applyAlignment="1">
      <alignment horizontal="left" vertical="center"/>
    </xf>
    <xf numFmtId="0" fontId="29" fillId="0" borderId="15" xfId="0" applyFont="1" applyBorder="1" applyAlignment="1">
      <alignment horizontal="left" vertical="center"/>
    </xf>
    <xf numFmtId="0" fontId="29" fillId="0" borderId="20" xfId="0" applyFont="1" applyBorder="1" applyAlignment="1">
      <alignment horizontal="left" vertical="center" wrapText="1"/>
    </xf>
    <xf numFmtId="0" fontId="29" fillId="0" borderId="21" xfId="0" applyFont="1" applyBorder="1" applyAlignment="1">
      <alignment horizontal="left" vertical="center" wrapText="1"/>
    </xf>
    <xf numFmtId="0" fontId="29" fillId="0" borderId="0" xfId="0" applyFont="1" applyBorder="1" applyAlignment="1">
      <alignment horizontal="left" vertical="center"/>
    </xf>
    <xf numFmtId="0" fontId="31" fillId="0" borderId="15" xfId="0" applyFont="1" applyBorder="1" applyAlignment="1">
      <alignment horizontal="left" vertical="center" wrapText="1"/>
    </xf>
    <xf numFmtId="10" fontId="29" fillId="0" borderId="15" xfId="0" applyNumberFormat="1" applyFont="1" applyBorder="1" applyAlignment="1">
      <alignment horizontal="left" vertical="center" wrapText="1"/>
    </xf>
    <xf numFmtId="0" fontId="29" fillId="0" borderId="14" xfId="0" applyFont="1" applyBorder="1" applyAlignment="1">
      <alignment horizontal="left" vertical="center"/>
    </xf>
    <xf numFmtId="10" fontId="29" fillId="0" borderId="21" xfId="0" applyNumberFormat="1" applyFont="1" applyBorder="1" applyAlignment="1">
      <alignment horizontal="left" vertical="center" wrapText="1"/>
    </xf>
    <xf numFmtId="10" fontId="29" fillId="0" borderId="13" xfId="0" applyNumberFormat="1" applyFont="1" applyBorder="1" applyAlignment="1">
      <alignment horizontal="left" vertical="center" wrapText="1"/>
    </xf>
    <xf numFmtId="0" fontId="32" fillId="0" borderId="22" xfId="0" applyFont="1" applyBorder="1" applyAlignment="1">
      <alignment horizontal="left" vertical="center" wrapText="1"/>
    </xf>
    <xf numFmtId="0" fontId="32" fillId="0" borderId="23" xfId="0" applyFont="1" applyBorder="1" applyAlignment="1">
      <alignment horizontal="left" vertical="center" wrapText="1"/>
    </xf>
    <xf numFmtId="0" fontId="32" fillId="0" borderId="24" xfId="0" applyFont="1" applyBorder="1" applyAlignment="1">
      <alignment horizontal="left" vertical="center" wrapText="1"/>
    </xf>
  </cellXfs>
  <cellStyles count="53">
    <cellStyle name="常规" xfId="0" builtinId="0"/>
    <cellStyle name="常规 4" xfId="1"/>
    <cellStyle name="常规 4 2" xfId="2"/>
    <cellStyle name="常规 6"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Normal 2" xfId="48"/>
    <cellStyle name="标题 3" xfId="49" builtinId="18"/>
    <cellStyle name="强调文字颜色 6" xfId="50" builtinId="49"/>
    <cellStyle name="40% - 强调文字颜色 1" xfId="51" builtinId="31"/>
    <cellStyle name="链接单元格" xfId="52" builtinId="24"/>
  </cellStyles>
  <dxfs count="3">
    <dxf>
      <font>
        <color rgb="FF006100"/>
      </font>
      <fill>
        <patternFill patternType="solid">
          <bgColor rgb="FFC6EFCE"/>
        </patternFill>
      </fill>
    </dxf>
    <dxf>
      <fill>
        <patternFill patternType="solid">
          <bgColor rgb="FFFF0000"/>
        </patternFill>
      </fill>
    </dxf>
    <dxf>
      <fill>
        <patternFill patternType="solid">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pivotCacheDefinition" Target="pivotCache/pivotCacheDefinition1.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0</xdr:row>
      <xdr:rowOff>0</xdr:rowOff>
    </xdr:from>
    <xdr:to>
      <xdr:col>0</xdr:col>
      <xdr:colOff>1181100</xdr:colOff>
      <xdr:row>1</xdr:row>
      <xdr:rowOff>101600</xdr:rowOff>
    </xdr:to>
    <xdr:pic>
      <xdr:nvPicPr>
        <xdr:cNvPr id="2" name="Picture 1" descr="FORD JIRA"/>
        <xdr:cNvPicPr>
          <a:picLocks noChangeAspect="1"/>
        </xdr:cNvPicPr>
      </xdr:nvPicPr>
      <xdr:blipFill>
        <a:stretch>
          <a:fillRect/>
        </a:stretch>
      </xdr:blipFill>
      <xdr:spPr>
        <a:xfrm>
          <a:off x="0" y="0"/>
          <a:ext cx="1181100" cy="4572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492594</xdr:colOff>
      <xdr:row>2</xdr:row>
      <xdr:rowOff>25400</xdr:rowOff>
    </xdr:from>
    <xdr:to>
      <xdr:col>24</xdr:col>
      <xdr:colOff>556094</xdr:colOff>
      <xdr:row>23</xdr:row>
      <xdr:rowOff>139700</xdr:rowOff>
    </xdr:to>
    <xdr:pic>
      <xdr:nvPicPr>
        <xdr:cNvPr id="3" name="图片 2"/>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14741525" y="360680"/>
          <a:ext cx="5930900" cy="3634740"/>
        </a:xfrm>
        <a:prstGeom prst="rect">
          <a:avLst/>
        </a:prstGeom>
      </xdr:spPr>
    </xdr:pic>
    <xdr:clientData/>
  </xdr:twoCellAnchor>
  <xdr:twoCellAnchor editAs="oneCell">
    <xdr:from>
      <xdr:col>45</xdr:col>
      <xdr:colOff>83794</xdr:colOff>
      <xdr:row>0</xdr:row>
      <xdr:rowOff>0</xdr:rowOff>
    </xdr:from>
    <xdr:to>
      <xdr:col>52</xdr:col>
      <xdr:colOff>147294</xdr:colOff>
      <xdr:row>21</xdr:row>
      <xdr:rowOff>114300</xdr:rowOff>
    </xdr:to>
    <xdr:pic>
      <xdr:nvPicPr>
        <xdr:cNvPr id="5" name="图片 4"/>
        <xdr:cNvPicPr>
          <a:picLocks noChangeAspect="1"/>
        </xdr:cNvPicPr>
      </xdr:nvPicPr>
      <xdr:blipFill>
        <a:blip r:embed="rId2">
          <a:extLst>
            <a:ext uri="{28A0092B-C50C-407E-A947-70E740481C1C}">
              <a14:useLocalDpi xmlns:a14="http://schemas.microsoft.com/office/drawing/2010/main" val="0"/>
            </a:ext>
          </a:extLst>
        </a:blip>
        <a:stretch>
          <a:fillRect/>
        </a:stretch>
      </xdr:blipFill>
      <xdr:spPr>
        <a:xfrm>
          <a:off x="37802185" y="0"/>
          <a:ext cx="5930900" cy="3634740"/>
        </a:xfrm>
        <a:prstGeom prst="rect">
          <a:avLst/>
        </a:prstGeom>
      </xdr:spPr>
    </xdr:pic>
    <xdr:clientData/>
  </xdr:twoCellAnchor>
  <xdr:twoCellAnchor editAs="oneCell">
    <xdr:from>
      <xdr:col>37</xdr:col>
      <xdr:colOff>309994</xdr:colOff>
      <xdr:row>62</xdr:row>
      <xdr:rowOff>198400</xdr:rowOff>
    </xdr:from>
    <xdr:to>
      <xdr:col>44</xdr:col>
      <xdr:colOff>373494</xdr:colOff>
      <xdr:row>84</xdr:row>
      <xdr:rowOff>109500</xdr:rowOff>
    </xdr:to>
    <xdr:pic>
      <xdr:nvPicPr>
        <xdr:cNvPr id="7" name="图片 6"/>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31323280" y="10561320"/>
          <a:ext cx="5930900" cy="3629660"/>
        </a:xfrm>
        <a:prstGeom prst="rect">
          <a:avLst/>
        </a:prstGeom>
      </xdr:spPr>
    </xdr:pic>
    <xdr:clientData/>
  </xdr:twoCellAnchor>
  <xdr:twoCellAnchor editAs="oneCell">
    <xdr:from>
      <xdr:col>37</xdr:col>
      <xdr:colOff>33607</xdr:colOff>
      <xdr:row>33</xdr:row>
      <xdr:rowOff>145200</xdr:rowOff>
    </xdr:from>
    <xdr:to>
      <xdr:col>44</xdr:col>
      <xdr:colOff>97107</xdr:colOff>
      <xdr:row>55</xdr:row>
      <xdr:rowOff>56300</xdr:rowOff>
    </xdr:to>
    <xdr:pic>
      <xdr:nvPicPr>
        <xdr:cNvPr id="9" name="图片 8"/>
        <xdr:cNvPicPr>
          <a:picLocks noChangeAspect="1"/>
        </xdr:cNvPicPr>
      </xdr:nvPicPr>
      <xdr:blipFill>
        <a:blip r:embed="rId4">
          <a:extLst>
            <a:ext uri="{28A0092B-C50C-407E-A947-70E740481C1C}">
              <a14:useLocalDpi xmlns:a14="http://schemas.microsoft.com/office/drawing/2010/main" val="0"/>
            </a:ext>
          </a:extLst>
        </a:blip>
        <a:stretch>
          <a:fillRect/>
        </a:stretch>
      </xdr:blipFill>
      <xdr:spPr>
        <a:xfrm>
          <a:off x="31046420" y="5676900"/>
          <a:ext cx="5930900" cy="3599180"/>
        </a:xfrm>
        <a:prstGeom prst="rect">
          <a:avLst/>
        </a:prstGeom>
      </xdr:spPr>
    </xdr:pic>
    <xdr:clientData/>
  </xdr:twoCellAnchor>
  <xdr:twoCellAnchor editAs="oneCell">
    <xdr:from>
      <xdr:col>36</xdr:col>
      <xdr:colOff>590007</xdr:colOff>
      <xdr:row>1</xdr:row>
      <xdr:rowOff>92000</xdr:rowOff>
    </xdr:from>
    <xdr:to>
      <xdr:col>43</xdr:col>
      <xdr:colOff>653507</xdr:colOff>
      <xdr:row>23</xdr:row>
      <xdr:rowOff>3100</xdr:rowOff>
    </xdr:to>
    <xdr:pic>
      <xdr:nvPicPr>
        <xdr:cNvPr id="11" name="图片 10"/>
        <xdr:cNvPicPr>
          <a:picLocks noChangeAspect="1"/>
        </xdr:cNvPicPr>
      </xdr:nvPicPr>
      <xdr:blipFill>
        <a:blip r:embed="rId5">
          <a:extLst>
            <a:ext uri="{28A0092B-C50C-407E-A947-70E740481C1C}">
              <a14:useLocalDpi xmlns:a14="http://schemas.microsoft.com/office/drawing/2010/main" val="0"/>
            </a:ext>
          </a:extLst>
        </a:blip>
        <a:stretch>
          <a:fillRect/>
        </a:stretch>
      </xdr:blipFill>
      <xdr:spPr>
        <a:xfrm>
          <a:off x="30765115" y="259080"/>
          <a:ext cx="5930900" cy="3599180"/>
        </a:xfrm>
        <a:prstGeom prst="rect">
          <a:avLst/>
        </a:prstGeom>
      </xdr:spPr>
    </xdr:pic>
    <xdr:clientData/>
  </xdr:twoCellAnchor>
  <xdr:twoCellAnchor editAs="oneCell">
    <xdr:from>
      <xdr:col>27</xdr:col>
      <xdr:colOff>28807</xdr:colOff>
      <xdr:row>59</xdr:row>
      <xdr:rowOff>165800</xdr:rowOff>
    </xdr:from>
    <xdr:to>
      <xdr:col>34</xdr:col>
      <xdr:colOff>92307</xdr:colOff>
      <xdr:row>81</xdr:row>
      <xdr:rowOff>76900</xdr:rowOff>
    </xdr:to>
    <xdr:pic>
      <xdr:nvPicPr>
        <xdr:cNvPr id="13" name="图片 12"/>
        <xdr:cNvPicPr>
          <a:picLocks noChangeAspect="1"/>
        </xdr:cNvPicPr>
      </xdr:nvPicPr>
      <xdr:blipFill>
        <a:blip r:embed="rId6">
          <a:extLst>
            <a:ext uri="{28A0092B-C50C-407E-A947-70E740481C1C}">
              <a14:useLocalDpi xmlns:a14="http://schemas.microsoft.com/office/drawing/2010/main" val="0"/>
            </a:ext>
          </a:extLst>
        </a:blip>
        <a:stretch>
          <a:fillRect/>
        </a:stretch>
      </xdr:blipFill>
      <xdr:spPr>
        <a:xfrm>
          <a:off x="22659975" y="10056495"/>
          <a:ext cx="5930900" cy="3599180"/>
        </a:xfrm>
        <a:prstGeom prst="rect">
          <a:avLst/>
        </a:prstGeom>
      </xdr:spPr>
    </xdr:pic>
    <xdr:clientData/>
  </xdr:twoCellAnchor>
  <xdr:twoCellAnchor editAs="oneCell">
    <xdr:from>
      <xdr:col>17</xdr:col>
      <xdr:colOff>135294</xdr:colOff>
      <xdr:row>58</xdr:row>
      <xdr:rowOff>138000</xdr:rowOff>
    </xdr:from>
    <xdr:to>
      <xdr:col>24</xdr:col>
      <xdr:colOff>198794</xdr:colOff>
      <xdr:row>80</xdr:row>
      <xdr:rowOff>49100</xdr:rowOff>
    </xdr:to>
    <xdr:pic>
      <xdr:nvPicPr>
        <xdr:cNvPr id="15" name="图片 14"/>
        <xdr:cNvPicPr>
          <a:picLocks noChangeAspect="1"/>
        </xdr:cNvPicPr>
      </xdr:nvPicPr>
      <xdr:blipFill>
        <a:blip r:embed="rId7">
          <a:extLst>
            <a:ext uri="{28A0092B-C50C-407E-A947-70E740481C1C}">
              <a14:useLocalDpi xmlns:a14="http://schemas.microsoft.com/office/drawing/2010/main" val="0"/>
            </a:ext>
          </a:extLst>
        </a:blip>
        <a:stretch>
          <a:fillRect/>
        </a:stretch>
      </xdr:blipFill>
      <xdr:spPr>
        <a:xfrm>
          <a:off x="14384655" y="9860915"/>
          <a:ext cx="5930900" cy="3599180"/>
        </a:xfrm>
        <a:prstGeom prst="rect">
          <a:avLst/>
        </a:prstGeom>
      </xdr:spPr>
    </xdr:pic>
    <xdr:clientData/>
  </xdr:twoCellAnchor>
  <xdr:twoCellAnchor editAs="oneCell">
    <xdr:from>
      <xdr:col>27</xdr:col>
      <xdr:colOff>79694</xdr:colOff>
      <xdr:row>33</xdr:row>
      <xdr:rowOff>57000</xdr:rowOff>
    </xdr:from>
    <xdr:to>
      <xdr:col>34</xdr:col>
      <xdr:colOff>148607</xdr:colOff>
      <xdr:row>55</xdr:row>
      <xdr:rowOff>3660</xdr:rowOff>
    </xdr:to>
    <xdr:pic>
      <xdr:nvPicPr>
        <xdr:cNvPr id="19" name="图片 18"/>
        <xdr:cNvPicPr>
          <a:picLocks noChangeAspect="1"/>
        </xdr:cNvPicPr>
      </xdr:nvPicPr>
      <xdr:blipFill>
        <a:blip r:embed="rId8">
          <a:extLst>
            <a:ext uri="{28A0092B-C50C-407E-A947-70E740481C1C}">
              <a14:useLocalDpi xmlns:a14="http://schemas.microsoft.com/office/drawing/2010/main" val="0"/>
            </a:ext>
          </a:extLst>
        </a:blip>
        <a:stretch>
          <a:fillRect/>
        </a:stretch>
      </xdr:blipFill>
      <xdr:spPr>
        <a:xfrm>
          <a:off x="22710775" y="5588635"/>
          <a:ext cx="5936615" cy="3634740"/>
        </a:xfrm>
        <a:prstGeom prst="rect">
          <a:avLst/>
        </a:prstGeom>
      </xdr:spPr>
    </xdr:pic>
    <xdr:clientData/>
  </xdr:twoCellAnchor>
  <xdr:twoCellAnchor editAs="oneCell">
    <xdr:from>
      <xdr:col>17</xdr:col>
      <xdr:colOff>184307</xdr:colOff>
      <xdr:row>32</xdr:row>
      <xdr:rowOff>29200</xdr:rowOff>
    </xdr:from>
    <xdr:to>
      <xdr:col>24</xdr:col>
      <xdr:colOff>247807</xdr:colOff>
      <xdr:row>53</xdr:row>
      <xdr:rowOff>143500</xdr:rowOff>
    </xdr:to>
    <xdr:pic>
      <xdr:nvPicPr>
        <xdr:cNvPr id="21" name="图片 20"/>
        <xdr:cNvPicPr>
          <a:picLocks noChangeAspect="1"/>
        </xdr:cNvPicPr>
      </xdr:nvPicPr>
      <xdr:blipFill>
        <a:blip r:embed="rId9">
          <a:extLst>
            <a:ext uri="{28A0092B-C50C-407E-A947-70E740481C1C}">
              <a14:useLocalDpi xmlns:a14="http://schemas.microsoft.com/office/drawing/2010/main" val="0"/>
            </a:ext>
          </a:extLst>
        </a:blip>
        <a:stretch>
          <a:fillRect/>
        </a:stretch>
      </xdr:blipFill>
      <xdr:spPr>
        <a:xfrm>
          <a:off x="14433550" y="5393055"/>
          <a:ext cx="5930900" cy="3634740"/>
        </a:xfrm>
        <a:prstGeom prst="rect">
          <a:avLst/>
        </a:prstGeom>
      </xdr:spPr>
    </xdr:pic>
    <xdr:clientData/>
  </xdr:twoCellAnchor>
  <xdr:twoCellAnchor editAs="oneCell">
    <xdr:from>
      <xdr:col>26</xdr:col>
      <xdr:colOff>512107</xdr:colOff>
      <xdr:row>0</xdr:row>
      <xdr:rowOff>153800</xdr:rowOff>
    </xdr:from>
    <xdr:to>
      <xdr:col>33</xdr:col>
      <xdr:colOff>575607</xdr:colOff>
      <xdr:row>22</xdr:row>
      <xdr:rowOff>64900</xdr:rowOff>
    </xdr:to>
    <xdr:pic>
      <xdr:nvPicPr>
        <xdr:cNvPr id="23" name="图片 22"/>
        <xdr:cNvPicPr>
          <a:picLocks noChangeAspect="1"/>
        </xdr:cNvPicPr>
      </xdr:nvPicPr>
      <xdr:blipFill>
        <a:blip r:embed="rId10">
          <a:extLst>
            <a:ext uri="{28A0092B-C50C-407E-A947-70E740481C1C}">
              <a14:useLocalDpi xmlns:a14="http://schemas.microsoft.com/office/drawing/2010/main" val="0"/>
            </a:ext>
          </a:extLst>
        </a:blip>
        <a:stretch>
          <a:fillRect/>
        </a:stretch>
      </xdr:blipFill>
      <xdr:spPr>
        <a:xfrm>
          <a:off x="22305010" y="153670"/>
          <a:ext cx="5930900" cy="3599180"/>
        </a:xfrm>
        <a:prstGeom prst="rect">
          <a:avLst/>
        </a:prstGeom>
      </xdr:spPr>
    </xdr:pic>
    <xdr:clientData/>
  </xdr:twoCellAnchor>
  <xdr:twoCellAnchor editAs="oneCell">
    <xdr:from>
      <xdr:col>8</xdr:col>
      <xdr:colOff>636707</xdr:colOff>
      <xdr:row>58</xdr:row>
      <xdr:rowOff>49800</xdr:rowOff>
    </xdr:from>
    <xdr:to>
      <xdr:col>15</xdr:col>
      <xdr:colOff>707494</xdr:colOff>
      <xdr:row>79</xdr:row>
      <xdr:rowOff>164100</xdr:rowOff>
    </xdr:to>
    <xdr:pic>
      <xdr:nvPicPr>
        <xdr:cNvPr id="25" name="图片 24"/>
        <xdr:cNvPicPr>
          <a:picLocks noChangeAspect="1"/>
        </xdr:cNvPicPr>
      </xdr:nvPicPr>
      <xdr:blipFill>
        <a:blip r:embed="rId11">
          <a:extLst>
            <a:ext uri="{28A0092B-C50C-407E-A947-70E740481C1C}">
              <a14:useLocalDpi xmlns:a14="http://schemas.microsoft.com/office/drawing/2010/main" val="0"/>
            </a:ext>
          </a:extLst>
        </a:blip>
        <a:stretch>
          <a:fillRect/>
        </a:stretch>
      </xdr:blipFill>
      <xdr:spPr>
        <a:xfrm>
          <a:off x="7341870" y="9772650"/>
          <a:ext cx="5938520" cy="3634740"/>
        </a:xfrm>
        <a:prstGeom prst="rect">
          <a:avLst/>
        </a:prstGeom>
      </xdr:spPr>
    </xdr:pic>
    <xdr:clientData/>
  </xdr:twoCellAnchor>
  <xdr:twoCellAnchor editAs="oneCell">
    <xdr:from>
      <xdr:col>8</xdr:col>
      <xdr:colOff>692394</xdr:colOff>
      <xdr:row>1</xdr:row>
      <xdr:rowOff>199800</xdr:rowOff>
    </xdr:from>
    <xdr:to>
      <xdr:col>15</xdr:col>
      <xdr:colOff>755894</xdr:colOff>
      <xdr:row>23</xdr:row>
      <xdr:rowOff>110900</xdr:rowOff>
    </xdr:to>
    <xdr:pic>
      <xdr:nvPicPr>
        <xdr:cNvPr id="27" name="图片 26"/>
        <xdr:cNvPicPr>
          <a:picLocks noChangeAspect="1"/>
        </xdr:cNvPicPr>
      </xdr:nvPicPr>
      <xdr:blipFill>
        <a:blip r:embed="rId12">
          <a:extLst>
            <a:ext uri="{28A0092B-C50C-407E-A947-70E740481C1C}">
              <a14:useLocalDpi xmlns:a14="http://schemas.microsoft.com/office/drawing/2010/main" val="0"/>
            </a:ext>
          </a:extLst>
        </a:blip>
        <a:stretch>
          <a:fillRect/>
        </a:stretch>
      </xdr:blipFill>
      <xdr:spPr>
        <a:xfrm>
          <a:off x="7397750" y="335280"/>
          <a:ext cx="5930900" cy="3630930"/>
        </a:xfrm>
        <a:prstGeom prst="rect">
          <a:avLst/>
        </a:prstGeom>
      </xdr:spPr>
    </xdr:pic>
    <xdr:clientData/>
  </xdr:twoCellAnchor>
  <xdr:twoCellAnchor editAs="oneCell">
    <xdr:from>
      <xdr:col>8</xdr:col>
      <xdr:colOff>562994</xdr:colOff>
      <xdr:row>31</xdr:row>
      <xdr:rowOff>19600</xdr:rowOff>
    </xdr:from>
    <xdr:to>
      <xdr:col>15</xdr:col>
      <xdr:colOff>626494</xdr:colOff>
      <xdr:row>52</xdr:row>
      <xdr:rowOff>133900</xdr:rowOff>
    </xdr:to>
    <xdr:pic>
      <xdr:nvPicPr>
        <xdr:cNvPr id="29" name="图片 28"/>
        <xdr:cNvPicPr>
          <a:picLocks noChangeAspect="1"/>
        </xdr:cNvPicPr>
      </xdr:nvPicPr>
      <xdr:blipFill>
        <a:blip r:embed="rId13">
          <a:extLst>
            <a:ext uri="{28A0092B-C50C-407E-A947-70E740481C1C}">
              <a14:useLocalDpi xmlns:a14="http://schemas.microsoft.com/office/drawing/2010/main" val="0"/>
            </a:ext>
          </a:extLst>
        </a:blip>
        <a:stretch>
          <a:fillRect/>
        </a:stretch>
      </xdr:blipFill>
      <xdr:spPr>
        <a:xfrm>
          <a:off x="7268210" y="5215890"/>
          <a:ext cx="5930900" cy="3634740"/>
        </a:xfrm>
        <a:prstGeom prst="rect">
          <a:avLst/>
        </a:prstGeom>
      </xdr:spPr>
    </xdr:pic>
    <xdr:clientData/>
  </xdr:twoCellAnchor>
  <xdr:twoCellAnchor editAs="oneCell">
    <xdr:from>
      <xdr:col>0</xdr:col>
      <xdr:colOff>83407</xdr:colOff>
      <xdr:row>57</xdr:row>
      <xdr:rowOff>144200</xdr:rowOff>
    </xdr:from>
    <xdr:to>
      <xdr:col>7</xdr:col>
      <xdr:colOff>146907</xdr:colOff>
      <xdr:row>79</xdr:row>
      <xdr:rowOff>55300</xdr:rowOff>
    </xdr:to>
    <xdr:pic>
      <xdr:nvPicPr>
        <xdr:cNvPr id="31" name="图片 30"/>
        <xdr:cNvPicPr>
          <a:picLocks noChangeAspect="1"/>
        </xdr:cNvPicPr>
      </xdr:nvPicPr>
      <xdr:blipFill>
        <a:blip r:embed="rId14">
          <a:extLst>
            <a:ext uri="{28A0092B-C50C-407E-A947-70E740481C1C}">
              <a14:useLocalDpi xmlns:a14="http://schemas.microsoft.com/office/drawing/2010/main" val="0"/>
            </a:ext>
          </a:extLst>
        </a:blip>
        <a:stretch>
          <a:fillRect/>
        </a:stretch>
      </xdr:blipFill>
      <xdr:spPr>
        <a:xfrm>
          <a:off x="83185" y="9699625"/>
          <a:ext cx="5930900" cy="3599180"/>
        </a:xfrm>
        <a:prstGeom prst="rect">
          <a:avLst/>
        </a:prstGeom>
      </xdr:spPr>
    </xdr:pic>
    <xdr:clientData/>
  </xdr:twoCellAnchor>
  <xdr:twoCellAnchor editAs="oneCell">
    <xdr:from>
      <xdr:col>0</xdr:col>
      <xdr:colOff>233407</xdr:colOff>
      <xdr:row>30</xdr:row>
      <xdr:rowOff>192600</xdr:rowOff>
    </xdr:from>
    <xdr:to>
      <xdr:col>7</xdr:col>
      <xdr:colOff>296907</xdr:colOff>
      <xdr:row>52</xdr:row>
      <xdr:rowOff>103700</xdr:rowOff>
    </xdr:to>
    <xdr:pic>
      <xdr:nvPicPr>
        <xdr:cNvPr id="33" name="图片 32"/>
        <xdr:cNvPicPr>
          <a:picLocks noChangeAspect="1"/>
        </xdr:cNvPicPr>
      </xdr:nvPicPr>
      <xdr:blipFill>
        <a:blip r:embed="rId15">
          <a:extLst>
            <a:ext uri="{28A0092B-C50C-407E-A947-70E740481C1C}">
              <a14:useLocalDpi xmlns:a14="http://schemas.microsoft.com/office/drawing/2010/main" val="0"/>
            </a:ext>
          </a:extLst>
        </a:blip>
        <a:stretch>
          <a:fillRect/>
        </a:stretch>
      </xdr:blipFill>
      <xdr:spPr>
        <a:xfrm>
          <a:off x="233045" y="5196840"/>
          <a:ext cx="5930900" cy="3623945"/>
        </a:xfrm>
        <a:prstGeom prst="rect">
          <a:avLst/>
        </a:prstGeom>
      </xdr:spPr>
    </xdr:pic>
    <xdr:clientData/>
  </xdr:twoCellAnchor>
  <xdr:twoCellAnchor editAs="oneCell">
    <xdr:from>
      <xdr:col>0</xdr:col>
      <xdr:colOff>561207</xdr:colOff>
      <xdr:row>1</xdr:row>
      <xdr:rowOff>139400</xdr:rowOff>
    </xdr:from>
    <xdr:to>
      <xdr:col>7</xdr:col>
      <xdr:colOff>624707</xdr:colOff>
      <xdr:row>23</xdr:row>
      <xdr:rowOff>50500</xdr:rowOff>
    </xdr:to>
    <xdr:pic>
      <xdr:nvPicPr>
        <xdr:cNvPr id="35" name="图片 34"/>
        <xdr:cNvPicPr>
          <a:picLocks noChangeAspect="1"/>
        </xdr:cNvPicPr>
      </xdr:nvPicPr>
      <xdr:blipFill>
        <a:blip r:embed="rId16">
          <a:extLst>
            <a:ext uri="{28A0092B-C50C-407E-A947-70E740481C1C}">
              <a14:useLocalDpi xmlns:a14="http://schemas.microsoft.com/office/drawing/2010/main" val="0"/>
            </a:ext>
          </a:extLst>
        </a:blip>
        <a:stretch>
          <a:fillRect/>
        </a:stretch>
      </xdr:blipFill>
      <xdr:spPr>
        <a:xfrm>
          <a:off x="560705" y="306705"/>
          <a:ext cx="5930900" cy="35991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49.9517708333" refreshedBy="qianqi_nja" recordCount="90">
  <cacheSource type="worksheet">
    <worksheetSource ref="A1:O1048576" sheet="遗留bug list"/>
  </cacheSource>
  <cacheFields count="15">
    <cacheField name="关键字" numFmtId="0">
      <sharedItems containsBlank="1" count="90">
        <s v="AW2-5744"/>
        <s v="AW2-7285"/>
        <s v="AW2-7600"/>
        <s v="AW2-7510"/>
        <s v="AW2-7511"/>
        <s v="AW2-7417"/>
        <s v="AW2-7429"/>
        <s v="AW2-7514"/>
        <s v="AW2-7513"/>
        <s v="AW2-4689"/>
        <s v="AW2-7284"/>
        <s v="AW2-7283"/>
        <s v="AW2-7450"/>
        <s v="AW2-7420"/>
        <s v="AW2-7425"/>
        <s v="AW2-7423"/>
        <s v="AW2-7353"/>
        <s v="AW2-7347"/>
        <s v="AW2-4382"/>
        <s v="AW2-4713"/>
        <s v="AW2-4734"/>
        <s v="AW2-4744"/>
        <s v="AW2-5059"/>
        <s v="AW2-4514"/>
        <s v="AW2-5747"/>
        <s v="AW2-4595"/>
        <s v="AW2-4573"/>
        <s v="AW2-4510"/>
        <s v="AW2-3842"/>
        <s v="AW2-6482"/>
        <s v="AW2-5951"/>
        <s v="AW2-4553"/>
        <s v="AW2-4726"/>
        <s v="AW2-5949"/>
        <s v="AW2-4930"/>
        <s v="AW2-4941"/>
        <s v="AW2-5721"/>
        <s v="AW2-5010"/>
        <s v="AW2-4949"/>
        <s v="AW2-7758"/>
        <s v="AW2-7681"/>
        <s v="AW2-7718"/>
        <s v="AW2-7711"/>
        <s v="AW2-7709"/>
        <s v="AW2-7706"/>
        <s v="AW2-7703"/>
        <s v="AW2-7701"/>
        <s v="AW2-7699"/>
        <s v="AW2-7694"/>
        <s v="AW2-7689"/>
        <s v="AW2-7684"/>
        <s v="AW2-7682"/>
        <s v="AW2-4654"/>
        <s v="AW2-7473"/>
        <s v="AW2-7415"/>
        <s v="AW2-7374"/>
        <s v="AW2-7351"/>
        <s v="AW2-7350"/>
        <s v="AW2-7288"/>
        <s v="AW2-6020"/>
        <s v="AW2-6010"/>
        <s v="AW2-1141"/>
        <s v="AW2-4962"/>
        <s v="AW2-3875"/>
        <s v="AW2-4854"/>
        <s v="AW2-4403"/>
        <s v="AW2-3841"/>
        <s v="AW2-4818"/>
        <s v="AW2-6019"/>
        <s v="AW2-6021"/>
        <s v="AW2-6408"/>
        <s v="AW2-4458"/>
        <s v="AW2-4474"/>
        <s v="AW2-4550"/>
        <s v="AW2-4584"/>
        <s v="AW2-4639"/>
        <s v="AW2-4715"/>
        <s v="AW2-4758"/>
        <s v="AW2-4897"/>
        <s v="AW2-4938"/>
        <s v="AW2-5018"/>
        <s v="AW2-5022"/>
        <s v="AW2-4883"/>
        <s v="AW2-5053"/>
        <s v="AW2-4424"/>
        <s v="AW2-7465"/>
        <s v="AW2-6098"/>
        <s v="AW2-4837"/>
        <s v="Sun, Ying (Y.) 通过Jira 8.13.22#813022-sha1:0bfa32aeac99337fb4121989dd25167b6f869653 生成于 Wed Oct 12 02:26:55 EDT 2022。 "/>
        <m/>
      </sharedItems>
    </cacheField>
    <cacheField name="概要" numFmtId="0">
      <sharedItems containsBlank="1" count="89">
        <s v="[S650][必现][语音]语音”更换仪表主题“，TTS回复”请说出您公司的地址“"/>
        <s v="[S650][语音][必现]语音“播放AM592”，进入QQ音乐界面"/>
        <s v="[S650[必现][Launcher]未登陆账户，点击我的My Mustang，可进入My Mustang"/>
        <s v="[S650][必现][百度-语音]语音“氛围灯亮度调低&quot;,TTS反馈提示“氛围灯未开启，可开启后重试”"/>
        <s v="[S650][必现][百度-语音]语音”QQ音乐音量大点&quot;,无任何TTS反馈，和现象反应"/>
        <s v="[S650][必现][百度-语音]语音唤醒“屏幕亮一点”，自动调节亮度开关没有关闭"/>
        <s v="[S650][必现][百度-语音]离线指令”打开路况“，TTS反馈”当前没有网络连接，请开启网络后重试“"/>
        <s v="[S650][必现][百度-语音]语音“亮度调高到x%”，TTS可正常响应，但实际氛围灯亮度无变化"/>
        <s v="[S650][偶现][百度-语音]语音“关闭网络热点”，TTS播报“热点已打开“，实际热点已关闭"/>
        <s v="phase4[S650][必现][系统设置]调低语音音量实际调大"/>
        <s v="[S650][Launcher][偶现]播放蓝牙音乐时，随心听卡片显示的专辑封面与实际播放的当前歌曲不符合"/>
        <s v="[S650][Launcher][偶现]播放蓝牙音乐时，随心听卡片不显示专辑封面"/>
        <s v="[S650][必现][百度-语音]语音“换一个氛围灯颜色&quot;,氛围灯没有改变"/>
        <s v="[S650][必现][百度-地图]导航中，语音重复第二遍路线偏好里的“躲避拥堵”/&quot;高速优先&quot;等，无TTS反馈和现象变化"/>
        <s v="[S650][偶现][百度-语音]蓝牙界面离线指令唤醒“退出音乐&quot;，launcher界面还在继续播放"/>
        <s v="[S650][必现][百度-语音]离线语音唤醒“打开USB音乐&quot;，语音无法识别到“USB”字幕"/>
        <s v="[S650][地图][必现]发起一个任意导航，均会提示油量不足"/>
        <s v="[S650][Media][必现]进入爱奇艺，播放任意视频，观看历史显示为空"/>
        <s v="[S650][必现]无wifi&amp;4g时，语音&quot;FM102.4&quot;或&quot;AM1053&quot;很难识别"/>
        <s v="[S650][地图][必现]地图设置里面点击恢复所有设置项，有的设置项没恢复"/>
        <s v="[S650][必现][输入法]进入百度地图，点击搜索框，显示搜索光标，未弹出输入法"/>
        <s v="[S650][偶现][Launcher]电话卡片不显示蓝牙设备名称"/>
        <s v="[S650][地图][必现]组队导航，诱导信息卡片被进度条遮挡"/>
        <s v="[S650][必现][ICP] 点击favorite按键后显示精简屏幕"/>
        <s v="[S650][必现][Launcher]播放在线收音机时，随心听卡片显示QQ音乐的播放进度"/>
        <s v="[S650[必现][Audio]先播放QQ音乐，导航播放压制音乐结束后，QQ没有恢复"/>
        <s v="Phase4:V2I_Bench S650 Set the system volume to the lowest level, then triggered RLVW, RLVW TTS could be heard."/>
        <s v="[S650][必现][Map]播报模式设置为提示音，导航过程中无导航提示音"/>
        <s v="Phase4:【S650】【100%】【VPA】Error in inquiring about violations and fines"/>
        <s v="Phase4：[S650] OSB failed to locate city"/>
        <s v="[S650][偶现][Settings]设置自定义唤醒词后，语音无法唤醒车机"/>
        <s v="[S650][必现][Map]Launcher界面卡片不显示车标路线和引导信息"/>
        <s v="[S650][语音][偶现]空调分区，副驾语音温度高一点/低一点，偶现调节驾驶位空调温度"/>
        <s v="[S650][必现][语音]自定义唤醒词后，语音唤醒车机时只要包含自定义其中一个字就可将车机唤醒"/>
        <s v="Phase4:[S650]Phase4:When you enter the map for the first time when your account is not logged in, the QR code login interface will pop up."/>
        <s v="Phase4:[必现]Second verification doesn't show numbers"/>
        <s v="[S650][偶现][蓝牙]播放蓝牙音乐时与在线收音机混音"/>
        <s v="[S650][偶现][Map]车标漂移"/>
        <s v="[S650][地图][偶现]点击地图卡片闪屏"/>
        <s v="Phase4:[S650][Occurency 100%]The string &quot;No FordPass? &quot; isn't highlighted in Account-Login UI."/>
        <s v="Phase4:[S650][必现]地图夜间模式背景色与UI不一致"/>
        <s v="Phase4:[S650][必现]夜间模式地图首页“回家”“公司”颜色与UI不一致"/>
        <s v="Phase4:[S650][必现]导航长途沿途信息天气选中图标颜色与UI不一致"/>
        <s v="Phase4:[S650][必现]导航中组队图标颜色未适配my color"/>
        <s v="Phase4:[S650][必现]导航操作态更多里面的功能按钮风格与UI不一致且颜色没有适配my color"/>
        <s v="Phase4:[S650][必现]导航操作态沿途搜检索结果样式与UI不一致且没有根据my color变化"/>
        <s v="Phase4:[S650][必现]组队出行移除队友界面标题和返回键与UI不一致"/>
        <s v="Phase4:[S650][必现]类别搜索排序筛选布局与UI不一致且没有用km作为单位"/>
        <s v="Phase4:[S650][必现]夜间模式类别搜索结果页面“筛选”文字颜色与UI不一致"/>
        <s v="Phase4:[S650][必现]发现周边页面标题与UI不一致"/>
        <s v="Phase4:[S650][必现]夜间模式导航操作态继续导航图标颜色与UI不一致"/>
        <s v="Phase4:[S650][必现]导航操作态行程分享文案与UI不一致"/>
        <s v="Phase4:[S650][必现]预约保养首页车辆名称不正确"/>
        <s v="Phase4：[必现]The name of the gas station/charging station/parking lot/dealer sent to the vehicle is incomplete."/>
        <s v="[S650][偶现][百度-语音]播放USB音乐，语音唤醒“上一曲/下一曲”在USB卡片上/下首图标消失"/>
        <s v="[S650][随心看][必现]播放视频时来电/接通后，视频不会暂停播放"/>
        <s v="[S650][语音][必现]AM已移除，语音“退出AM”或“关闭AM”，TTS“正在关闭本地收音机”"/>
        <s v="[S650][输入法][必现]USB音乐界面点击搜索无法自动调起输入法"/>
        <s v="[S650][语音][Launcher]进入通讯录或Settings，点击搜索图标，输入光标的颜色与设置的颜色不一致"/>
        <s v="[S650][必现][输入法]在电话界面，进入应用搜索，点击返回，输入法未收起"/>
        <s v="Phase4:[S650][必现]导航中，最后一公里没有出现“发送目的地到手机？”弹窗"/>
        <s v="进入随心听的QQ音乐，播放任意一首歌曲 ，连接手机蓝牙，来电时，音乐不中断"/>
        <s v="Phase4:[S650][必现]Launcher页面处于非默认页面时点击主页按钮页面没反应"/>
        <s v="Phase4:【S650】【100%】【VPA】Unable to view next group"/>
        <s v="Phase4:[S650][必现]Launhcer地图卡片不显示导航信息"/>
        <s v="Phase4:[S650][必现]Launcher电话卡不显示未接来电信息"/>
        <s v="Phase4:【S650】【100%】【VPA】The blank engine number query is wrong"/>
        <s v="Phase4:[S650][必现]更多服务搜索页面不显示滑动条"/>
        <s v="[S650][必现][Launcher]播放随心听/USB音乐，随心听卡片的播放总时长显示比USB音乐界面的时长少一秒"/>
        <s v="[S650][必现][launcher]连接蓝牙名称较长时，电话卡片蓝牙名称显示长度未做限制"/>
        <s v="[S650][Voice Recognition][偶现]语义识别失败，“打开AC”，“关闭AC”识别困难"/>
        <s v="[S650][偶现][Map]在隧道中，地图界面自动变成白天"/>
        <s v="[S650][必现][地图]下载当前城市离线地图，下载页面文字重叠"/>
        <s v="[S650][必现][Map]事件详情页面有一道杠"/>
        <s v="[S650][偶现][Map]长途算路页面，点击“天气”，提示算路失败"/>
        <s v="[S650][必现][Map]路况预测界面车标移动不流畅"/>
        <s v="[S650][必现][Map]导航中音量控件无音量值，调节音量按钮太小，不好操作"/>
        <s v="[S650][偶现][Map]导航中删除途经点，需要多次点击删除按钮"/>
        <s v="[S650][必现][Map]当前使用的车标与导航设置中高亮的选项不一致"/>
        <s v="[S650][必现][Map]导航中，道路名称和在辅路按钮显示不正确"/>
        <s v="[S650][必现][Map]导航中全览路线，终点被遮盖"/>
        <s v="[S650][必现][Map]车速字体过小，看不清"/>
        <s v="【Phase4】【S650】【VCS】【必现】天空之境界面语音打开导航，实际没有跳转到地图界面"/>
        <s v="Phase4:[S650][必现]QQ音乐播放器页面点击歌词后歌词右侧不显示滑动条"/>
        <s v="Phase4:[S650][必现]更多服务预约保养和流量查询卡片位置相反"/>
        <s v="[S650][随心看][必现]播放破损视频文件，弹窗没有文字提示"/>
        <s v="Phase4:[S650][必现]首次使用地图，限行弹窗提示与顶部搜索框重叠，与UI设计不一致"/>
        <s v="Phase4:[S650][必现]首页是“My Mustang”，二级菜单是“我的Mustang”，请保持一致"/>
        <m/>
      </sharedItems>
    </cacheField>
    <cacheField name="问题类型" numFmtId="0">
      <sharedItems containsBlank="1" count="2">
        <s v="故障"/>
        <m/>
      </sharedItems>
    </cacheField>
    <cacheField name="标签" numFmtId="0">
      <sharedItems containsBlank="1" count="32">
        <s v="APIMCIS_WAVE2, Baidu, Phase4_IVITst, S650, bd-prcs, 百度-语义"/>
        <s v="APIMCIS_WAVE2, Baidu, Phase4_IVITst, S650"/>
        <s v="APIMCIS_WAVE2, Baidu, Phase4_IVITst, S650, 百度-语音PM"/>
        <s v="APIMCIS_WAVE2, Baidu, Phase4_IVITst, S650‘"/>
        <s v="APIMCIS_WAVE2, Baidutest, Desay, S650, Settings"/>
        <s v="APIMCIS_WAVE2, Baidu, Phase4_IVITst, S650, bd-prcs, 语音"/>
        <s v="APIMCIS_WAVE2, Baidu, Phase4_IVITst, S650, bd-prcs"/>
        <s v="APIMCIS_WAVE2, Phase4_IVITst, S650, bd-lkg, ford"/>
        <s v="APIMCIS_WAVE2, Desay, Phase4_IVITst, S650, bd-prcs"/>
        <s v="APIMCIS_WAVE2, Phase4_IVITst, S650, baidu, bd-prcs"/>
        <s v="APIM_CIS, Desay, Phase4_IVITst, S650, bd-prcs"/>
        <s v="APIMCIS_WAVE2, Desay, Phase4_IVITst, S650"/>
        <s v="APIMCIS_WAVE2, Phase4_CVPPTst, S650, V2I"/>
        <s v="APIMCIS_WAVE2, Phase4_CVPPTst, S650, SMART_BENCH, VPA"/>
        <s v="APIM_CIS, Phase4_CVPPTst, S650, 预约保养"/>
        <s v="APIMCIS_WAVE2, Baidu, Phase4_IVITst, Request_Reject, S650, bd-prcs, request_monitor"/>
        <s v="APIMCIS_WAVE2, Phase4_CVPPTst, S650, bd-prcs"/>
        <s v="APIMCIS_WAVE2, MACHE, Phase4_CVPPTst, S650, bd-prcs"/>
        <s v="APIMCIS_WAVE2, Account, Phase4_CVPPTst, S650"/>
        <s v="APIMCIS_WAVE2, Baidu, CDX706H_HMI, CDX706L_HMI, CX727_HMI, S650_HMI, 地图"/>
        <s v="APIMCIS_WAVE2, Baidu, S650_HMI, 地图"/>
        <s v="APIM_CIS, S650_HMI, baidu, 预约保养"/>
        <s v="APIMCIS_WAVE2, Phase4_CVPPTst, S650"/>
        <s v="APIMCIS_WAVE2, Baidutest, CDX706L, Desay, s650"/>
        <s v="APIM_CIS, Launcher, S650_HMI, baidu, bd-prcs"/>
        <s v="APIMCIS_WAVE2, Baidu, S650_HMI, launcher"/>
        <s v="APIM_CIS, S650_HMI, baidu, 更多服务"/>
        <s v="APIM_CIS, Desay, MESA, Phase4_IVITst, S650"/>
        <s v="APIMCIS_WAVE2, Phase4_CVPPTst, S650, VCS, baidu"/>
        <s v="APIM_CIS, QQ音乐, S650_HMI, baidu"/>
        <s v="APIM-CIS, Mymustang, S650_HMI, baidu, deasy"/>
        <m/>
      </sharedItems>
    </cacheField>
    <cacheField name="模块" numFmtId="0">
      <sharedItems containsBlank="1" count="30">
        <s v="百度-语音"/>
        <s v="Launcher- HMI"/>
        <s v="System Setting - Sound"/>
        <s v="百度-地图"/>
        <s v="Media"/>
        <s v="DLNA, 百度-地图, 百度-百度输入法"/>
        <s v="Launcher- HMI, System Setting - BT"/>
        <s v="HardButton"/>
        <s v="百度-随心听"/>
        <s v="Audio Management"/>
        <s v="V2I"/>
        <s v="Map - Navigation, 百度-地图"/>
        <s v="Virtual Personal Assistant"/>
        <s v="Online Service Booking, 百度-预约保养"/>
        <s v="Launcher- HMI, Map - Navigation"/>
        <s v="Account, 百度-地图"/>
        <s v="Payment, 百度-外卖"/>
        <s v="Bluetooth"/>
        <s v="Account"/>
        <s v="HMI, 百度-地图"/>
        <s v="HMI, Online Service Booking, 百度-预约保养"/>
        <s v="Connected Embedded Navigation"/>
        <s v="百度-随心看"/>
        <s v="百度-百度输入法"/>
        <s v="HMI, 百度-Launcher"/>
        <s v="HMI"/>
        <s v="　"/>
        <s v="Map - Navigation"/>
        <s v="HMI, 百度-随心听"/>
        <m/>
      </sharedItems>
    </cacheField>
    <cacheField name="报告人" numFmtId="0">
      <sharedItems containsBlank="1" count="22">
        <s v="Fan, Yang (Y.)"/>
        <s v="Ye, Yunyun (Y.)"/>
        <s v="Sun, Ying (Y.)"/>
        <s v="Ma, tingting (t.)"/>
        <s v="Yun, Tang (T.)"/>
        <s v="Han, Luyao (L.)"/>
        <s v="Gu, JingFeng (J.)"/>
        <s v="Xu, Jie (J.)"/>
        <s v="zhong, jiawei (j.)"/>
        <s v="Gong, Yi Ming (Y.)"/>
        <s v="xu, panpan (p.) [X]"/>
        <s v="liu, baoyan (b.)"/>
        <s v="zhan, tingyu (t.)"/>
        <s v="yi, jiang (j.)"/>
        <s v="Zhang, Jiawei (J.) [X]"/>
        <s v="Ming, Liang (L.d.)"/>
        <s v="Zhu, Jingjing (J.)"/>
        <s v="Yan, Hua (H.)"/>
        <s v="Yang, chunbo (c.)"/>
        <s v="Ren, Yuexiang (Y.)"/>
        <s v="Zhang, Liqian (L.)"/>
        <m/>
      </sharedItems>
    </cacheField>
    <cacheField name="修复的版本" numFmtId="0">
      <sharedItems containsBlank="1" count="9">
        <s v="　"/>
        <s v="HF13_R05.ENG2"/>
        <s v="HF13_R06.PRO"/>
        <s v="HF13_R04.PRO"/>
        <s v="HF13_R05.ENG1"/>
        <s v="HF13_R04.1.PRO"/>
        <s v="HF13_R05.PRO"/>
        <s v="HF13_R06.ENG1"/>
        <m/>
      </sharedItems>
    </cacheField>
    <cacheField name="优先级" numFmtId="0">
      <sharedItems containsBlank="1" count="4">
        <s v="Gating"/>
        <s v="High"/>
        <s v="Medium"/>
        <m/>
      </sharedItems>
    </cacheField>
    <cacheField name="AIMS #" numFmtId="0">
      <sharedItems containsBlank="1" count="2">
        <s v="　"/>
        <m/>
      </sharedItems>
    </cacheField>
    <cacheField name="状态" numFmtId="0">
      <sharedItems containsBlank="1" count="7">
        <s v="Verification"/>
        <s v="New"/>
        <s v="Ready"/>
        <s v="DEFINED"/>
        <s v="Analysis"/>
        <s v="Developing"/>
        <m/>
      </sharedItems>
    </cacheField>
    <cacheField name="已更新" numFmtId="0">
      <sharedItems containsBlank="1" count="86">
        <s v="11/十月/22 5:13 下午"/>
        <s v="10/十月/22 3:02 下午"/>
        <s v="10/十月/22 1:29 下午"/>
        <s v="10/十月/22 9:36 上午"/>
        <s v="10/十月/22 9:34 上午"/>
        <s v="09/十月/22 3:23 下午"/>
        <s v="08/十月/22 4:24 下午"/>
        <s v="08/十月/22 11:28 上午"/>
        <s v="08/十月/22 11:22 上午"/>
        <s v="07/十月/22 12:02 下午"/>
        <s v="30/九月/22 5:51 下午"/>
        <s v="30/九月/22 8:58 上午"/>
        <s v="29/九月/22 4:09 下午"/>
        <s v="29/九月/22 3:59 下午"/>
        <s v="29/九月/22 3:58 下午"/>
        <s v="28/九月/22 1:57 下午"/>
        <s v="28/九月/22 1:30 下午"/>
        <s v="26/九月/22 3:57 下午"/>
        <s v="26/九月/22 3:46 下午"/>
        <s v="26/九月/22 3:18 下午"/>
        <s v="26/九月/22 3:14 下午"/>
        <s v="26/九月/22 1:40 下午"/>
        <s v="26/九月/22 1:15 下午"/>
        <s v="26/九月/22 10:26 上午"/>
        <s v="26/九月/22 10:16 上午"/>
        <s v="16/九月/22 7:16 下午"/>
        <s v="08/九月/22 1:00 下午"/>
        <s v="05/九月/22 5:09 下午"/>
        <s v="01/九月/22 11:14 上午"/>
        <s v="31/八月/22 10:06 上午"/>
        <s v="24/八月/22 7:38 下午"/>
        <s v="19/八月/22 11:11 上午"/>
        <s v="19/八月/22 10:25 上午"/>
        <s v="18/八月/22 5:00 下午"/>
        <s v="18/八月/22 4:51 下午"/>
        <s v="17/八月/22 9:02 上午"/>
        <s v="27/七月/22 10:01 上午"/>
        <s v="26/七月/22 1:27 下午"/>
        <s v="12/十月/22 1:45 下午"/>
        <s v="12/十月/22 9:55 上午"/>
        <s v="11/十月/22 4:25 下午"/>
        <s v="11/十月/22 4:24 下午"/>
        <s v="11/十月/22 3:12 下午"/>
        <s v="11/十月/22 3:04 下午"/>
        <s v="11/十月/22 2:49 下午"/>
        <s v="11/十月/22 2:43 下午"/>
        <s v="11/十月/22 2:39 下午"/>
        <s v="11/十月/22 2:35 下午"/>
        <s v="11/十月/22 2:30 下午"/>
        <s v="11/十月/22 2:27 下午"/>
        <s v="11/十月/22 2:11 下午"/>
        <s v="09/十月/22 3:05 下午"/>
        <s v="30/九月/22 10:56 上午"/>
        <s v="28/九月/22 3:52 下午"/>
        <s v="28/九月/22 1:53 下午"/>
        <s v="28/九月/22 1:48 下午"/>
        <s v="27/九月/22 4:28 下午"/>
        <s v="27/九月/22 10:50 上午"/>
        <s v="20/九月/22 6:05 下午"/>
        <s v="16/九月/22 7:08 下午"/>
        <s v="14/九月/22 5:04 下午"/>
        <s v="14/九月/22 11:52 上午"/>
        <s v="05/九月/22 6:28 下午"/>
        <s v="05/九月/22 5:38 下午"/>
        <s v="05/九月/22 4:48 下午"/>
        <s v="05/九月/22 4:05 下午"/>
        <s v="05/九月/22 3:54 下午"/>
        <s v="30/八月/22 10:20 上午"/>
        <s v="26/七月/22 4:04 下午"/>
        <s v="26/七月/22 4:00 下午"/>
        <s v="26/七月/22 3:30 下午"/>
        <s v="26/七月/22 3:25 下午"/>
        <s v="26/七月/22 3:14 下午"/>
        <s v="26/七月/22 2:47 下午"/>
        <s v="26/七月/22 2:22 下午"/>
        <s v="26/七月/22 1:45 下午"/>
        <s v="26/七月/22 1:33 下午"/>
        <s v="26/七月/22 12:21 下午"/>
        <s v="26/七月/22 12:20 下午"/>
        <s v="18/七月/22 5:38 下午"/>
        <s v="11/十月/22 2:29 下午"/>
        <s v="09/十月/22 11:24 上午"/>
        <s v="30/九月/22 10:12 上午"/>
        <s v="28/九月/22 3:27 下午"/>
        <s v="19/八月/22 3:47 下午"/>
        <m/>
      </sharedItems>
    </cacheField>
    <cacheField name="经办人" numFmtId="0">
      <sharedItems containsBlank="1" count="3">
        <s v="Mao, Yuyan (Y.)"/>
        <s v="Sun, Ying (Y.)"/>
        <m/>
      </sharedItems>
    </cacheField>
    <cacheField name="Supplier." numFmtId="0">
      <sharedItems containsBlank="1" count="5">
        <s v="　"/>
        <s v="Desay"/>
        <s v="Baidu"/>
        <s v="Ford,Baidu"/>
        <m/>
      </sharedItems>
    </cacheField>
    <cacheField name="创建日期" numFmtId="0">
      <sharedItems containsBlank="1" count="89">
        <s v="05/八月/22 9:44 上午"/>
        <s v="27/九月/22 4:12 下午"/>
        <s v="10/十月/22 1:19 下午"/>
        <s v="08/十月/22 9:16 上午"/>
        <s v="08/十月/22 9:26 上午"/>
        <s v="29/九月/22 11:04 上午"/>
        <s v="29/九月/22 2:11 下午"/>
        <s v="08/十月/22 11:27 上午"/>
        <s v="08/十月/22 11:21 上午"/>
        <s v="06/六月/22 8:14 下午"/>
        <s v="27/九月/22 4:10 下午"/>
        <s v="27/九月/22 4:04 下午"/>
        <s v="30/九月/22 8:58 上午"/>
        <s v="29/九月/22 11:35 上午"/>
        <s v="29/九月/22 1:59 下午"/>
        <s v="29/九月/22 1:49 下午"/>
        <s v="28/九月/22 1:56 下午"/>
        <s v="28/九月/22 1:29 下午"/>
        <s v="29/四月/22 3:42 下午"/>
        <s v="27/四月/22 10:57 上午"/>
        <s v="21/六月/22 1:09 下午"/>
        <s v="17/六月/22 6:18 下午"/>
        <s v="21/六月/22 10:00 上午"/>
        <s v="27/六月/22 2:59 下午"/>
        <s v="05/八月/22 10:22 上午"/>
        <s v="01/七月/22 2:41 下午"/>
        <s v="18/二月/22 4:51 下午"/>
        <s v="28/六月/22 1:19 下午"/>
        <s v="27/六月/22 6:08 下午"/>
        <s v="01/九月/22 10:38 上午"/>
        <s v="15/八月/22 3:24 下午"/>
        <s v="28/六月/22 9:50 上午"/>
        <s v="21/四月/22 4:23 下午"/>
        <s v="15/八月/22 3:17 下午"/>
        <s v="15/二月/22 1:53 下午"/>
        <s v="30/六月/22 3:56 下午"/>
        <s v="04/八月/22 9:24 上午"/>
        <s v="28/六月/22 2:32 下午"/>
        <s v="17/六月/22 3:23 下午"/>
        <s v="12/十月/22 1:33 下午"/>
        <s v="11/十月/22 2:00 下午"/>
        <s v="11/十月/22 4:24 下午"/>
        <s v="11/十月/22 3:12 下午"/>
        <s v="11/十月/22 3:04 下午"/>
        <s v="11/十月/22 2:49 下午"/>
        <s v="11/十月/22 2:43 下午"/>
        <s v="11/十月/22 2:39 下午"/>
        <s v="11/十月/22 2:35 下午"/>
        <s v="11/十月/22 2:30 下午"/>
        <s v="11/十月/22 2:22 下午"/>
        <s v="11/十月/22 2:11 下午"/>
        <s v="11/十月/22 2:04 下午"/>
        <s v="26/五月/22 5:03 下午"/>
        <s v="30/九月/22 10:56 上午"/>
        <s v="29/九月/22 10:54 上午"/>
        <s v="28/九月/22 3:48 下午"/>
        <s v="28/九月/22 1:52 下午"/>
        <s v="28/九月/22 1:45 下午"/>
        <s v="27/九月/22 4:27 下午"/>
        <s v="16/八月/22 2:39 下午"/>
        <s v="16/八月/22 10:52 上午"/>
        <s v="24/二月/22 11:44 上午"/>
        <s v="25/五月/22 4:51 下午"/>
        <s v="28/六月/22 5:25 下午"/>
        <s v="26/五月/22 4:53 下午"/>
        <s v="26/五月/22 4:48 下午"/>
        <s v="27/六月/22 6:01 下午"/>
        <s v="25/五月/22 5:14 下午"/>
        <s v="16/八月/22 1:47 下午"/>
        <s v="16/八月/22 2:44 下午"/>
        <s v="30/八月/22 10:03 上午"/>
        <s v="28/六月/22 1:37 下午"/>
        <s v="22/六月/22 11:33 上午"/>
        <s v="28/六月/22 1:55 下午"/>
        <s v="28/六月/22 1:09 下午"/>
        <s v="28/六月/22 1:24 下午"/>
        <s v="28/六月/22 11:33 上午"/>
        <s v="28/六月/22 1:33 下午"/>
        <s v="28/六月/22 1:43 下午"/>
        <s v="28/六月/22 11:26 上午"/>
        <s v="28/六月/22 1:28 下午"/>
        <s v="28/六月/22 1:46 下午"/>
        <s v="13/一月/22 5:01 下午"/>
        <s v="25/五月/22 4:39 下午"/>
        <s v="26/五月/22 4:32 下午"/>
        <s v="30/九月/22 10:10 上午"/>
        <s v="18/八月/22 3:30 下午"/>
        <s v="17/五月/22 2:34 下午"/>
        <m/>
      </sharedItems>
    </cacheField>
    <cacheField name="Last Comment" numFmtId="0">
      <sharedItems containsBlank="1" count="43" longText="1">
        <s v="&lt;p&gt;云端已修复该问题，辛苦验证&lt;/p&gt;_x000a__x000a_&lt;p&gt;--百度 杨国强&lt;/p&gt;"/>
        <s v="&lt;p&gt;&lt;span class=&quot;image-wrap&quot; style=&quot;&quot;&gt;&lt;img src=&quot;https://www.jira.ford.com/secure/attachment/3243638/3243638_image-2022-10-10-15-01-22-588.png&quot; style=&quot;border: 0px solid black&quot; /&gt;&lt;/span&gt;&lt;/p&gt;_x000a__x000a_&lt;p&gt;当前版本&lt;/p&gt;_x000a__x000a_&lt;p&gt;&lt;span class=&quot;image-wrap&quot; style=&quot;&quot;&gt;&lt;img src=&quot;https://www.jira.ford.com/secure/attachment/3243640/3243640_image-2022-10-10-15-01-57-910.png&quot; style=&quot;border: 0px solid black&quot; /&gt;&lt;/span&gt;&lt;/p&gt;_x000a__x000a_&lt;p&gt;已上报云端。 --百度 许恩浩&lt;/p&gt;"/>
        <s v="　"/>
        <s v="&lt;p&gt;地图离线不支持打开关闭路况 故离线指令无效&lt;/p&gt;_x000a__x000a_&lt;p&gt;辛苦pm确认&lt;/p&gt;_x000a__x000a_&lt;p&gt;--百度 马龙&lt;/p&gt;"/>
        <s v="&lt;p&gt;验证版本：20220715_HF13_R05.Weekly_Debug&lt;br/&gt;_x000a_验证次数：3&lt;br/&gt;_x000a_验证结果：pass&lt;/p&gt;"/>
        <s v="&lt;p&gt;根据部分日志查看，最初始播放时切换节目后返回的还是上一首歌曲的图片地址，后续播放中才返回正确的地址，Launcher没有切换成功的原因分析是图片加载可能存在缓存导致，目前已修改蓝牙音乐的图片加载方式，望后续观察。&lt;/p&gt;_x000a__x000a_&lt;p&gt;修改版本：Launcher 1.5.2.4&lt;/p&gt;_x000a__x000a_&lt;p&gt; &lt;br/&gt;_x000a_&lt;font color=&quot;#000000&quot;&gt;09-27 15:06:49.227 1287 1287 W LauncherApp.MusicView: &lt;/font&gt;&lt;font color=&quot;#0000ff&quot;&gt;title&lt;/font&gt;&lt;font color=&quot;#000000&quot;&gt; == 静待花开终有时 守得云开见月明， &lt;/font&gt;&lt;font color=&quot;#0000ff&quot;&gt;picAddress&lt;/font&gt;&lt;font color=&quot;#000000&quot;&gt; == /sdcard/1000019.jpg &lt;span class=&quot;error&quot;&gt;&amp;#91;version: 1.5.1.26&amp;#93;&lt;/span&gt;&lt;/font&gt;&lt;br/&gt;_x000a_&lt;font color=&quot;#000000&quot;&gt;09-27 15:06:49.227 1287 1287 W LauncherApp.MusicView: &lt;/font&gt;&lt;font color=&quot;#0000ff&quot;&gt;mLocalCacheMusicPicAddress&lt;/font&gt;&lt;font color=&quot;#000000&quot;&gt; = /sdcard/1000019.jpg &lt;span class=&quot;error&quot;&gt;&amp;#91;version: 1.5.1.26&amp;#93;&lt;/span&gt;&lt;/font&gt;&lt;/p&gt;_x000a__x000a_&lt;p&gt;&lt;font color=&quot;#000000&quot;&gt;09-27 15:06:50.043 1678 1700 D SQLiteCursor: received count&lt;img class=&quot;emoticon&quot; src=&quot;https://www.jira.ford.com/images/icons/emoticons/star_yellow.png&quot; height=&quot;16&quot; width=&quot;16&quot; align=&quot;absmiddle&quot; alt=&quot;&quot; border=&quot;0&quot;/&gt; from native_fill_window: 1&lt;/font&gt;&lt;br/&gt;_x000a_&lt;font color=&quot;#000000&quot;&gt;09-27 15:06:50.043 1287 1287 W LauncherApp.MusicView: &lt;/font&gt;&lt;font color=&quot;#0000ff&quot;&gt;title&lt;/font&gt;&lt;font color=&quot;#000000&quot;&gt; == 海芋恋·2022， &lt;/font&gt;&lt;font color=&quot;#0000ff&quot;&gt;picAddress&lt;/font&gt;&lt;font color=&quot;#000000&quot;&gt; == /sdcard/1000019.jpg &lt;span class=&quot;error&quot;&gt;&amp;#91;version: 1.5.1.26&amp;#93;&lt;/span&gt;&lt;/font&gt;&lt;/p&gt;_x000a__x000a_&lt;p&gt;&lt;font color=&quot;#000000&quot;&gt;09-27 15:06:50.195 1287 1287 W LauncherApp.MusicView: &lt;/font&gt;&lt;font color=&quot;#0000ff&quot;&gt;title&lt;/font&gt;&lt;font color=&quot;#000000&quot;&gt; == 海芋恋·2022， &lt;/font&gt;&lt;font color=&quot;#0000ff&quot;&gt;picAddress&lt;/font&gt;&lt;font color=&quot;#000000&quot;&gt; == /sdcard/1000020.jpg &lt;span class=&quot;error&quot;&gt;&amp;#91;version: 1.5.1.26&amp;#93;&lt;/span&gt;&lt;/font&gt;&lt;br/&gt;_x000a_&lt;font color=&quot;#000000&quot;&gt;09-27 15:06:50.195 1287 1287 W LauncherApp.MusicView: &lt;/font&gt;&lt;font color=&quot;#0000ff&quot;&gt;mLocalCacheMusicPicAddress&lt;/font&gt;&lt;font color=&quot;#000000&quot;&gt; = /sdcard/1000019.jpg &lt;span class=&quot;error&quot;&gt;&amp;#91;version: 1.5.1.26&amp;#93;&lt;/span&gt;&lt;/font&gt;&lt;br/&gt;_x000a_&lt;font color=&quot;#000000&quot;&gt;09-27 15:06:50.195 1287 1287 W LauncherApp.MusicView: 图片地址不一致，重新刷新图片 &lt;span class=&quot;error&quot;&gt;&amp;#91;version: 1.5.1.26&amp;#93;&lt;/span&gt;&lt;/font&gt;&lt;br/&gt;_x000a_&lt;font color=&quot;#000000&quot;&gt;09-27 15:06:50.195 1287 1287 W LauncherApp.MusicView: &lt;/font&gt;&lt;font color=&quot;#0000ff&quot;&gt;sourceType&lt;/font&gt;&lt;font color=&quot;#000000&quot;&gt; = 6 &lt;span class=&quot;error&quot;&gt;&amp;#91;version: 1.5.1.26&amp;#93;&lt;/span&gt;&lt;/font&gt;&lt;/p&gt;_x000a__x000a_&lt;p&gt; &lt;/p&gt;_x000a__x000a_&lt;p&gt;&lt;font color=&quot;#000000&quot;&gt;百度-张晓洋-Launcher&lt;/font&gt;&lt;/p&gt;"/>
        <s v="&lt;p&gt;根据部分日志查看，15：04~15：05结束，Launcher都有收到随心听返回的海报地址，随心听不显示专辑封面的图片暂时还不确定，因为收到的海报地址都是同一个地址，目前已修改蓝牙音乐的图片加载方式，望后续观察。&lt;/p&gt;_x000a__x000a_&lt;p&gt;修改版本：Launcher 1.5.2.4&lt;/p&gt;_x000a__x000a_&lt;p&gt;百度-张晓洋-Launcher&lt;/p&gt;_x000a__x000a_&lt;p&gt; &lt;br/&gt;_x000a_&lt;font color=&quot;#000000&quot;&gt;09-27 15:05:10.737 1287 1287 W LauncherApp.MusicView: &lt;/font&gt;&lt;font color=&quot;#0000ff&quot;&gt;title&lt;/font&gt;&lt;font color=&quot;#000000&quot;&gt; == 穿最酷的颜色， &lt;/font&gt;&lt;font color=&quot;#0000ff&quot;&gt;picAddress&lt;/font&gt;&lt;font color=&quot;#000000&quot;&gt; == /sdcard/1000013.jpg &lt;span class=&quot;error&quot;&gt;&amp;#91;version: 1.5.1.26&amp;#93;&lt;/span&gt;&lt;/font&gt;&lt;br/&gt;_x000a_&lt;font color=&quot;#000000&quot;&gt;09-27 15:05:11.046 1287 1287 W LauncherApp.MusicView: &lt;/font&gt;&lt;font color=&quot;#0000ff&quot;&gt;title&lt;/font&gt;&lt;font color=&quot;#000000&quot;&gt; == oh no no 节奏放慢的生活， &lt;/font&gt;&lt;font color=&quot;#0000ff&quot;&gt;picAddress&lt;/font&gt;&lt;font color=&quot;#000000&quot;&gt; == /sdcard/1000013.jpg &lt;span class=&quot;error&quot;&gt;&amp;#91;version: 1.5.1.26&amp;#93;&lt;/span&gt;&lt;/font&gt;&lt;br/&gt;_x000a_&lt;font color=&quot;#000000&quot;&gt;09-27 15:05:13.812 1287 1287 W LauncherApp.MusicView: &lt;/font&gt;&lt;font color=&quot;#0000ff&quot;&gt;title&lt;/font&gt;&lt;font color=&quot;#000000&quot;&gt; == 你问我想要的是什么， &lt;/font&gt;&lt;font color=&quot;#0000ff&quot;&gt;picAddress&lt;/font&gt;&lt;font color=&quot;#000000&quot;&gt; == /sdcard/1000013.jpg &lt;span class=&quot;error&quot;&gt;&amp;#91;version: 1.5.1.26&amp;#93;&lt;/span&gt;&lt;/font&gt;&lt;br/&gt;_x000a_&lt;font color=&quot;#000000&quot;&gt;09-27 15:05:16.616 1287 1287 W LauncherApp.MusicView: &lt;/font&gt;&lt;font color=&quot;#0000ff&quot;&gt;title&lt;/font&gt;&lt;font color=&quot;#000000&quot;&gt; == 听我最爱的歌， &lt;/font&gt;&lt;font color=&quot;#0000ff&quot;&gt;picAddress&lt;/font&gt;&lt;font color=&quot;#000000&quot;&gt; == /sdcard/1000013.jpg &lt;span class=&quot;error&quot;&gt;&amp;#91;version: 1.5.1.26&amp;#93;&lt;/span&gt;&lt;/font&gt;&lt;br/&gt;_x000a_&lt;font color=&quot;#000000&quot;&gt;09-27 15:05:18.384 1287 1287 W LauncherApp.MusicView: &lt;/font&gt;&lt;font color=&quot;#0000ff&quot;&gt;title&lt;/font&gt;&lt;font color=&quot;#000000&quot;&gt; == 走遍自己的快乐， &lt;/font&gt;&lt;font color=&quot;#0000ff&quot;&gt;picAddress&lt;/font&gt;&lt;font color=&quot;#000000&quot;&gt; == /sdcard/1000013.jpg &lt;span class=&quot;error&quot;&gt;&amp;#91;version: 1.5.1.26&amp;#93;&lt;/span&gt;&lt;/font&gt;&lt;br/&gt;_x000a_&lt;font color=&quot;#000000&quot;&gt;09-27 15:05:18.775 1287 1287 W LauncherApp.MusicView: &lt;/font&gt;&lt;font color=&quot;#0000ff&quot;&gt;title&lt;/font&gt;&lt;font color=&quot;#000000&quot;&gt; == 走遍自己的快乐， &lt;/font&gt;&lt;font color=&quot;#0000ff&quot;&gt;picAddress&lt;/font&gt;&lt;font color=&quot;#000000&quot;&gt; == &lt;span class=&quot;error&quot;&gt;&amp;#91;version: 1.5.1.26&amp;#93;&lt;/span&gt;&lt;/font&gt;&lt;/p&gt;"/>
        <s v="&lt;p&gt;20220922_0797_HF13_R05_PRO版本验证未复现&lt;/p&gt;"/>
        <s v="&lt;p&gt;20220922_0797_HF13_R05.PRO版本验证Fail&lt;/p&gt;_x000a__x000a_&lt;p&gt;”线路全览模式自动关闭“和“导航音量”未恢复默认&lt;/p&gt;"/>
        <s v="&lt;p&gt;20220922_0797_HF13_R05.PRO版本验证通过&lt;/p&gt;"/>
        <s v="&lt;p&gt;20220922_0797_HF13_R05.PRO版本验证暂未复现此问题&lt;/p&gt;"/>
        <s v="&lt;p&gt;该问题请百度与&lt;a href=&quot;https://www.jira.ford.com/browse/AW2-329&quot; title=&quot;Phase4: [Occurency 100%] CDX706L The system volume is turned to the lowest level, and the V2I still has a sound prompt&quot; class=&quot;issue-link&quot; data-issue-key=&quot;AW2-329&quot;&gt;AW2-329&lt;/a&gt;一并处理把。&lt;/p&gt;"/>
        <s v="&lt;p&gt;音频焦点相关的问题，在R05软件上已经优化，请在版本上复测后推进关闭&lt;/p&gt;"/>
        <s v="&lt;p&gt;原因：由于各地交管局的第三方接口停用，只有12123的相关查询功能正常&lt;/p&gt;_x000a__x000a_&lt;p&gt;修复方案：增加TTS回复对应文案。&lt;/p&gt;_x000a__x000a_&lt;p&gt;后续在资源方恢复时，会及时分享违章查询状态及更新tts为违章信息&lt;/p&gt;_x000a__x000a_&lt;p&gt;--百度 杨国强&lt;/p&gt;"/>
        <s v="&lt;p&gt;&lt;a href=&quot;https://www.jira.ford.com/secure/ViewProfile.jspa?name=ysun87&quot; class=&quot;user-hover&quot; rel=&quot;ysun87&quot;&gt;Sun, Ying (Y.)&lt;/a&gt; monitor 一段时间到下个版本， 下个版本没有问题会关掉ticket&lt;/p&gt;"/>
        <s v="&lt;p&gt;百度-语音-周文博：&lt;br/&gt;_x000a_目前S650未调参，需要调参数确定模型后复测，建议效果类的Case可以待模型集成后处理。预计本周调参，本月完成&lt;/p&gt;"/>
        <s v="&lt;p&gt;和launcher对齐，传入正常的信息，launcher正常显示&lt;/p&gt;"/>
        <s v="&lt;p&gt;20220609_0712_HF13_R04_PRO版本在实车IV68验证Fail&lt;/p&gt;_x000a__x000a_&lt;p&gt;时间：20220613 15：56&lt;/p&gt;"/>
        <s v="&lt;p&gt;自定义唤醒词的窜扰成功率 无法保证&lt;/p&gt;_x000a__x000a_&lt;p&gt;需要PM侧沟通FO 处理&lt;/p&gt;_x000a__x000a_&lt;p&gt;--百度 马龙&lt;/p&gt;"/>
        <s v="&lt;p&gt;修改Fix Version RO4.1 ---Qian Qi&lt;/p&gt;"/>
        <s v="&lt;p&gt;这个页面属于美团资源方，需要美团解决。 — ruanyezhong&lt;/p&gt;"/>
        <s v="&lt;p&gt;结合Activity启动日志及音频焦点申请日志可知，在打开随心听在线收音机后，切换到了蓝牙音乐，中间间隔了4秒钟左右。&lt;/p&gt;_x000a__x000a_&lt;p&gt;08-03 16:23:00.533   829  2922 I ActivityManager: START u0 {cmp=com.desay_svautomotive.radioapp/com.platform.framedemo.RadioMainActivity (has extras)} from uid 1000&lt;/p&gt;_x000a__x000a_&lt;p&gt;启动随心听&lt;/p&gt;_x000a__x000a_&lt;p&gt;08-03 16:23:03.266   829  2893 I ActivityManager: START u0 {cmp=com.baidu.car.radio/.MainActivity (has extras)} from uid 1000&lt;/p&gt;_x000a__x000a_&lt;p&gt;08-03 16:23:03.345   829  9132 I ActivityManager: START u0 {cmp=com.baidu.car.radio/.page.home.HomeActivity (has extras)} from uid 10047&lt;/p&gt;_x000a__x000a_&lt;p&gt; 随心听在线收音机请求焦点&lt;/p&gt;_x000a__x000a_&lt;p&gt;08-03 16:23:03.433   829  2922 I MediaFocusControl: requestAudioFocus clientId=android.media.AudioManager@a098c62com.baidu.media.radio.a.a$a@4a2d1f3&lt;/p&gt;_x000a__x000a_&lt;p&gt;08-03 16:23:03.460   829  2922 I MediaFocusControl: requestAudioFocus newStream = online_network_station&lt;/p&gt;_x000a__x000a_&lt;p&gt; 启动蓝牙音乐&lt;/p&gt;_x000a__x000a_&lt;p&gt;08-03 16:23:07.711   829  2922 I ActivityManager: START u0 {flg=0x10200000 cmp=com.desaysv.mediaplayer/.MainActivity (has extras)} from uid 10047&lt;/p&gt;_x000a__x000a_&lt;p&gt; 蓝牙音乐请求焦点&lt;/p&gt;_x000a__x000a_&lt;p&gt;08-03 16:23:07.776   829  2893 I MediaFocusControl: requestAudioFocus() from uid/pid 1000/4281 clientId=android.media.AudioManager@c593d4fcom.desaysv.mediaplayer.common.a$3@cc75cdc callingPack=com.desaysv.mediaplayer req=1 flags=0x1 sdk=29&lt;/p&gt;_x000a__x000a_&lt;p&gt;08-03 16:23:07.776   829  2893 I MediaFocusControl: requestAudioFocus clientId=android.media.AudioManager@c593d4fcom.desaysv.mediaplayer.common.a$3@cc75cdc&lt;/p&gt;_x000a__x000a_&lt;p&gt;08-03 16:23:07.800   829  2893 I MediaFocusControl: requestAudioFocus newStream = bt_music&lt;/p&gt;_x000a__x000a_&lt;p&gt; &lt;/p&gt;_x000a__x000a_&lt;p&gt;蜻蜓FM SDK在播放器缓冲状态中调用pause()无法暂停，查看蜻蜓SDK播放器的日志可以说明这一点：&lt;/p&gt;_x000a__x000a_&lt;p&gt;08-03 16:23:04.756  1708  1708 I OnlineRadioControl: 4.19.12.2042_95116fa / com.baidu.car.radio displayId 0: QT return playback:PLAYING&lt;/p&gt;_x000a__x000a_&lt;p&gt;08-03 16:23:04.756  1708  1708 I OnlineRadioControl: 4.19.12.2042_95116fa / com.baidu.car.radio displayId 0: playState:2 isPlaying:true&lt;/p&gt;_x000a__x000a_&lt;p&gt;08-03 16:23:04.756  1708  1708 I OnlineRadioControl: 4.19.12.2042_95116fa / com.baidu.car.radio displayId 0: QT return playback:PLAYING&lt;/p&gt;_x000a__x000a_&lt;p&gt;08-03 16:23:04.756  1708  1708 I OnlineRadioControl: 4.19.12.2042_95116fa / com.baidu.car.radio displayId 0: playState:2 isPlaying:true&lt;/p&gt;_x000a__x000a_&lt;p&gt;08-03 16:23:04.756  1708  1708 I OnlineRadioControl: 4.19.12.2042_95116fa / com.baidu.car.radio displayId 0: onPlaybackProgressChanged: qingting 当前进度:35063 当前缓冲进度:49087 总时长：56099&lt;/p&gt;_x000a__x000a_&lt;p&gt;08-03 16:23:05.694  1708  1708 I OnlineRadioControl: 4.19.12.2042_95116fa / com.baidu.car.radio displayId 0: onPlaybackProgressChanged: qingting 当前进度:35843 当前缓冲进度:56099 总时长：56099&lt;/p&gt;_x000a__x000a_&lt;p&gt;08-03 16:23:06.851  1708  1708 I OnlineRadioControl: 4.19.12.2042_95116fa / com.baidu.car.radio displayId 0: onPlaybackProgressChanged: qingting 当前进度:37003 当前缓冲进度:56099 总时长：56099&lt;/p&gt;_x000a__x000a_&lt;p&gt; &lt;/p&gt;_x000a__x000a_&lt;p&gt;界面虽然切换到了蓝牙音乐，但在线收音机缓冲结束之后，仍然恢复播放，导致了混音问题。&lt;/p&gt;_x000a__x000a_&lt;p&gt;解决方法：在蜻蜓FM 播放器的播放回调中判断当前在线收音机是否持有焦点，如果没有焦点，则暂停播放。代码提交于7.14号&lt;/p&gt;_x000a__x000a_&lt;p&gt;--baidu yuanhonglie&lt;/p&gt;"/>
        <s v="&lt;p&gt;无视频和惯导日志&lt;/p&gt;"/>
        <s v="&lt;p&gt;rom：20220706_0731_HF13_R04.PRO.HF2&lt;br/&gt;_x000a_apk:5.0.1.31&lt;br/&gt;_x000a_验证不通过&lt;br/&gt;_x000a_偶现闪屏&lt;br/&gt;_x000a_【百度-黄显华】&lt;/p&gt;"/>
        <s v="&lt;p&gt;SYNC+系统条款和SYNC+隐私政策是否需要列出给用户看？&lt;br/&gt;_x000a_记得之前其他车机是可以点击条款和政策进去车看的&lt;/p&gt;"/>
        <s v="&lt;p&gt;版本未集成，所以还是之前的名称  --王杰&lt;/p&gt;"/>
        <s v="&lt;p&gt;已修复，在搜索页面退出的时候关闭输入法。&lt;/p&gt;_x000a__x000a_&lt;p&gt;修复版本：Launcher 1.5.2.3&lt;/p&gt;_x000a__x000a_&lt;p&gt;参考视频：搜索页面-输入法-20220927.mp4&lt;/p&gt;_x000a__x000a_&lt;p&gt;百度-张晓洋-Launcher&lt;/p&gt;"/>
        <s v="&lt;p&gt;问题已经反馈给研发，目前正对接主线发开修复&lt;/p&gt;_x000a__x000a_&lt;p&gt; &lt;/p&gt;_x000a__x000a_&lt;p&gt;Baidu-王于鹏&lt;/p&gt;"/>
        <s v="&lt;p&gt;【20220916 He teli】日志中通道切换正常，音乐音量应该是被压制的&lt;br/&gt;_x000a_02-21 15:54:54.522 828 1702 I MediaFocusControl: handleExtraFocusGainSetup CALL setChannelSource on CHANNEL_MEDIA_MUSIC&lt;br/&gt;_x000a_02-21 15:54:54.606 828 1702 I MediaFocusControl: requestAudioFocus CALL setChannelSource on CHANNEL_MEDIA_NAVI&lt;br/&gt;_x000a_02-21 15:55:12.615 828 1702 I MediaFocusControl: setDspSourceDeactive CALL setChannelSource off CHANNEL_MEDIA_NAVI&lt;/p&gt;_x000a__x000a_&lt;p&gt;请测试同学确认下。&lt;/p&gt;"/>
        <s v="&lt;p&gt;问题原因：home键后没有回到首屏&lt;/p&gt;_x000a__x000a_&lt;p&gt;解决方式：home键后回到首屏&lt;/p&gt;_x000a__x000a_&lt;p&gt;在R06.PRO修复&lt;/p&gt;_x000a__x000a_&lt;p&gt;Launcher-zhongzheng&lt;/p&gt;"/>
        <s v="&lt;p&gt;06-28 16:19:04.717 3450 3450 W DuerOS_VR_CoDriverVoice-Manager: &lt;span class=&quot;error&quot;&gt;&amp;#91;VrManager.a():232&amp;#93;&lt;/span&gt;nlu-result : NlpResponse:&lt;br/&gt;_x000a_06-28 16:19:04.717 3450 3450 W DuerOS_VR_CoDriverVoice-Manager: errno=0&lt;br/&gt;_x000a_06-28 16:19:04.717 3450 3450 W DuerOS_VR_CoDriverVoice-Manager: errMsg=null&lt;br/&gt;_x000a_06-28 16:19:04.717 3450 3450 W DuerOS_VR_CoDriverVoice-Manager: rawText=查看下一组&lt;br/&gt;_x000a_06-28 16:19:04.717 3450 3450 W DuerOS_VR_CoDriverVoice-Manager: asr_type=online&lt;br/&gt;_x000a_06-28 16:19:04.717 3450 3450 W DuerOS_VR_CoDriverVoice-Manager: nlu_type=online&lt;br/&gt;_x000a_06-28 16:19:04.717 3450 3450 W DuerOS_VR_CoDriverVoice-Manager: nlu_score=0.0&lt;br/&gt;_x000a_06-28 16:19:04.717 3450 3450 W DuerOS_VR_CoDriverVoice-Manager: ====================&lt;br/&gt;_x000a_06-28 16:19:04.717 3450 3450 W DuerOS_VR_CoDriverVoice-Manager: card_type=image_search&lt;br/&gt;_x000a_06-28 16:19:04.717 3450 3450 W DuerOS_VR_CoDriverVoice-Manager: intent=image_search&lt;br/&gt;_x000a_06-28 16:19:04.717 3450 3450 W DuerOS_VR_CoDriverVoice-Manager: data={&quot;images&quot;:[&lt;/p&gt;_x000a_{&quot;src&quot;:&quot;https://t11.baidu.com/it/u=3107491027,83208390&amp;amp;fm=173&amp;amp;app=25&amp;amp;f=JPEG?w=640&amp;amp;h=1138&amp;amp;s=C50042BEC2004CFD20905FBD0300A086&quot;,&quot;thumb&quot;:&quot;https://img1.baidu.com/it/u=3491026147,933133548&amp;amp;fm=253&amp;amp;fmt=auto?w=500&amp;amp;h=889&quot;}_x000a_&lt;p&gt;,&lt;/p&gt;_x000a_{&quot;src&quot;:&quot;https://gimg2.baidu.com/image_search/src=http%3A%2F%2Fpic1.win4000.com%2Fwallpaper%2F1%2F56e905cc09db3.jpg%3Fdown&amp;amp;refer=http%3A%2F%2Fpic1.win4000.com&amp;amp;app=2002&amp;amp;size=f9999,10000&amp;amp;q=a80&amp;amp;n=0&amp;amp;g=0n&amp;amp;fmt=auto?sec=1658996344&amp;amp;t=93986c2faeae7dbfd150007f01c04a8c&quot;,&quot;thumb&quot;:&quot;https://img0.baidu.com/it/u=1499989184,899162642&amp;amp;fm=253&amp;amp;fmt=auto&amp;amp;app=138&amp;amp;f=JPEG?w=500&amp;amp;h=313&quot;}_x000a_&lt;p&gt;,&lt;/p&gt;_x000a_{&quot;src&quot;:&quot;https://gimg2.baidu.com/image_search/src=http%3A%2F%2Fpic.jj20.com%2Fup%2Fallimg%2F512%2F091q2114156%2F12091q14156-0.jpg&amp;amp;refer=http%3A%2F%2Fpic.jj20.com&amp;amp;app=2002&amp;amp;size=f9999,10000&amp;amp;q=a80&amp;amp;n=0&amp;amp;g=0n&amp;amp;fmt=auto?sec=1658996344&amp;amp;t=e29e29309d8edef8b29cac271c0c946f&quot;,&quot;thumb&quot;:&quot;https://img1.baidu.com/it/u=3627916473,865509544&amp;amp;fm=253&amp;amp;fmt=auto&amp;amp;app=138&amp;amp;f=JPEG?w=800&amp;amp;h=500&quot;}_x000a_&lt;p&gt;,&lt;/p&gt;_x000a_{&quot;src&quot;:&quot;https://ss0.baidu.com/94o3dSag_xI4khGko9WTAnF6hhy/baike/pic/item/77c6a7efce1b9d16958d8939f3deb48f8c54641b.jpg&quot;,&quot;thumb&quot;:&quot;https://img1.baidu.com/it/u=4217402802,501116161&amp;amp;fm=253&amp;amp;fmt=auto&amp;amp;app=138&amp;amp;f=JPEG?w=667&amp;amp;h=500&quot;}_x000a_&lt;p&gt;,&lt;/p&gt;_x000a_{&quot;src&quot;:&quot;https://gimg2.baidu.com/image_search/src=http%3A%2F%2Fpic1.win4000.com%2Fwallpaper%2F5%2F58798b3c74b9f.jpg%3Fdown&amp;amp;refer=http%3A%2F%2Fpic1.win4000.com&amp;amp;app=2002&amp;amp;size=f9999,10000&amp;amp;q=a80&amp;amp;n=0&amp;amp;g=0n&amp;amp;fmt=auto?sec=1658996344&amp;amp;t=cb78ac495240ca65bab39ccdc6d20906&quot;,&quot;thumb&quot;:&quot;https://img1.baidu.com/it/u=2381287905,2122785056&amp;amp;fm=253&amp;amp;fmt=auto&amp;amp;app=120&amp;amp;f=JPEG?w=1422&amp;amp;h=800&quot;}_x000a_&lt;p&gt;,&lt;/p&gt;_x000a_{&quot;src&quot;:&quot;https://gimg2.baidu.com/image_search/src=http%3A%2F%2Fup.enterdesk.com%2Fedpic%2Fb1%2F6e%2F26%2Fb16e26f78ce62010b2ec050555e811e7.jpg&amp;amp;refer=http%3A%2F%2Fup.enterdesk.com&amp;amp;app=2002&amp;amp;size=f9999,10000&amp;amp;q=a80&amp;amp;n=0&amp;amp;g=0n&amp;amp;fmt=auto?sec=1658996344&amp;amp;t=d22efce61899368bb3f5a6d764f409d5&quot;,&quot;thumb&quot;:&quot;https://img2.baidu.com/it/u=2706761272,684569004&amp;amp;fm=253&amp;amp;fmt=auto&amp;amp;app=138&amp;amp;f=JPEG?w=800&amp;amp;h=500&quot;}_x000a_&lt;p&gt;,&lt;/p&gt;_x000a_{&quot;src&quot;:&quot;https://gimg2.baidu.com/image_search/src=http%3A%2F%2Fpic1.win4000.com%2Fwallpaper%2F0%2F511f567842055.jpg&amp;amp;refer=http%3A%2F%2Fpic1.win4000.com&amp;amp;app=2002&amp;amp;size=f9999,10000&amp;amp;q=a80&amp;amp;n=0&amp;amp;g=0n&amp;amp;fmt=auto?sec=1658996344&amp;amp;t=a562c7eaffc6a9e2a632644d10848498&quot;,&quot;thumb&quot;:&quot;https://img2.baidu.com/it/u=3460307191,3651550750&amp;amp;fm=253&amp;amp;fmt=auto&amp;amp;app=120&amp;amp;f=JPEG?w=1422&amp;amp;h=800&quot;}_x000a_&lt;p&gt;,&lt;/p&gt;_x000a_{&quot;src&quot;:&quot;https://pic.rmb.bdstatic.com/bjh/events/5581e3342764de724e35176ee4e815cc.jpeg@h_1280&quot;,&quot;thumb&quot;:&quot;https://img0.baidu.com/it/u=406267784,1974265290&amp;amp;fm=253&amp;amp;fmt=auto?w=500&amp;amp;h=667&quot;}_x000a_&lt;p&gt;,&lt;/p&gt;_x000a_{&quot;src&quot;:&quot;https://gimg2.baidu.com/image_search/src=http%3A%2F%2Fup.enterdesk.com%2Fedpic%2F0c%2F82%2F81%2F0c8281ad118f6afaaeb2aa6cfab3c9be.jpg&amp;amp;refer=http%3A%2F%2Fup.enterdesk.com&amp;amp;app=2002&amp;amp;size=f9999,10000&amp;amp;q=a80&amp;amp;n=0&amp;amp;g=0n&amp;amp;fmt=auto?sec=1658996344&amp;amp;t=06af4cf57b08513f5c96ee515662d377&quot;,&quot;thumb&quot;:&quot;https://img1.baidu.com/it/u=3416786170,1529887530&amp;amp;fm=253&amp;amp;fmt=auto&amp;amp;app=138&amp;amp;f=JPEG?w=667&amp;amp;h=500&quot;}_x000a_&lt;p&gt;,&lt;/p&gt;_x000a_{&quot;src&quot;:&quot;https://gimg2.baidu.com/image_search/src=http%3A%2F%2Fimg.zcool.cn%2Fcommunity%2F0137445875d134a8012060c89572f9.jpg&amp;amp;refer=http%3A%2F%2Fimg.zcool.cn&amp;amp;app=2002&amp;amp;size=f9999,10000&amp;amp;q=a80&amp;amp;n=0&amp;amp;g=0n&amp;amp;fmt=auto?sec=1658996344&amp;amp;t=7bf536714e8772df5f19a6c885fdbd46&quot;,&quot;thumb&quot;:&quot;https://img0.baidu.com/it/u=3790980294,2152248092&amp;amp;fm=253&amp;amp;fmt=auto&amp;amp;app=138&amp;amp;f=JPEG?w=500&amp;amp;h=889&quot;}_x000a_&lt;p&gt;,&lt;/p&gt;_x000a_{&quot;src&quot;:&quot;https://ss3.baidu.com/-fo3dSag_xI4k _x000a_06-28 16:19:04.717 3450 3450 W DuerOS_VR_CoDriverVoice-Manager: hGko9WTAnF6hhy/baike/pic/item/3801213fb80e7bec7a407c5a282eb9389a506bf6.jpg&quot;,&quot;thumb&quot;:&quot;https://img0.baidu.com/it/u=1714134651,1532151831&amp;amp;fm=253&amp;amp;fmt=auto&amp;amp;app=138&amp;amp;f=JPEG?w=500&amp;amp;h=889&quot;}_x000a_&lt;p&gt;,&lt;/p&gt;_x000a_{&quot;src&quot;:&quot;https://gimg2.baidu.com/image_search/src=http%3A%2F%2Fpic1.win4000.com%2Fwallpaper%2F9%2F57f9d9e4df8e0.jpg%3Fdown&amp;amp;refer=http%3A%2F%2Fpic1.win4000.com&amp;amp;app=2002&amp;amp;size=f9999,10000&amp;amp;q=a80&amp;amp;n=0&amp;amp;g=0n&amp;amp;fmt=auto?sec=1658996344&amp;amp;t=2bb4e229618b077be023964277601759&quot;,&quot;thumb&quot;:&quot;https://img1.baidu.com/it/u=1062887173,139849094&amp;amp;fm=253&amp;amp;fmt=auto&amp;amp;app=120&amp;amp;f=JPEG?w=1280&amp;amp;h=800&quot;}_x000a_&lt;p&gt;,&lt;/p&gt;_x000a_{&quot;src&quot;:&quot;https://gimg2.baidu.com/image_search/src=http%3A%2F%2Fpic.jj20.com%2Fup%2Fallimg%2F711%2F022314112407%2F140223112407-2.jpg&amp;amp;refer=http%3A%2F%2Fpic.jj20.com&amp;amp;app=2002&amp;amp;size=f9999,10000&amp;amp;q=a80&amp;amp;n=0&amp;amp;g=0n&amp;amp;fmt=auto?sec=1658996344&amp;amp;t=e333d09f259b126309b5c412cb3395eb&quot;,&quot;thumb&quot;:&quot;https://img1.baidu.com/it/u=287955739,2053329977&amp;amp;fm=253&amp;amp;fmt=auto&amp;amp;app=138&amp;amp;f=JPEG?w=889&amp;amp;h=500&quot;}_x000a_&lt;p&gt;,&lt;/p&gt;_x000a_{&quot;src&quot;:&quot;https://gimg2.baidu.com/image_search/src=http%3A%2F%2Fpic1.win4000.com%2Fwallpaper%2F2018-06-20%2F5b29e4c7ec40c.jpg%3Fdown&amp;amp;refer=http%3A%2F%2Fpic1.win4000.com&amp;amp;app=2002&amp;amp;size=f9999,10000&amp;amp;q=a80&amp;amp;n=0&amp;amp;g=0n&amp;amp;fmt=auto?sec=1658996344&amp;amp;t=5fb2b07eebadad37a1576896c4bfad2b&quot;,&quot;thumb&quot;:&quot;https://img2.baidu.com/it/u=2862613710,1334141901&amp;amp;fm=253&amp;amp;fmt=auto&amp;amp;app=138&amp;amp;f=JPEG?w=800&amp;amp;h=500&quot;}_x000a_&lt;p&gt;,&lt;/p&gt;_x000a_{&quot;src&quot;:&quot;https://gimg2.baidu.com/image_search/src=http%3A%2F%2Fup.enterdesk.com%2Fedpic%2F17%2Fe8%2Fce%2F17e8ce6cf13661a213e3c84fed27cc61.jpg&amp;amp;refer=http%3A%2F%2Fup.enterdesk.com&amp;amp;app=2002&amp;amp;size=f9999,10000&amp;amp;q=a80&amp;amp;n=0&amp;amp;g=0n&amp;amp;fmt=auto?sec=1658996344&amp;amp;t=780dc93eb1dc802acb3db40c6940b98f&quot;,&quot;thumb&quot;:&quot;https://img0.baidu.com/it/u=525040723,1578314802&amp;amp;fm=253&amp;amp;fmt=auto&amp;amp;app=138&amp;amp;f=JPEG?w=667&amp;amp;h=500&quot;}_x000a_&lt;p&gt;,&lt;/p&gt;_x000a_{&quot;src&quot;:&quot;https://t11.baidu.com/it/u=1277688466,153130616&amp;amp;fm=30&amp;amp;app=106&amp;amp;f=JPEG?w=640&amp;amp;h=1137&amp;amp;s=A67A8D2802E3F2F90C08D58F0300F0A1&quot;,&quot;thumb&quot;:&quot;https://img0.baidu.com/it/u=2123887604,2472996634&amp;amp;fm=253&amp;amp;fmt=auto?w=500&amp;amp;h=888&quot;}_x000a_&lt;p&gt;,&lt;/p&gt;_x000a_{&quot;src&quot;:&quot;https://gimg2.baidu.com/image_search/src=http%3A%2F%2Fpic.jj20.com%2Fup%2Fallimg%2F611%2F012Q3113405%2F13012Q13405-23.jpg&amp;amp;refer=http%3A%2F%2Fpic.jj20.com&amp;amp;app=2002&amp;amp;size=f9999,10000&amp;amp;q=a80&amp;amp;n=0&amp;amp;g=0n&amp;amp;fmt=auto?sec=1658996344&amp;amp;t=bd9d65402b9e5fd4ba28cb87c0efaf8f&quot;,&quot;thumb&quot;:&quot;https://img1.baidu.com/it/u=2551439491,1005757370&amp;amp;fm=253&amp;amp;fmt=auto&amp;amp;app=138&amp;amp;f=JPEG?w=800&amp;amp;h=500&quot;}_x000a_&lt;p&gt;,&lt;/p&gt;_x000a_{&quot;src&quot;:&quot;https://gimg2.baidu.com/image_search/src=http%3A%2F%2Fup.enterdesk.com%2Fedpic%2F20%2Ff3%2F6c%2F20f36c9f7802f666d3999be7642dc079.jpg&amp;amp;refer=http%3A%2F%2Fup.enterdesk.com&amp;amp;app=2002&amp;amp;size=f9999,10000&amp;amp;q=a80&amp;amp;n=0&amp;amp;g=0n&amp;amp;fmt=auto?sec=1658996344&amp;amp;t=1ab48d7bdab3597c1219760eb3fcf33f&quot;,&quot;thumb&quot;:&quot;https://img2.baidu.com/it/u=3845921645,62213732&amp;amp;fm=253&amp;amp;fmt=auto&amp;amp;app=138&amp;amp;f=JPEG?w=889&amp;amp;h=500&quot;}_x000a_&lt;p&gt;,&lt;/p&gt;_x000a_{&quot;src&quot;:&quot;https://gimg2.baidu.com/image_search/src=http%3A%2F%2Fup.enterdesk.com%2Fedpic%2Fb3%2Fc5%2F83%2Fb3c5838370154742548691f15795085c.jpg&amp;amp;refer=http%3A%2F%2Fup.enterdesk.com&amp;amp;app=2002&amp;amp;size=f9999,10000&amp;amp;q=a80&amp;amp;n=0&amp;amp;g=0n&amp;amp;fmt=auto?sec=1658996344&amp;amp;t=3e75391c7e9c54e44363407db8efe252&quot;,&quot;thumb&quot;:&quot;https://img2.baidu.com/it/u=1962924140,4057237727&amp;amp;fm=253&amp;amp;fmt=auto&amp;amp;app=138&amp;amp;f=JPEG?w=667&amp;amp;h=500&quot;}_x000a_&lt;p&gt;,&lt;/p&gt;_x000a_{&quot;src&quot;:&quot;https://gimg2.baidu.com/image_search/src=http%3A%2F%2Fpic1.win4000.com%2Fwallpaper%2F2017-10-22%2F59ec2e30431b3.jpg%3Fdown&amp;amp;refer=http%3A%2F%2Fpic1.win4000.com&amp;amp;app=2002&amp;amp;size=f9999,10000&amp;amp;q=a80&amp;amp;n=0&amp;amp;g=0n&amp;amp;fmt=auto?sec=1658996344&amp;amp;t=96ec5d71a5e34329822e254763814c91&quot;,&quot;thumb&quot;:&quot;https://img0.baidu.com/it/u=4032475287,284333410&amp;amp;fm=253&amp;amp;fmt=auto&amp;amp;app=120&amp;amp;f=JPEG?w=1422&amp;amp;h=800&quot;}_x000a_&lt;p&gt;]}&lt;/p&gt;_x000a__x000a_&lt;p&gt;此问题已转云端跟进 --百度 许恩浩&lt;/p&gt;"/>
        <s v="&lt;p&gt;可以的话上传下日志，Launcher卡片显示导航路线的条件：档位切换到D档。请确定是否将档位切换到D档。&lt;br/&gt;_x000a_最新版本：Launcher1.5.2.1中可以显示导航路线。参考图片：地图导航路线_20220905.jpg&lt;br/&gt;_x000a_百度-张晓洋-Launcher&lt;/p&gt;"/>
        <s v="&lt;p&gt;缺少日志，无法判断是否是之前版本遗留的问题。&lt;br/&gt;_x000a_最新版本验证未复现，测试版本：Launcher1.5.2.1，参考图片：蓝牙未接来电_20220905.jpg&lt;br/&gt;_x000a_百度-张晓洋-Launcher&lt;/p&gt;"/>
        <s v="&lt;p&gt;&lt;a href=&quot;https://www.jira.ford.com/secure/ViewProfile.jspa?name=ysun87&quot; class=&quot;user-hover&quot; rel=&quot;ysun87&quot;&gt;Sun, Ying (Y.)&lt;/a&gt;请尽快帮忙分析处理，并添加fix version，谢谢&lt;/p&gt;"/>
        <s v="&lt;p&gt;滚动条隐藏导致，已修复，参考图片：搜索页面_20220905.jpg&lt;br/&gt;_x000a_修复版本：Launcher: 1.5.1.23&lt;br/&gt;_x000a_百度-张晓洋-Launcher&lt;/p&gt;_x000a_"/>
        <s v="&lt;p&gt;Launcher 随心听卡片的播放进度时长的转换方式和随心听播放进度的转换方式不统一导致，&lt;br/&gt;_x000a_已修复，Launcher 随心听卡片播放时长的转换方式和随心听模块同步。&lt;br/&gt;_x000a_修复版本：Launcher 1.5.2.1&lt;br/&gt;_x000a_百度-张晓洋-Launcher&lt;/p&gt;"/>
        <s v="&lt;p&gt;标题名称长度未做限制导致。已修复，参考图片：蓝牙名称_20220905.jpg&lt;br/&gt;_x000a_修复版本：launcher 1.5.2.1&lt;br/&gt;_x000a_百度-张晓洋-Launcher&lt;/p&gt;"/>
        <s v="&lt;p&gt;从Log看，此问题是由于百度地图发生了crash，故会出现此现象，与relax并没有直接关系&lt;/p&gt;_x000a__x000a_&lt;p&gt;&lt;span class=&quot;image-wrap&quot; style=&quot;&quot;&gt;&lt;img src=&quot;https://www.jira.ford.com/secure/attachment/2872338/2872338_image-2022-06-16-09-51-38-675.png&quot; style=&quot;border: 0px solid black&quot; /&gt;&lt;/span&gt;&lt;/p&gt;"/>
        <s v="&lt;p&gt;目前歌词滚动已经实现到当前句播放显示以及上下滚动播放调节，且主流的音乐软件和竞品车机上音乐播放也无右侧滚动条显示，非问题，请流转关闭。&lt;br/&gt;_x000a_-----wushanqi&lt;/p&gt;"/>
        <s v="&lt;p&gt;UI卡片需要调整，预计apk版本1.5.2.4中修复。BUG同步&lt;a href=&quot;https://www.jira.ford.com/browse/AW2-7442&quot; class=&quot;external-link&quot; rel=&quot;nofollow&quot;&gt;https://www.jira.ford.com/browse/AW2-7442&lt;/a&gt;。百度-张晓洋-Launcher&lt;/p&gt;"/>
        <s v="&lt;p&gt;20220922_0797_HF13_R05.PRO验证失败，未修改&lt;/p&gt;_x000a__x000a_&lt;p&gt;地图版本：V5.0.1.34&lt;/p&gt;"/>
        <s v="&lt;p&gt;Launcher1.5.1.23中将My Mustang 修改成了“我的Mustang”，百度-张晓洋-Launcher&lt;/p&gt;"/>
        <m/>
      </sharedItems>
    </cacheField>
  </cacheFields>
</pivotCacheDefinition>
</file>

<file path=xl/pivotCache/pivotCacheRecords1.xml><?xml version="1.0" encoding="utf-8"?>
<pivotCacheRecords xmlns="http://schemas.openxmlformats.org/spreadsheetml/2006/main" xmlns:r="http://schemas.openxmlformats.org/officeDocument/2006/relationships" count="90">
  <r>
    <x v="0"/>
    <x v="0"/>
    <x v="0"/>
    <x v="0"/>
    <x v="0"/>
    <x v="0"/>
    <x v="0"/>
    <x v="0"/>
    <x v="0"/>
    <x v="0"/>
    <x v="0"/>
    <x v="0"/>
    <x v="0"/>
    <x v="0"/>
    <x v="0"/>
  </r>
  <r>
    <x v="1"/>
    <x v="1"/>
    <x v="0"/>
    <x v="1"/>
    <x v="0"/>
    <x v="0"/>
    <x v="0"/>
    <x v="0"/>
    <x v="0"/>
    <x v="1"/>
    <x v="1"/>
    <x v="1"/>
    <x v="0"/>
    <x v="1"/>
    <x v="1"/>
  </r>
  <r>
    <x v="2"/>
    <x v="2"/>
    <x v="0"/>
    <x v="1"/>
    <x v="1"/>
    <x v="0"/>
    <x v="0"/>
    <x v="0"/>
    <x v="0"/>
    <x v="1"/>
    <x v="2"/>
    <x v="1"/>
    <x v="0"/>
    <x v="2"/>
    <x v="2"/>
  </r>
  <r>
    <x v="3"/>
    <x v="3"/>
    <x v="0"/>
    <x v="1"/>
    <x v="0"/>
    <x v="1"/>
    <x v="0"/>
    <x v="0"/>
    <x v="0"/>
    <x v="1"/>
    <x v="3"/>
    <x v="1"/>
    <x v="0"/>
    <x v="3"/>
    <x v="2"/>
  </r>
  <r>
    <x v="4"/>
    <x v="4"/>
    <x v="0"/>
    <x v="1"/>
    <x v="0"/>
    <x v="1"/>
    <x v="0"/>
    <x v="0"/>
    <x v="0"/>
    <x v="1"/>
    <x v="4"/>
    <x v="1"/>
    <x v="0"/>
    <x v="4"/>
    <x v="2"/>
  </r>
  <r>
    <x v="5"/>
    <x v="5"/>
    <x v="0"/>
    <x v="1"/>
    <x v="0"/>
    <x v="1"/>
    <x v="0"/>
    <x v="0"/>
    <x v="0"/>
    <x v="1"/>
    <x v="5"/>
    <x v="1"/>
    <x v="0"/>
    <x v="5"/>
    <x v="2"/>
  </r>
  <r>
    <x v="6"/>
    <x v="6"/>
    <x v="0"/>
    <x v="2"/>
    <x v="0"/>
    <x v="1"/>
    <x v="0"/>
    <x v="0"/>
    <x v="0"/>
    <x v="1"/>
    <x v="6"/>
    <x v="1"/>
    <x v="0"/>
    <x v="6"/>
    <x v="3"/>
  </r>
  <r>
    <x v="7"/>
    <x v="7"/>
    <x v="0"/>
    <x v="3"/>
    <x v="0"/>
    <x v="0"/>
    <x v="0"/>
    <x v="0"/>
    <x v="0"/>
    <x v="1"/>
    <x v="7"/>
    <x v="1"/>
    <x v="0"/>
    <x v="7"/>
    <x v="2"/>
  </r>
  <r>
    <x v="8"/>
    <x v="8"/>
    <x v="0"/>
    <x v="3"/>
    <x v="0"/>
    <x v="0"/>
    <x v="0"/>
    <x v="0"/>
    <x v="0"/>
    <x v="1"/>
    <x v="8"/>
    <x v="1"/>
    <x v="0"/>
    <x v="8"/>
    <x v="2"/>
  </r>
  <r>
    <x v="9"/>
    <x v="9"/>
    <x v="0"/>
    <x v="4"/>
    <x v="2"/>
    <x v="2"/>
    <x v="1"/>
    <x v="0"/>
    <x v="0"/>
    <x v="2"/>
    <x v="9"/>
    <x v="1"/>
    <x v="1"/>
    <x v="9"/>
    <x v="4"/>
  </r>
  <r>
    <x v="10"/>
    <x v="10"/>
    <x v="0"/>
    <x v="1"/>
    <x v="1"/>
    <x v="0"/>
    <x v="2"/>
    <x v="0"/>
    <x v="0"/>
    <x v="0"/>
    <x v="10"/>
    <x v="0"/>
    <x v="0"/>
    <x v="10"/>
    <x v="5"/>
  </r>
  <r>
    <x v="11"/>
    <x v="11"/>
    <x v="0"/>
    <x v="1"/>
    <x v="1"/>
    <x v="0"/>
    <x v="2"/>
    <x v="0"/>
    <x v="0"/>
    <x v="0"/>
    <x v="10"/>
    <x v="0"/>
    <x v="0"/>
    <x v="11"/>
    <x v="6"/>
  </r>
  <r>
    <x v="12"/>
    <x v="12"/>
    <x v="0"/>
    <x v="1"/>
    <x v="0"/>
    <x v="1"/>
    <x v="0"/>
    <x v="0"/>
    <x v="0"/>
    <x v="1"/>
    <x v="11"/>
    <x v="1"/>
    <x v="0"/>
    <x v="12"/>
    <x v="2"/>
  </r>
  <r>
    <x v="13"/>
    <x v="13"/>
    <x v="0"/>
    <x v="1"/>
    <x v="0"/>
    <x v="1"/>
    <x v="0"/>
    <x v="0"/>
    <x v="0"/>
    <x v="1"/>
    <x v="12"/>
    <x v="1"/>
    <x v="0"/>
    <x v="13"/>
    <x v="2"/>
  </r>
  <r>
    <x v="14"/>
    <x v="14"/>
    <x v="0"/>
    <x v="1"/>
    <x v="0"/>
    <x v="1"/>
    <x v="0"/>
    <x v="0"/>
    <x v="0"/>
    <x v="1"/>
    <x v="13"/>
    <x v="1"/>
    <x v="0"/>
    <x v="14"/>
    <x v="2"/>
  </r>
  <r>
    <x v="15"/>
    <x v="15"/>
    <x v="0"/>
    <x v="1"/>
    <x v="0"/>
    <x v="1"/>
    <x v="0"/>
    <x v="0"/>
    <x v="0"/>
    <x v="1"/>
    <x v="14"/>
    <x v="1"/>
    <x v="0"/>
    <x v="15"/>
    <x v="2"/>
  </r>
  <r>
    <x v="16"/>
    <x v="16"/>
    <x v="0"/>
    <x v="3"/>
    <x v="3"/>
    <x v="0"/>
    <x v="0"/>
    <x v="0"/>
    <x v="0"/>
    <x v="1"/>
    <x v="15"/>
    <x v="1"/>
    <x v="0"/>
    <x v="16"/>
    <x v="2"/>
  </r>
  <r>
    <x v="17"/>
    <x v="17"/>
    <x v="0"/>
    <x v="3"/>
    <x v="4"/>
    <x v="0"/>
    <x v="0"/>
    <x v="0"/>
    <x v="0"/>
    <x v="1"/>
    <x v="16"/>
    <x v="1"/>
    <x v="0"/>
    <x v="17"/>
    <x v="2"/>
  </r>
  <r>
    <x v="18"/>
    <x v="18"/>
    <x v="0"/>
    <x v="5"/>
    <x v="0"/>
    <x v="3"/>
    <x v="3"/>
    <x v="0"/>
    <x v="0"/>
    <x v="0"/>
    <x v="17"/>
    <x v="0"/>
    <x v="2"/>
    <x v="18"/>
    <x v="7"/>
  </r>
  <r>
    <x v="19"/>
    <x v="19"/>
    <x v="0"/>
    <x v="6"/>
    <x v="3"/>
    <x v="4"/>
    <x v="3"/>
    <x v="0"/>
    <x v="0"/>
    <x v="3"/>
    <x v="18"/>
    <x v="1"/>
    <x v="2"/>
    <x v="19"/>
    <x v="8"/>
  </r>
  <r>
    <x v="20"/>
    <x v="20"/>
    <x v="0"/>
    <x v="7"/>
    <x v="5"/>
    <x v="0"/>
    <x v="4"/>
    <x v="0"/>
    <x v="0"/>
    <x v="0"/>
    <x v="19"/>
    <x v="0"/>
    <x v="2"/>
    <x v="20"/>
    <x v="9"/>
  </r>
  <r>
    <x v="21"/>
    <x v="21"/>
    <x v="0"/>
    <x v="8"/>
    <x v="6"/>
    <x v="0"/>
    <x v="5"/>
    <x v="0"/>
    <x v="0"/>
    <x v="0"/>
    <x v="20"/>
    <x v="0"/>
    <x v="2"/>
    <x v="21"/>
    <x v="10"/>
  </r>
  <r>
    <x v="22"/>
    <x v="22"/>
    <x v="0"/>
    <x v="9"/>
    <x v="3"/>
    <x v="5"/>
    <x v="1"/>
    <x v="0"/>
    <x v="0"/>
    <x v="0"/>
    <x v="21"/>
    <x v="0"/>
    <x v="2"/>
    <x v="22"/>
    <x v="9"/>
  </r>
  <r>
    <x v="23"/>
    <x v="23"/>
    <x v="0"/>
    <x v="10"/>
    <x v="7"/>
    <x v="0"/>
    <x v="4"/>
    <x v="0"/>
    <x v="0"/>
    <x v="0"/>
    <x v="22"/>
    <x v="0"/>
    <x v="3"/>
    <x v="23"/>
    <x v="7"/>
  </r>
  <r>
    <x v="24"/>
    <x v="24"/>
    <x v="0"/>
    <x v="6"/>
    <x v="8"/>
    <x v="0"/>
    <x v="4"/>
    <x v="0"/>
    <x v="0"/>
    <x v="0"/>
    <x v="23"/>
    <x v="0"/>
    <x v="0"/>
    <x v="24"/>
    <x v="9"/>
  </r>
  <r>
    <x v="25"/>
    <x v="25"/>
    <x v="0"/>
    <x v="11"/>
    <x v="9"/>
    <x v="0"/>
    <x v="1"/>
    <x v="0"/>
    <x v="0"/>
    <x v="0"/>
    <x v="24"/>
    <x v="0"/>
    <x v="2"/>
    <x v="25"/>
    <x v="7"/>
  </r>
  <r>
    <x v="26"/>
    <x v="26"/>
    <x v="0"/>
    <x v="12"/>
    <x v="10"/>
    <x v="6"/>
    <x v="0"/>
    <x v="0"/>
    <x v="0"/>
    <x v="4"/>
    <x v="25"/>
    <x v="1"/>
    <x v="1"/>
    <x v="26"/>
    <x v="11"/>
  </r>
  <r>
    <x v="27"/>
    <x v="27"/>
    <x v="0"/>
    <x v="6"/>
    <x v="11"/>
    <x v="7"/>
    <x v="6"/>
    <x v="0"/>
    <x v="0"/>
    <x v="0"/>
    <x v="26"/>
    <x v="0"/>
    <x v="2"/>
    <x v="27"/>
    <x v="12"/>
  </r>
  <r>
    <x v="28"/>
    <x v="28"/>
    <x v="0"/>
    <x v="13"/>
    <x v="12"/>
    <x v="8"/>
    <x v="0"/>
    <x v="0"/>
    <x v="0"/>
    <x v="0"/>
    <x v="27"/>
    <x v="0"/>
    <x v="2"/>
    <x v="28"/>
    <x v="13"/>
  </r>
  <r>
    <x v="29"/>
    <x v="29"/>
    <x v="0"/>
    <x v="14"/>
    <x v="13"/>
    <x v="9"/>
    <x v="0"/>
    <x v="0"/>
    <x v="0"/>
    <x v="0"/>
    <x v="28"/>
    <x v="1"/>
    <x v="2"/>
    <x v="29"/>
    <x v="14"/>
  </r>
  <r>
    <x v="30"/>
    <x v="30"/>
    <x v="0"/>
    <x v="6"/>
    <x v="0"/>
    <x v="0"/>
    <x v="0"/>
    <x v="0"/>
    <x v="0"/>
    <x v="4"/>
    <x v="29"/>
    <x v="1"/>
    <x v="0"/>
    <x v="30"/>
    <x v="15"/>
  </r>
  <r>
    <x v="31"/>
    <x v="31"/>
    <x v="0"/>
    <x v="6"/>
    <x v="14"/>
    <x v="7"/>
    <x v="4"/>
    <x v="0"/>
    <x v="0"/>
    <x v="0"/>
    <x v="30"/>
    <x v="0"/>
    <x v="2"/>
    <x v="31"/>
    <x v="16"/>
  </r>
  <r>
    <x v="32"/>
    <x v="32"/>
    <x v="0"/>
    <x v="15"/>
    <x v="0"/>
    <x v="4"/>
    <x v="3"/>
    <x v="0"/>
    <x v="0"/>
    <x v="4"/>
    <x v="31"/>
    <x v="1"/>
    <x v="2"/>
    <x v="32"/>
    <x v="17"/>
  </r>
  <r>
    <x v="33"/>
    <x v="33"/>
    <x v="0"/>
    <x v="2"/>
    <x v="0"/>
    <x v="0"/>
    <x v="0"/>
    <x v="0"/>
    <x v="0"/>
    <x v="4"/>
    <x v="32"/>
    <x v="1"/>
    <x v="0"/>
    <x v="33"/>
    <x v="18"/>
  </r>
  <r>
    <x v="34"/>
    <x v="34"/>
    <x v="0"/>
    <x v="16"/>
    <x v="15"/>
    <x v="10"/>
    <x v="5"/>
    <x v="0"/>
    <x v="0"/>
    <x v="0"/>
    <x v="33"/>
    <x v="1"/>
    <x v="2"/>
    <x v="34"/>
    <x v="19"/>
  </r>
  <r>
    <x v="35"/>
    <x v="35"/>
    <x v="0"/>
    <x v="17"/>
    <x v="16"/>
    <x v="11"/>
    <x v="6"/>
    <x v="0"/>
    <x v="0"/>
    <x v="5"/>
    <x v="34"/>
    <x v="1"/>
    <x v="2"/>
    <x v="35"/>
    <x v="20"/>
  </r>
  <r>
    <x v="36"/>
    <x v="36"/>
    <x v="0"/>
    <x v="11"/>
    <x v="17"/>
    <x v="0"/>
    <x v="6"/>
    <x v="0"/>
    <x v="0"/>
    <x v="0"/>
    <x v="35"/>
    <x v="0"/>
    <x v="0"/>
    <x v="36"/>
    <x v="21"/>
  </r>
  <r>
    <x v="37"/>
    <x v="37"/>
    <x v="0"/>
    <x v="6"/>
    <x v="11"/>
    <x v="7"/>
    <x v="0"/>
    <x v="0"/>
    <x v="0"/>
    <x v="1"/>
    <x v="36"/>
    <x v="1"/>
    <x v="2"/>
    <x v="37"/>
    <x v="22"/>
  </r>
  <r>
    <x v="38"/>
    <x v="38"/>
    <x v="0"/>
    <x v="6"/>
    <x v="3"/>
    <x v="3"/>
    <x v="6"/>
    <x v="0"/>
    <x v="0"/>
    <x v="1"/>
    <x v="37"/>
    <x v="1"/>
    <x v="2"/>
    <x v="38"/>
    <x v="23"/>
  </r>
  <r>
    <x v="39"/>
    <x v="39"/>
    <x v="0"/>
    <x v="18"/>
    <x v="18"/>
    <x v="12"/>
    <x v="0"/>
    <x v="1"/>
    <x v="0"/>
    <x v="1"/>
    <x v="38"/>
    <x v="1"/>
    <x v="2"/>
    <x v="39"/>
    <x v="24"/>
  </r>
  <r>
    <x v="40"/>
    <x v="40"/>
    <x v="0"/>
    <x v="19"/>
    <x v="19"/>
    <x v="13"/>
    <x v="0"/>
    <x v="1"/>
    <x v="0"/>
    <x v="1"/>
    <x v="39"/>
    <x v="1"/>
    <x v="0"/>
    <x v="40"/>
    <x v="2"/>
  </r>
  <r>
    <x v="41"/>
    <x v="41"/>
    <x v="0"/>
    <x v="20"/>
    <x v="19"/>
    <x v="13"/>
    <x v="0"/>
    <x v="1"/>
    <x v="0"/>
    <x v="1"/>
    <x v="40"/>
    <x v="1"/>
    <x v="0"/>
    <x v="41"/>
    <x v="2"/>
  </r>
  <r>
    <x v="42"/>
    <x v="42"/>
    <x v="0"/>
    <x v="20"/>
    <x v="19"/>
    <x v="13"/>
    <x v="0"/>
    <x v="1"/>
    <x v="0"/>
    <x v="1"/>
    <x v="41"/>
    <x v="1"/>
    <x v="0"/>
    <x v="42"/>
    <x v="2"/>
  </r>
  <r>
    <x v="43"/>
    <x v="43"/>
    <x v="0"/>
    <x v="20"/>
    <x v="19"/>
    <x v="13"/>
    <x v="0"/>
    <x v="1"/>
    <x v="0"/>
    <x v="1"/>
    <x v="42"/>
    <x v="1"/>
    <x v="0"/>
    <x v="43"/>
    <x v="2"/>
  </r>
  <r>
    <x v="44"/>
    <x v="44"/>
    <x v="0"/>
    <x v="20"/>
    <x v="19"/>
    <x v="13"/>
    <x v="0"/>
    <x v="1"/>
    <x v="0"/>
    <x v="1"/>
    <x v="43"/>
    <x v="1"/>
    <x v="0"/>
    <x v="44"/>
    <x v="2"/>
  </r>
  <r>
    <x v="45"/>
    <x v="45"/>
    <x v="0"/>
    <x v="20"/>
    <x v="19"/>
    <x v="13"/>
    <x v="0"/>
    <x v="1"/>
    <x v="0"/>
    <x v="1"/>
    <x v="44"/>
    <x v="1"/>
    <x v="0"/>
    <x v="45"/>
    <x v="2"/>
  </r>
  <r>
    <x v="46"/>
    <x v="46"/>
    <x v="0"/>
    <x v="20"/>
    <x v="19"/>
    <x v="13"/>
    <x v="0"/>
    <x v="1"/>
    <x v="0"/>
    <x v="1"/>
    <x v="45"/>
    <x v="1"/>
    <x v="0"/>
    <x v="46"/>
    <x v="2"/>
  </r>
  <r>
    <x v="47"/>
    <x v="47"/>
    <x v="0"/>
    <x v="20"/>
    <x v="19"/>
    <x v="13"/>
    <x v="0"/>
    <x v="1"/>
    <x v="0"/>
    <x v="1"/>
    <x v="46"/>
    <x v="1"/>
    <x v="0"/>
    <x v="47"/>
    <x v="2"/>
  </r>
  <r>
    <x v="48"/>
    <x v="48"/>
    <x v="0"/>
    <x v="20"/>
    <x v="19"/>
    <x v="13"/>
    <x v="0"/>
    <x v="1"/>
    <x v="0"/>
    <x v="1"/>
    <x v="47"/>
    <x v="1"/>
    <x v="0"/>
    <x v="48"/>
    <x v="2"/>
  </r>
  <r>
    <x v="49"/>
    <x v="49"/>
    <x v="0"/>
    <x v="20"/>
    <x v="19"/>
    <x v="13"/>
    <x v="0"/>
    <x v="1"/>
    <x v="0"/>
    <x v="1"/>
    <x v="48"/>
    <x v="1"/>
    <x v="0"/>
    <x v="49"/>
    <x v="2"/>
  </r>
  <r>
    <x v="50"/>
    <x v="50"/>
    <x v="0"/>
    <x v="20"/>
    <x v="19"/>
    <x v="13"/>
    <x v="0"/>
    <x v="1"/>
    <x v="0"/>
    <x v="1"/>
    <x v="49"/>
    <x v="1"/>
    <x v="0"/>
    <x v="50"/>
    <x v="2"/>
  </r>
  <r>
    <x v="51"/>
    <x v="51"/>
    <x v="0"/>
    <x v="20"/>
    <x v="19"/>
    <x v="13"/>
    <x v="0"/>
    <x v="1"/>
    <x v="0"/>
    <x v="1"/>
    <x v="50"/>
    <x v="1"/>
    <x v="0"/>
    <x v="51"/>
    <x v="2"/>
  </r>
  <r>
    <x v="52"/>
    <x v="52"/>
    <x v="0"/>
    <x v="21"/>
    <x v="20"/>
    <x v="14"/>
    <x v="7"/>
    <x v="1"/>
    <x v="0"/>
    <x v="0"/>
    <x v="51"/>
    <x v="0"/>
    <x v="2"/>
    <x v="52"/>
    <x v="25"/>
  </r>
  <r>
    <x v="53"/>
    <x v="53"/>
    <x v="0"/>
    <x v="22"/>
    <x v="21"/>
    <x v="15"/>
    <x v="0"/>
    <x v="1"/>
    <x v="0"/>
    <x v="1"/>
    <x v="52"/>
    <x v="1"/>
    <x v="0"/>
    <x v="53"/>
    <x v="2"/>
  </r>
  <r>
    <x v="54"/>
    <x v="54"/>
    <x v="0"/>
    <x v="1"/>
    <x v="0"/>
    <x v="1"/>
    <x v="0"/>
    <x v="1"/>
    <x v="0"/>
    <x v="1"/>
    <x v="13"/>
    <x v="1"/>
    <x v="0"/>
    <x v="54"/>
    <x v="2"/>
  </r>
  <r>
    <x v="55"/>
    <x v="55"/>
    <x v="0"/>
    <x v="1"/>
    <x v="22"/>
    <x v="16"/>
    <x v="0"/>
    <x v="1"/>
    <x v="0"/>
    <x v="1"/>
    <x v="53"/>
    <x v="1"/>
    <x v="0"/>
    <x v="55"/>
    <x v="2"/>
  </r>
  <r>
    <x v="56"/>
    <x v="56"/>
    <x v="0"/>
    <x v="3"/>
    <x v="0"/>
    <x v="0"/>
    <x v="0"/>
    <x v="1"/>
    <x v="0"/>
    <x v="1"/>
    <x v="54"/>
    <x v="1"/>
    <x v="0"/>
    <x v="56"/>
    <x v="2"/>
  </r>
  <r>
    <x v="57"/>
    <x v="57"/>
    <x v="0"/>
    <x v="1"/>
    <x v="23"/>
    <x v="3"/>
    <x v="0"/>
    <x v="1"/>
    <x v="0"/>
    <x v="1"/>
    <x v="55"/>
    <x v="1"/>
    <x v="0"/>
    <x v="57"/>
    <x v="2"/>
  </r>
  <r>
    <x v="58"/>
    <x v="58"/>
    <x v="0"/>
    <x v="1"/>
    <x v="1"/>
    <x v="0"/>
    <x v="0"/>
    <x v="1"/>
    <x v="0"/>
    <x v="1"/>
    <x v="56"/>
    <x v="1"/>
    <x v="0"/>
    <x v="58"/>
    <x v="2"/>
  </r>
  <r>
    <x v="59"/>
    <x v="59"/>
    <x v="0"/>
    <x v="1"/>
    <x v="23"/>
    <x v="0"/>
    <x v="2"/>
    <x v="1"/>
    <x v="0"/>
    <x v="0"/>
    <x v="57"/>
    <x v="0"/>
    <x v="0"/>
    <x v="59"/>
    <x v="26"/>
  </r>
  <r>
    <x v="60"/>
    <x v="60"/>
    <x v="0"/>
    <x v="20"/>
    <x v="19"/>
    <x v="17"/>
    <x v="2"/>
    <x v="1"/>
    <x v="0"/>
    <x v="1"/>
    <x v="58"/>
    <x v="1"/>
    <x v="0"/>
    <x v="60"/>
    <x v="27"/>
  </r>
  <r>
    <x v="61"/>
    <x v="61"/>
    <x v="0"/>
    <x v="23"/>
    <x v="17"/>
    <x v="2"/>
    <x v="0"/>
    <x v="1"/>
    <x v="0"/>
    <x v="4"/>
    <x v="59"/>
    <x v="1"/>
    <x v="0"/>
    <x v="61"/>
    <x v="28"/>
  </r>
  <r>
    <x v="62"/>
    <x v="62"/>
    <x v="0"/>
    <x v="24"/>
    <x v="24"/>
    <x v="14"/>
    <x v="2"/>
    <x v="1"/>
    <x v="0"/>
    <x v="0"/>
    <x v="60"/>
    <x v="0"/>
    <x v="2"/>
    <x v="62"/>
    <x v="29"/>
  </r>
  <r>
    <x v="63"/>
    <x v="63"/>
    <x v="0"/>
    <x v="13"/>
    <x v="12"/>
    <x v="8"/>
    <x v="0"/>
    <x v="1"/>
    <x v="0"/>
    <x v="1"/>
    <x v="61"/>
    <x v="1"/>
    <x v="2"/>
    <x v="63"/>
    <x v="30"/>
  </r>
  <r>
    <x v="64"/>
    <x v="64"/>
    <x v="0"/>
    <x v="24"/>
    <x v="24"/>
    <x v="14"/>
    <x v="2"/>
    <x v="1"/>
    <x v="0"/>
    <x v="0"/>
    <x v="62"/>
    <x v="0"/>
    <x v="2"/>
    <x v="64"/>
    <x v="31"/>
  </r>
  <r>
    <x v="65"/>
    <x v="65"/>
    <x v="0"/>
    <x v="25"/>
    <x v="24"/>
    <x v="14"/>
    <x v="2"/>
    <x v="1"/>
    <x v="0"/>
    <x v="0"/>
    <x v="63"/>
    <x v="0"/>
    <x v="2"/>
    <x v="65"/>
    <x v="32"/>
  </r>
  <r>
    <x v="66"/>
    <x v="66"/>
    <x v="0"/>
    <x v="13"/>
    <x v="12"/>
    <x v="8"/>
    <x v="0"/>
    <x v="1"/>
    <x v="0"/>
    <x v="1"/>
    <x v="27"/>
    <x v="1"/>
    <x v="2"/>
    <x v="66"/>
    <x v="33"/>
  </r>
  <r>
    <x v="67"/>
    <x v="67"/>
    <x v="0"/>
    <x v="26"/>
    <x v="25"/>
    <x v="14"/>
    <x v="2"/>
    <x v="1"/>
    <x v="0"/>
    <x v="0"/>
    <x v="64"/>
    <x v="0"/>
    <x v="2"/>
    <x v="67"/>
    <x v="34"/>
  </r>
  <r>
    <x v="68"/>
    <x v="68"/>
    <x v="0"/>
    <x v="1"/>
    <x v="1"/>
    <x v="0"/>
    <x v="2"/>
    <x v="1"/>
    <x v="0"/>
    <x v="0"/>
    <x v="65"/>
    <x v="0"/>
    <x v="0"/>
    <x v="68"/>
    <x v="35"/>
  </r>
  <r>
    <x v="69"/>
    <x v="69"/>
    <x v="0"/>
    <x v="1"/>
    <x v="1"/>
    <x v="0"/>
    <x v="2"/>
    <x v="1"/>
    <x v="0"/>
    <x v="0"/>
    <x v="66"/>
    <x v="0"/>
    <x v="0"/>
    <x v="69"/>
    <x v="36"/>
  </r>
  <r>
    <x v="70"/>
    <x v="70"/>
    <x v="0"/>
    <x v="27"/>
    <x v="26"/>
    <x v="18"/>
    <x v="0"/>
    <x v="1"/>
    <x v="0"/>
    <x v="1"/>
    <x v="67"/>
    <x v="1"/>
    <x v="0"/>
    <x v="70"/>
    <x v="2"/>
  </r>
  <r>
    <x v="71"/>
    <x v="71"/>
    <x v="0"/>
    <x v="1"/>
    <x v="27"/>
    <x v="7"/>
    <x v="0"/>
    <x v="1"/>
    <x v="0"/>
    <x v="1"/>
    <x v="68"/>
    <x v="1"/>
    <x v="2"/>
    <x v="71"/>
    <x v="2"/>
  </r>
  <r>
    <x v="72"/>
    <x v="72"/>
    <x v="0"/>
    <x v="1"/>
    <x v="3"/>
    <x v="5"/>
    <x v="0"/>
    <x v="1"/>
    <x v="0"/>
    <x v="1"/>
    <x v="69"/>
    <x v="1"/>
    <x v="2"/>
    <x v="72"/>
    <x v="2"/>
  </r>
  <r>
    <x v="73"/>
    <x v="73"/>
    <x v="0"/>
    <x v="1"/>
    <x v="27"/>
    <x v="7"/>
    <x v="0"/>
    <x v="1"/>
    <x v="0"/>
    <x v="1"/>
    <x v="70"/>
    <x v="1"/>
    <x v="2"/>
    <x v="73"/>
    <x v="2"/>
  </r>
  <r>
    <x v="74"/>
    <x v="74"/>
    <x v="0"/>
    <x v="1"/>
    <x v="27"/>
    <x v="7"/>
    <x v="0"/>
    <x v="1"/>
    <x v="0"/>
    <x v="1"/>
    <x v="71"/>
    <x v="1"/>
    <x v="2"/>
    <x v="74"/>
    <x v="2"/>
  </r>
  <r>
    <x v="75"/>
    <x v="75"/>
    <x v="0"/>
    <x v="1"/>
    <x v="27"/>
    <x v="7"/>
    <x v="0"/>
    <x v="1"/>
    <x v="0"/>
    <x v="1"/>
    <x v="72"/>
    <x v="1"/>
    <x v="2"/>
    <x v="75"/>
    <x v="2"/>
  </r>
  <r>
    <x v="76"/>
    <x v="76"/>
    <x v="0"/>
    <x v="1"/>
    <x v="27"/>
    <x v="7"/>
    <x v="0"/>
    <x v="1"/>
    <x v="0"/>
    <x v="1"/>
    <x v="73"/>
    <x v="1"/>
    <x v="2"/>
    <x v="76"/>
    <x v="2"/>
  </r>
  <r>
    <x v="77"/>
    <x v="77"/>
    <x v="0"/>
    <x v="1"/>
    <x v="27"/>
    <x v="7"/>
    <x v="0"/>
    <x v="1"/>
    <x v="0"/>
    <x v="1"/>
    <x v="74"/>
    <x v="1"/>
    <x v="2"/>
    <x v="77"/>
    <x v="2"/>
  </r>
  <r>
    <x v="78"/>
    <x v="78"/>
    <x v="0"/>
    <x v="1"/>
    <x v="27"/>
    <x v="7"/>
    <x v="0"/>
    <x v="1"/>
    <x v="0"/>
    <x v="1"/>
    <x v="75"/>
    <x v="1"/>
    <x v="2"/>
    <x v="78"/>
    <x v="2"/>
  </r>
  <r>
    <x v="79"/>
    <x v="79"/>
    <x v="0"/>
    <x v="1"/>
    <x v="27"/>
    <x v="7"/>
    <x v="0"/>
    <x v="1"/>
    <x v="0"/>
    <x v="1"/>
    <x v="76"/>
    <x v="1"/>
    <x v="2"/>
    <x v="79"/>
    <x v="2"/>
  </r>
  <r>
    <x v="80"/>
    <x v="80"/>
    <x v="0"/>
    <x v="1"/>
    <x v="27"/>
    <x v="7"/>
    <x v="0"/>
    <x v="1"/>
    <x v="0"/>
    <x v="1"/>
    <x v="77"/>
    <x v="1"/>
    <x v="2"/>
    <x v="80"/>
    <x v="2"/>
  </r>
  <r>
    <x v="81"/>
    <x v="81"/>
    <x v="0"/>
    <x v="1"/>
    <x v="27"/>
    <x v="7"/>
    <x v="0"/>
    <x v="1"/>
    <x v="0"/>
    <x v="1"/>
    <x v="78"/>
    <x v="1"/>
    <x v="2"/>
    <x v="81"/>
    <x v="2"/>
  </r>
  <r>
    <x v="82"/>
    <x v="82"/>
    <x v="0"/>
    <x v="28"/>
    <x v="27"/>
    <x v="19"/>
    <x v="0"/>
    <x v="1"/>
    <x v="0"/>
    <x v="1"/>
    <x v="79"/>
    <x v="1"/>
    <x v="2"/>
    <x v="82"/>
    <x v="37"/>
  </r>
  <r>
    <x v="83"/>
    <x v="83"/>
    <x v="0"/>
    <x v="29"/>
    <x v="28"/>
    <x v="14"/>
    <x v="0"/>
    <x v="2"/>
    <x v="0"/>
    <x v="4"/>
    <x v="80"/>
    <x v="1"/>
    <x v="2"/>
    <x v="83"/>
    <x v="38"/>
  </r>
  <r>
    <x v="84"/>
    <x v="84"/>
    <x v="0"/>
    <x v="26"/>
    <x v="25"/>
    <x v="14"/>
    <x v="2"/>
    <x v="2"/>
    <x v="0"/>
    <x v="0"/>
    <x v="81"/>
    <x v="0"/>
    <x v="2"/>
    <x v="84"/>
    <x v="39"/>
  </r>
  <r>
    <x v="85"/>
    <x v="85"/>
    <x v="0"/>
    <x v="1"/>
    <x v="22"/>
    <x v="16"/>
    <x v="0"/>
    <x v="2"/>
    <x v="0"/>
    <x v="1"/>
    <x v="82"/>
    <x v="1"/>
    <x v="0"/>
    <x v="85"/>
    <x v="2"/>
  </r>
  <r>
    <x v="86"/>
    <x v="86"/>
    <x v="0"/>
    <x v="20"/>
    <x v="19"/>
    <x v="17"/>
    <x v="0"/>
    <x v="2"/>
    <x v="0"/>
    <x v="3"/>
    <x v="83"/>
    <x v="1"/>
    <x v="0"/>
    <x v="86"/>
    <x v="40"/>
  </r>
  <r>
    <x v="87"/>
    <x v="87"/>
    <x v="0"/>
    <x v="30"/>
    <x v="25"/>
    <x v="20"/>
    <x v="1"/>
    <x v="2"/>
    <x v="0"/>
    <x v="0"/>
    <x v="84"/>
    <x v="0"/>
    <x v="2"/>
    <x v="87"/>
    <x v="41"/>
  </r>
  <r>
    <x v="88"/>
    <x v="88"/>
    <x v="1"/>
    <x v="31"/>
    <x v="29"/>
    <x v="21"/>
    <x v="8"/>
    <x v="3"/>
    <x v="1"/>
    <x v="6"/>
    <x v="85"/>
    <x v="2"/>
    <x v="4"/>
    <x v="88"/>
    <x v="42"/>
  </r>
  <r>
    <x v="89"/>
    <x v="88"/>
    <x v="1"/>
    <x v="31"/>
    <x v="29"/>
    <x v="21"/>
    <x v="8"/>
    <x v="3"/>
    <x v="1"/>
    <x v="6"/>
    <x v="85"/>
    <x v="2"/>
    <x v="4"/>
    <x v="88"/>
    <x v="4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6"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F12" firstHeaderRow="1" firstDataRow="2" firstDataCol="1"/>
  <pivotFields count="15">
    <pivotField compact="0" showAll="0">
      <items count="91">
        <item x="61"/>
        <item x="66"/>
        <item x="28"/>
        <item x="63"/>
        <item x="18"/>
        <item x="65"/>
        <item x="84"/>
        <item x="71"/>
        <item x="72"/>
        <item x="27"/>
        <item x="23"/>
        <item x="73"/>
        <item x="31"/>
        <item x="26"/>
        <item x="74"/>
        <item x="25"/>
        <item x="75"/>
        <item x="52"/>
        <item x="9"/>
        <item x="19"/>
        <item x="76"/>
        <item x="32"/>
        <item x="20"/>
        <item x="21"/>
        <item x="77"/>
        <item x="67"/>
        <item x="87"/>
        <item x="64"/>
        <item x="82"/>
        <item x="78"/>
        <item x="34"/>
        <item x="79"/>
        <item x="35"/>
        <item x="38"/>
        <item x="62"/>
        <item x="37"/>
        <item x="80"/>
        <item x="81"/>
        <item x="83"/>
        <item x="22"/>
        <item x="36"/>
        <item x="0"/>
        <item x="24"/>
        <item x="33"/>
        <item x="30"/>
        <item x="60"/>
        <item x="68"/>
        <item x="59"/>
        <item x="69"/>
        <item x="86"/>
        <item x="70"/>
        <item x="29"/>
        <item x="11"/>
        <item x="10"/>
        <item x="1"/>
        <item x="58"/>
        <item x="17"/>
        <item x="57"/>
        <item x="56"/>
        <item x="16"/>
        <item x="55"/>
        <item x="54"/>
        <item x="5"/>
        <item x="13"/>
        <item x="15"/>
        <item x="14"/>
        <item x="6"/>
        <item x="12"/>
        <item x="85"/>
        <item x="53"/>
        <item x="3"/>
        <item x="4"/>
        <item x="8"/>
        <item x="7"/>
        <item x="2"/>
        <item x="40"/>
        <item x="51"/>
        <item x="50"/>
        <item x="49"/>
        <item x="48"/>
        <item x="47"/>
        <item x="46"/>
        <item x="45"/>
        <item x="44"/>
        <item x="43"/>
        <item x="42"/>
        <item x="41"/>
        <item x="39"/>
        <item x="88"/>
        <item x="89"/>
        <item t="default"/>
      </items>
    </pivotField>
    <pivotField compact="0" showAll="0">
      <items count="90">
        <item x="25"/>
        <item x="2"/>
        <item x="11"/>
        <item x="10"/>
        <item x="17"/>
        <item x="70"/>
        <item x="23"/>
        <item x="68"/>
        <item x="24"/>
        <item x="69"/>
        <item x="31"/>
        <item x="27"/>
        <item x="81"/>
        <item x="78"/>
        <item x="79"/>
        <item x="80"/>
        <item x="76"/>
        <item x="75"/>
        <item x="73"/>
        <item x="13"/>
        <item x="15"/>
        <item x="6"/>
        <item x="3"/>
        <item x="12"/>
        <item x="7"/>
        <item x="4"/>
        <item x="5"/>
        <item x="72"/>
        <item x="20"/>
        <item x="59"/>
        <item x="0"/>
        <item x="33"/>
        <item x="18"/>
        <item x="19"/>
        <item x="16"/>
        <item x="22"/>
        <item x="38"/>
        <item x="21"/>
        <item x="37"/>
        <item x="77"/>
        <item x="71"/>
        <item x="74"/>
        <item x="30"/>
        <item x="54"/>
        <item x="14"/>
        <item x="8"/>
        <item x="36"/>
        <item x="57"/>
        <item x="85"/>
        <item x="55"/>
        <item x="58"/>
        <item x="56"/>
        <item x="1"/>
        <item x="32"/>
        <item x="29"/>
        <item x="39"/>
        <item x="65"/>
        <item x="62"/>
        <item x="64"/>
        <item x="83"/>
        <item x="44"/>
        <item x="51"/>
        <item x="45"/>
        <item x="42"/>
        <item x="60"/>
        <item x="43"/>
        <item x="40"/>
        <item x="49"/>
        <item x="67"/>
        <item x="84"/>
        <item x="47"/>
        <item x="86"/>
        <item x="87"/>
        <item x="50"/>
        <item x="41"/>
        <item x="48"/>
        <item x="52"/>
        <item x="46"/>
        <item x="34"/>
        <item x="35"/>
        <item x="53"/>
        <item x="26"/>
        <item x="28"/>
        <item x="66"/>
        <item x="63"/>
        <item x="9"/>
        <item x="82"/>
        <item x="61"/>
        <item x="88"/>
        <item t="default"/>
      </items>
    </pivotField>
    <pivotField compact="0" showAll="0">
      <items count="3">
        <item x="0"/>
        <item x="1"/>
        <item t="default"/>
      </items>
    </pivotField>
    <pivotField compact="0" showAll="0">
      <items count="33">
        <item x="27"/>
        <item x="10"/>
        <item x="24"/>
        <item x="14"/>
        <item x="29"/>
        <item x="26"/>
        <item x="21"/>
        <item x="18"/>
        <item x="19"/>
        <item x="15"/>
        <item x="1"/>
        <item x="6"/>
        <item x="0"/>
        <item x="5"/>
        <item x="2"/>
        <item x="3"/>
        <item x="25"/>
        <item x="20"/>
        <item x="23"/>
        <item x="4"/>
        <item x="11"/>
        <item x="8"/>
        <item x="17"/>
        <item x="22"/>
        <item x="16"/>
        <item x="13"/>
        <item x="12"/>
        <item x="28"/>
        <item x="9"/>
        <item x="7"/>
        <item x="30"/>
        <item x="31"/>
        <item t="default"/>
      </items>
    </pivotField>
    <pivotField compact="0" showAll="0">
      <items count="31">
        <item x="26"/>
        <item x="18"/>
        <item x="15"/>
        <item x="9"/>
        <item x="17"/>
        <item x="21"/>
        <item x="5"/>
        <item x="7"/>
        <item x="25"/>
        <item x="20"/>
        <item x="24"/>
        <item x="19"/>
        <item x="28"/>
        <item x="1"/>
        <item x="14"/>
        <item x="6"/>
        <item x="27"/>
        <item x="11"/>
        <item x="4"/>
        <item x="13"/>
        <item x="16"/>
        <item x="2"/>
        <item x="10"/>
        <item x="12"/>
        <item x="23"/>
        <item x="3"/>
        <item x="22"/>
        <item x="8"/>
        <item x="0"/>
        <item x="29"/>
        <item t="default"/>
      </items>
    </pivotField>
    <pivotField dataField="1" compact="0" showAll="0">
      <items count="23">
        <item x="0"/>
        <item x="9"/>
        <item x="6"/>
        <item x="5"/>
        <item x="11"/>
        <item x="3"/>
        <item x="15"/>
        <item x="19"/>
        <item x="2"/>
        <item x="7"/>
        <item x="10"/>
        <item x="17"/>
        <item x="18"/>
        <item x="1"/>
        <item x="13"/>
        <item x="4"/>
        <item x="12"/>
        <item x="14"/>
        <item x="20"/>
        <item x="8"/>
        <item x="16"/>
        <item x="21"/>
        <item t="default"/>
      </items>
    </pivotField>
    <pivotField compact="0" showAll="0">
      <items count="10">
        <item x="0"/>
        <item x="5"/>
        <item x="3"/>
        <item x="4"/>
        <item x="1"/>
        <item x="6"/>
        <item x="7"/>
        <item x="2"/>
        <item x="8"/>
        <item t="default"/>
      </items>
    </pivotField>
    <pivotField axis="axisCol" compact="0" showAll="0">
      <items count="5">
        <item x="0"/>
        <item x="1"/>
        <item x="2"/>
        <item x="3"/>
        <item t="default"/>
      </items>
    </pivotField>
    <pivotField compact="0" showAll="0">
      <items count="3">
        <item x="0"/>
        <item x="1"/>
        <item t="default"/>
      </items>
    </pivotField>
    <pivotField axis="axisRow" compact="0" showAll="0">
      <items count="8">
        <item x="4"/>
        <item x="3"/>
        <item x="5"/>
        <item x="1"/>
        <item x="2"/>
        <item x="0"/>
        <item x="6"/>
        <item t="default"/>
      </items>
    </pivotField>
    <pivotField compact="0" showAll="0">
      <items count="87">
        <item x="28"/>
        <item x="66"/>
        <item x="65"/>
        <item x="64"/>
        <item x="27"/>
        <item x="63"/>
        <item x="62"/>
        <item x="9"/>
        <item x="26"/>
        <item x="8"/>
        <item x="7"/>
        <item x="6"/>
        <item x="81"/>
        <item x="51"/>
        <item x="5"/>
        <item x="2"/>
        <item x="1"/>
        <item x="4"/>
        <item x="3"/>
        <item x="50"/>
        <item x="49"/>
        <item x="80"/>
        <item x="48"/>
        <item x="47"/>
        <item x="46"/>
        <item x="45"/>
        <item x="44"/>
        <item x="43"/>
        <item x="42"/>
        <item x="41"/>
        <item x="40"/>
        <item x="0"/>
        <item x="38"/>
        <item x="39"/>
        <item x="61"/>
        <item x="60"/>
        <item x="59"/>
        <item x="25"/>
        <item x="35"/>
        <item x="34"/>
        <item x="33"/>
        <item x="79"/>
        <item x="32"/>
        <item x="31"/>
        <item x="84"/>
        <item x="58"/>
        <item x="30"/>
        <item x="22"/>
        <item x="21"/>
        <item x="24"/>
        <item x="23"/>
        <item x="20"/>
        <item x="19"/>
        <item x="18"/>
        <item x="17"/>
        <item x="37"/>
        <item x="76"/>
        <item x="75"/>
        <item x="78"/>
        <item x="77"/>
        <item x="74"/>
        <item x="73"/>
        <item x="72"/>
        <item x="71"/>
        <item x="70"/>
        <item x="69"/>
        <item x="68"/>
        <item x="57"/>
        <item x="56"/>
        <item x="36"/>
        <item x="16"/>
        <item x="55"/>
        <item x="54"/>
        <item x="15"/>
        <item x="83"/>
        <item x="53"/>
        <item x="14"/>
        <item x="13"/>
        <item x="12"/>
        <item x="67"/>
        <item x="82"/>
        <item x="52"/>
        <item x="10"/>
        <item x="11"/>
        <item x="29"/>
        <item x="85"/>
        <item t="default"/>
      </items>
    </pivotField>
    <pivotField compact="0" showAll="0">
      <items count="4">
        <item x="0"/>
        <item x="1"/>
        <item x="2"/>
        <item t="default"/>
      </items>
    </pivotField>
    <pivotField compact="0" showAll="0">
      <items count="6">
        <item x="0"/>
        <item x="2"/>
        <item x="1"/>
        <item x="3"/>
        <item x="4"/>
        <item t="default"/>
      </items>
    </pivotField>
    <pivotField compact="0" showAll="0">
      <items count="90">
        <item x="29"/>
        <item x="25"/>
        <item x="36"/>
        <item x="24"/>
        <item x="0"/>
        <item x="9"/>
        <item x="8"/>
        <item x="7"/>
        <item x="3"/>
        <item x="4"/>
        <item x="2"/>
        <item x="40"/>
        <item x="51"/>
        <item x="50"/>
        <item x="49"/>
        <item x="48"/>
        <item x="47"/>
        <item x="46"/>
        <item x="45"/>
        <item x="44"/>
        <item x="43"/>
        <item x="42"/>
        <item x="41"/>
        <item x="39"/>
        <item x="82"/>
        <item x="33"/>
        <item x="30"/>
        <item x="34"/>
        <item x="68"/>
        <item x="60"/>
        <item x="59"/>
        <item x="69"/>
        <item x="38"/>
        <item x="21"/>
        <item x="87"/>
        <item x="86"/>
        <item x="26"/>
        <item x="20"/>
        <item x="22"/>
        <item x="32"/>
        <item x="72"/>
        <item x="61"/>
        <item x="83"/>
        <item x="62"/>
        <item x="67"/>
        <item x="84"/>
        <item x="65"/>
        <item x="64"/>
        <item x="52"/>
        <item x="11"/>
        <item x="10"/>
        <item x="1"/>
        <item x="58"/>
        <item x="23"/>
        <item x="66"/>
        <item x="28"/>
        <item x="19"/>
        <item x="17"/>
        <item x="57"/>
        <item x="56"/>
        <item x="16"/>
        <item x="55"/>
        <item x="74"/>
        <item x="27"/>
        <item x="75"/>
        <item x="80"/>
        <item x="77"/>
        <item x="71"/>
        <item x="78"/>
        <item x="81"/>
        <item x="73"/>
        <item x="79"/>
        <item x="76"/>
        <item x="37"/>
        <item x="63"/>
        <item x="31"/>
        <item x="15"/>
        <item x="14"/>
        <item x="54"/>
        <item x="5"/>
        <item x="13"/>
        <item x="6"/>
        <item x="18"/>
        <item x="70"/>
        <item x="85"/>
        <item x="53"/>
        <item x="12"/>
        <item x="35"/>
        <item x="88"/>
        <item t="default"/>
      </items>
    </pivotField>
    <pivotField compact="0" showAll="0">
      <items count="44">
        <item x="2"/>
        <item x="14"/>
        <item x="33"/>
        <item x="1"/>
        <item x="30"/>
        <item x="17"/>
        <item x="7"/>
        <item x="8"/>
        <item x="9"/>
        <item x="10"/>
        <item x="40"/>
        <item x="35"/>
        <item x="41"/>
        <item x="23"/>
        <item x="24"/>
        <item x="39"/>
        <item x="28"/>
        <item x="15"/>
        <item x="25"/>
        <item x="36"/>
        <item x="37"/>
        <item x="3"/>
        <item x="11"/>
        <item x="6"/>
        <item x="5"/>
        <item x="34"/>
        <item x="16"/>
        <item x="21"/>
        <item x="31"/>
        <item x="38"/>
        <item x="32"/>
        <item x="27"/>
        <item x="29"/>
        <item x="22"/>
        <item x="19"/>
        <item x="4"/>
        <item x="26"/>
        <item x="12"/>
        <item x="13"/>
        <item x="0"/>
        <item x="20"/>
        <item x="18"/>
        <item x="42"/>
        <item t="default"/>
      </items>
    </pivotField>
  </pivotFields>
  <rowFields count="1">
    <field x="9"/>
  </rowFields>
  <rowItems count="8">
    <i>
      <x/>
    </i>
    <i>
      <x v="1"/>
    </i>
    <i>
      <x v="2"/>
    </i>
    <i>
      <x v="3"/>
    </i>
    <i>
      <x v="4"/>
    </i>
    <i>
      <x v="5"/>
    </i>
    <i>
      <x v="6"/>
    </i>
    <i t="grand">
      <x/>
    </i>
  </rowItems>
  <colFields count="1">
    <field x="7"/>
  </colFields>
  <colItems count="5">
    <i>
      <x/>
    </i>
    <i>
      <x v="1"/>
    </i>
    <i>
      <x v="2"/>
    </i>
    <i>
      <x v="3"/>
    </i>
    <i t="grand">
      <x/>
    </i>
  </colItems>
  <dataFields count="1">
    <dataField name="计数项:报告人"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https://www.jira.ford.com/browse/AW2-7514" TargetMode="External"/><Relationship Id="rId89" Type="http://schemas.openxmlformats.org/officeDocument/2006/relationships/hyperlink" Target="https://www.jira.ford.com/browse/AW2-4837" TargetMode="External"/><Relationship Id="rId88" Type="http://schemas.openxmlformats.org/officeDocument/2006/relationships/hyperlink" Target="https://www.jira.ford.com/browse/AW2-6098" TargetMode="External"/><Relationship Id="rId87" Type="http://schemas.openxmlformats.org/officeDocument/2006/relationships/hyperlink" Target="https://www.jira.ford.com/browse/AW2-7465" TargetMode="External"/><Relationship Id="rId86" Type="http://schemas.openxmlformats.org/officeDocument/2006/relationships/hyperlink" Target="https://www.jira.ford.com/browse/AW2-4424" TargetMode="External"/><Relationship Id="rId85" Type="http://schemas.openxmlformats.org/officeDocument/2006/relationships/hyperlink" Target="https://www.jira.ford.com/browse/AW2-5053" TargetMode="External"/><Relationship Id="rId84" Type="http://schemas.openxmlformats.org/officeDocument/2006/relationships/hyperlink" Target="https://www.jira.ford.com/browse/AW2-4883" TargetMode="External"/><Relationship Id="rId83" Type="http://schemas.openxmlformats.org/officeDocument/2006/relationships/hyperlink" Target="https://www.jira.ford.com/browse/AW2-5022" TargetMode="External"/><Relationship Id="rId82" Type="http://schemas.openxmlformats.org/officeDocument/2006/relationships/hyperlink" Target="https://www.jira.ford.com/browse/AW2-5018" TargetMode="External"/><Relationship Id="rId81" Type="http://schemas.openxmlformats.org/officeDocument/2006/relationships/hyperlink" Target="https://www.jira.ford.com/browse/AW2-4938" TargetMode="External"/><Relationship Id="rId80" Type="http://schemas.openxmlformats.org/officeDocument/2006/relationships/hyperlink" Target="https://www.jira.ford.com/browse/AW2-4897" TargetMode="External"/><Relationship Id="rId8" Type="http://schemas.openxmlformats.org/officeDocument/2006/relationships/hyperlink" Target="https://www.jira.ford.com/browse/AW2-7429" TargetMode="External"/><Relationship Id="rId79" Type="http://schemas.openxmlformats.org/officeDocument/2006/relationships/hyperlink" Target="https://www.jira.ford.com/browse/AW2-4758" TargetMode="External"/><Relationship Id="rId78" Type="http://schemas.openxmlformats.org/officeDocument/2006/relationships/hyperlink" Target="https://www.jira.ford.com/browse/AW2-4715" TargetMode="External"/><Relationship Id="rId77" Type="http://schemas.openxmlformats.org/officeDocument/2006/relationships/hyperlink" Target="https://www.jira.ford.com/browse/AW2-4639" TargetMode="External"/><Relationship Id="rId76" Type="http://schemas.openxmlformats.org/officeDocument/2006/relationships/hyperlink" Target="https://www.jira.ford.com/browse/AW2-4584" TargetMode="External"/><Relationship Id="rId75" Type="http://schemas.openxmlformats.org/officeDocument/2006/relationships/hyperlink" Target="https://www.jira.ford.com/browse/AW2-4550" TargetMode="External"/><Relationship Id="rId74" Type="http://schemas.openxmlformats.org/officeDocument/2006/relationships/hyperlink" Target="https://www.jira.ford.com/browse/AW2-4474" TargetMode="External"/><Relationship Id="rId73" Type="http://schemas.openxmlformats.org/officeDocument/2006/relationships/hyperlink" Target="https://www.jira.ford.com/browse/AW2-4458" TargetMode="External"/><Relationship Id="rId72" Type="http://schemas.openxmlformats.org/officeDocument/2006/relationships/hyperlink" Target="https://www.jira.ford.com/browse/AW2-6408" TargetMode="External"/><Relationship Id="rId71" Type="http://schemas.openxmlformats.org/officeDocument/2006/relationships/hyperlink" Target="https://www.jira.ford.com/browse/AW2-6021" TargetMode="External"/><Relationship Id="rId70" Type="http://schemas.openxmlformats.org/officeDocument/2006/relationships/hyperlink" Target="https://www.jira.ford.com/browse/AW2-6019" TargetMode="External"/><Relationship Id="rId7" Type="http://schemas.openxmlformats.org/officeDocument/2006/relationships/hyperlink" Target="https://www.jira.ford.com/browse/AW2-7417" TargetMode="External"/><Relationship Id="rId69" Type="http://schemas.openxmlformats.org/officeDocument/2006/relationships/hyperlink" Target="https://www.jira.ford.com/browse/AW2-4818" TargetMode="External"/><Relationship Id="rId68" Type="http://schemas.openxmlformats.org/officeDocument/2006/relationships/hyperlink" Target="https://www.jira.ford.com/browse/AW2-3841" TargetMode="External"/><Relationship Id="rId67" Type="http://schemas.openxmlformats.org/officeDocument/2006/relationships/hyperlink" Target="https://www.jira.ford.com/browse/AW2-4403" TargetMode="External"/><Relationship Id="rId66" Type="http://schemas.openxmlformats.org/officeDocument/2006/relationships/hyperlink" Target="https://www.jira.ford.com/browse/AW2-4854" TargetMode="External"/><Relationship Id="rId65" Type="http://schemas.openxmlformats.org/officeDocument/2006/relationships/hyperlink" Target="https://www.jira.ford.com/browse/AW2-3875" TargetMode="External"/><Relationship Id="rId64" Type="http://schemas.openxmlformats.org/officeDocument/2006/relationships/hyperlink" Target="https://www.jira.ford.com/browse/AW2-4962" TargetMode="External"/><Relationship Id="rId63" Type="http://schemas.openxmlformats.org/officeDocument/2006/relationships/hyperlink" Target="https://www.jira.ford.com/browse/AW2-1141" TargetMode="External"/><Relationship Id="rId62" Type="http://schemas.openxmlformats.org/officeDocument/2006/relationships/hyperlink" Target="https://www.jira.ford.com/browse/AW2-6010" TargetMode="External"/><Relationship Id="rId61" Type="http://schemas.openxmlformats.org/officeDocument/2006/relationships/hyperlink" Target="https://www.jira.ford.com/browse/AW2-6020" TargetMode="External"/><Relationship Id="rId60" Type="http://schemas.openxmlformats.org/officeDocument/2006/relationships/hyperlink" Target="https://www.jira.ford.com/browse/AW2-7288" TargetMode="External"/><Relationship Id="rId6" Type="http://schemas.openxmlformats.org/officeDocument/2006/relationships/hyperlink" Target="https://www.jira.ford.com/browse/AW2-7511" TargetMode="External"/><Relationship Id="rId59" Type="http://schemas.openxmlformats.org/officeDocument/2006/relationships/hyperlink" Target="https://www.jira.ford.com/browse/AW2-7350" TargetMode="External"/><Relationship Id="rId58" Type="http://schemas.openxmlformats.org/officeDocument/2006/relationships/hyperlink" Target="https://www.jira.ford.com/browse/AW2-7351" TargetMode="External"/><Relationship Id="rId57" Type="http://schemas.openxmlformats.org/officeDocument/2006/relationships/hyperlink" Target="https://www.jira.ford.com/browse/AW2-7374" TargetMode="External"/><Relationship Id="rId56" Type="http://schemas.openxmlformats.org/officeDocument/2006/relationships/hyperlink" Target="https://www.jira.ford.com/browse/AW2-7415" TargetMode="External"/><Relationship Id="rId55" Type="http://schemas.openxmlformats.org/officeDocument/2006/relationships/hyperlink" Target="https://www.jira.ford.com/browse/AW2-7473" TargetMode="External"/><Relationship Id="rId54" Type="http://schemas.openxmlformats.org/officeDocument/2006/relationships/hyperlink" Target="https://www.jira.ford.com/browse/AW2-4654" TargetMode="External"/><Relationship Id="rId53" Type="http://schemas.openxmlformats.org/officeDocument/2006/relationships/hyperlink" Target="https://www.jira.ford.com/browse/AW2-7682" TargetMode="External"/><Relationship Id="rId52" Type="http://schemas.openxmlformats.org/officeDocument/2006/relationships/hyperlink" Target="https://www.jira.ford.com/browse/AW2-7684" TargetMode="External"/><Relationship Id="rId51" Type="http://schemas.openxmlformats.org/officeDocument/2006/relationships/hyperlink" Target="https://www.jira.ford.com/browse/AW2-7689" TargetMode="External"/><Relationship Id="rId50" Type="http://schemas.openxmlformats.org/officeDocument/2006/relationships/hyperlink" Target="https://www.jira.ford.com/browse/AW2-7694" TargetMode="External"/><Relationship Id="rId5" Type="http://schemas.openxmlformats.org/officeDocument/2006/relationships/hyperlink" Target="https://www.jira.ford.com/browse/AW2-7510" TargetMode="External"/><Relationship Id="rId49" Type="http://schemas.openxmlformats.org/officeDocument/2006/relationships/hyperlink" Target="https://www.jira.ford.com/browse/AW2-7699" TargetMode="External"/><Relationship Id="rId48" Type="http://schemas.openxmlformats.org/officeDocument/2006/relationships/hyperlink" Target="https://www.jira.ford.com/browse/AW2-7701" TargetMode="External"/><Relationship Id="rId47" Type="http://schemas.openxmlformats.org/officeDocument/2006/relationships/hyperlink" Target="https://www.jira.ford.com/browse/AW2-7703" TargetMode="External"/><Relationship Id="rId46" Type="http://schemas.openxmlformats.org/officeDocument/2006/relationships/hyperlink" Target="https://www.jira.ford.com/browse/AW2-7706" TargetMode="External"/><Relationship Id="rId45" Type="http://schemas.openxmlformats.org/officeDocument/2006/relationships/hyperlink" Target="https://www.jira.ford.com/browse/AW2-7709" TargetMode="External"/><Relationship Id="rId44" Type="http://schemas.openxmlformats.org/officeDocument/2006/relationships/hyperlink" Target="https://www.jira.ford.com/browse/AW2-7711" TargetMode="External"/><Relationship Id="rId43" Type="http://schemas.openxmlformats.org/officeDocument/2006/relationships/hyperlink" Target="https://www.jira.ford.com/browse/AW2-7718" TargetMode="External"/><Relationship Id="rId42" Type="http://schemas.openxmlformats.org/officeDocument/2006/relationships/hyperlink" Target="https://www.jira.ford.com/browse/AW2-7681" TargetMode="External"/><Relationship Id="rId41" Type="http://schemas.openxmlformats.org/officeDocument/2006/relationships/hyperlink" Target="https://www.jira.ford.com/browse/AW2-7758" TargetMode="External"/><Relationship Id="rId40" Type="http://schemas.openxmlformats.org/officeDocument/2006/relationships/hyperlink" Target="https://www.jira.ford.com/browse/AW2-4949" TargetMode="External"/><Relationship Id="rId4" Type="http://schemas.openxmlformats.org/officeDocument/2006/relationships/hyperlink" Target="https://www.jira.ford.com/browse/AW2-7600" TargetMode="External"/><Relationship Id="rId39" Type="http://schemas.openxmlformats.org/officeDocument/2006/relationships/hyperlink" Target="https://www.jira.ford.com/browse/AW2-5010" TargetMode="External"/><Relationship Id="rId38" Type="http://schemas.openxmlformats.org/officeDocument/2006/relationships/hyperlink" Target="https://www.jira.ford.com/browse/AW2-5721" TargetMode="External"/><Relationship Id="rId37" Type="http://schemas.openxmlformats.org/officeDocument/2006/relationships/hyperlink" Target="https://www.jira.ford.com/browse/AW2-4941" TargetMode="External"/><Relationship Id="rId36" Type="http://schemas.openxmlformats.org/officeDocument/2006/relationships/hyperlink" Target="https://www.jira.ford.com/browse/AW2-4930" TargetMode="External"/><Relationship Id="rId35" Type="http://schemas.openxmlformats.org/officeDocument/2006/relationships/hyperlink" Target="https://www.jira.ford.com/browse/AW2-5949" TargetMode="External"/><Relationship Id="rId34" Type="http://schemas.openxmlformats.org/officeDocument/2006/relationships/hyperlink" Target="https://www.jira.ford.com/browse/AW2-4726" TargetMode="External"/><Relationship Id="rId33" Type="http://schemas.openxmlformats.org/officeDocument/2006/relationships/hyperlink" Target="https://www.jira.ford.com/browse/AW2-4553" TargetMode="External"/><Relationship Id="rId32" Type="http://schemas.openxmlformats.org/officeDocument/2006/relationships/hyperlink" Target="https://www.jira.ford.com/browse/AW2-5951" TargetMode="External"/><Relationship Id="rId31" Type="http://schemas.openxmlformats.org/officeDocument/2006/relationships/hyperlink" Target="https://www.jira.ford.com/browse/AW2-6482" TargetMode="External"/><Relationship Id="rId30" Type="http://schemas.openxmlformats.org/officeDocument/2006/relationships/hyperlink" Target="https://www.jira.ford.com/browse/AW2-3842" TargetMode="External"/><Relationship Id="rId3" Type="http://schemas.openxmlformats.org/officeDocument/2006/relationships/hyperlink" Target="https://www.jira.ford.com/browse/AW2-7285" TargetMode="External"/><Relationship Id="rId29" Type="http://schemas.openxmlformats.org/officeDocument/2006/relationships/hyperlink" Target="https://www.jira.ford.com/browse/AW2-4510" TargetMode="External"/><Relationship Id="rId28" Type="http://schemas.openxmlformats.org/officeDocument/2006/relationships/hyperlink" Target="https://www.jira.ford.com/browse/AW2-4573" TargetMode="External"/><Relationship Id="rId27" Type="http://schemas.openxmlformats.org/officeDocument/2006/relationships/hyperlink" Target="https://www.jira.ford.com/browse/AW2-4595" TargetMode="External"/><Relationship Id="rId26" Type="http://schemas.openxmlformats.org/officeDocument/2006/relationships/hyperlink" Target="https://www.jira.ford.com/browse/AW2-5747" TargetMode="External"/><Relationship Id="rId25" Type="http://schemas.openxmlformats.org/officeDocument/2006/relationships/hyperlink" Target="https://www.jira.ford.com/browse/AW2-4514" TargetMode="External"/><Relationship Id="rId24" Type="http://schemas.openxmlformats.org/officeDocument/2006/relationships/hyperlink" Target="https://www.jira.ford.com/browse/AW2-5059" TargetMode="External"/><Relationship Id="rId23" Type="http://schemas.openxmlformats.org/officeDocument/2006/relationships/hyperlink" Target="https://www.jira.ford.com/browse/AW2-4744" TargetMode="External"/><Relationship Id="rId22" Type="http://schemas.openxmlformats.org/officeDocument/2006/relationships/hyperlink" Target="https://www.jira.ford.com/browse/AW2-4734" TargetMode="External"/><Relationship Id="rId21" Type="http://schemas.openxmlformats.org/officeDocument/2006/relationships/hyperlink" Target="https://www.jira.ford.com/browse/AW2-4713" TargetMode="External"/><Relationship Id="rId20" Type="http://schemas.openxmlformats.org/officeDocument/2006/relationships/hyperlink" Target="https://www.jira.ford.com/browse/AW2-4382" TargetMode="External"/><Relationship Id="rId2" Type="http://schemas.openxmlformats.org/officeDocument/2006/relationships/hyperlink" Target="https://www.jira.ford.com/browse/AW2-5744" TargetMode="External"/><Relationship Id="rId19" Type="http://schemas.openxmlformats.org/officeDocument/2006/relationships/hyperlink" Target="https://www.jira.ford.com/browse/AW2-7347" TargetMode="External"/><Relationship Id="rId18" Type="http://schemas.openxmlformats.org/officeDocument/2006/relationships/hyperlink" Target="https://www.jira.ford.com/browse/AW2-7353" TargetMode="External"/><Relationship Id="rId17" Type="http://schemas.openxmlformats.org/officeDocument/2006/relationships/hyperlink" Target="https://www.jira.ford.com/browse/AW2-7423" TargetMode="External"/><Relationship Id="rId16" Type="http://schemas.openxmlformats.org/officeDocument/2006/relationships/hyperlink" Target="https://www.jira.ford.com/browse/AW2-7425" TargetMode="External"/><Relationship Id="rId15" Type="http://schemas.openxmlformats.org/officeDocument/2006/relationships/hyperlink" Target="https://www.jira.ford.com/browse/AW2-7420" TargetMode="External"/><Relationship Id="rId14" Type="http://schemas.openxmlformats.org/officeDocument/2006/relationships/hyperlink" Target="https://www.jira.ford.com/browse/AW2-7450" TargetMode="External"/><Relationship Id="rId13" Type="http://schemas.openxmlformats.org/officeDocument/2006/relationships/hyperlink" Target="https://www.jira.ford.com/browse/AW2-7283" TargetMode="External"/><Relationship Id="rId12" Type="http://schemas.openxmlformats.org/officeDocument/2006/relationships/hyperlink" Target="https://www.jira.ford.com/browse/AW2-7284" TargetMode="External"/><Relationship Id="rId11" Type="http://schemas.openxmlformats.org/officeDocument/2006/relationships/hyperlink" Target="https://www.jira.ford.com/browse/AW2-4689" TargetMode="External"/><Relationship Id="rId10" Type="http://schemas.openxmlformats.org/officeDocument/2006/relationships/hyperlink" Target="https://www.jira.ford.com/browse/AW2-7513" TargetMode="Externa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72"/>
  <sheetViews>
    <sheetView tabSelected="1" workbookViewId="0">
      <selection activeCell="G12" sqref="G12"/>
    </sheetView>
  </sheetViews>
  <sheetFormatPr defaultColWidth="11" defaultRowHeight="13.2"/>
  <cols>
    <col min="1" max="3" width="10.8333333333333" style="126" customWidth="1"/>
    <col min="4" max="4" width="23.75" style="126" customWidth="1"/>
    <col min="5" max="7" width="10.8333333333333" style="126" customWidth="1"/>
    <col min="8" max="8" width="28.1916666666667" style="126" customWidth="1"/>
    <col min="9" max="9" width="10.8333333333333" style="126" customWidth="1"/>
    <col min="10" max="10" width="13" style="126" customWidth="1"/>
    <col min="11" max="11" width="49.1666666666667" style="126" customWidth="1"/>
    <col min="12" max="18" width="10.8333333333333" style="126" customWidth="1"/>
    <col min="19" max="16384" width="10.8333333333333" style="126"/>
  </cols>
  <sheetData>
    <row r="1" ht="17.55" spans="1:11">
      <c r="A1" s="127" t="s">
        <v>0</v>
      </c>
      <c r="B1" s="127"/>
      <c r="C1" s="127"/>
      <c r="D1" s="127"/>
      <c r="E1" s="127"/>
      <c r="F1" s="127"/>
      <c r="G1" s="127"/>
      <c r="H1" s="127"/>
      <c r="I1" s="127"/>
      <c r="J1" s="127"/>
      <c r="K1" s="127"/>
    </row>
    <row r="2" ht="17.55" spans="1:11">
      <c r="A2" s="128" t="s">
        <v>1</v>
      </c>
      <c r="B2" s="128"/>
      <c r="C2" s="128"/>
      <c r="D2" s="128"/>
      <c r="E2" s="128"/>
      <c r="F2" s="128"/>
      <c r="G2" s="128"/>
      <c r="H2" s="128"/>
      <c r="I2" s="128"/>
      <c r="J2" s="128"/>
      <c r="K2" s="128"/>
    </row>
    <row r="3" ht="17.75" spans="1:11">
      <c r="A3" s="129" t="s">
        <v>2</v>
      </c>
      <c r="B3" s="130" t="s">
        <v>3</v>
      </c>
      <c r="C3" s="130" t="s">
        <v>4</v>
      </c>
      <c r="D3" s="130" t="s">
        <v>5</v>
      </c>
      <c r="E3" s="130" t="s">
        <v>6</v>
      </c>
      <c r="F3" s="146"/>
      <c r="G3" s="146"/>
      <c r="H3" s="146"/>
      <c r="I3" s="146"/>
      <c r="J3" s="146"/>
      <c r="K3" s="142"/>
    </row>
    <row r="4" ht="51.75" spans="1:11">
      <c r="A4" s="131" t="s">
        <v>7</v>
      </c>
      <c r="B4" s="132" t="s">
        <v>8</v>
      </c>
      <c r="C4" s="133">
        <v>1</v>
      </c>
      <c r="D4" s="132" t="s">
        <v>9</v>
      </c>
      <c r="E4" s="147" t="s">
        <v>10</v>
      </c>
      <c r="F4" s="146"/>
      <c r="G4" s="146"/>
      <c r="H4" s="146"/>
      <c r="I4" s="146"/>
      <c r="J4" s="146"/>
      <c r="K4" s="142"/>
    </row>
    <row r="5" ht="34.75" spans="1:11">
      <c r="A5" s="131" t="s">
        <v>11</v>
      </c>
      <c r="B5" s="132" t="s">
        <v>12</v>
      </c>
      <c r="C5" s="132" t="s">
        <v>13</v>
      </c>
      <c r="D5" s="132" t="s">
        <v>14</v>
      </c>
      <c r="E5" s="147" t="s">
        <v>10</v>
      </c>
      <c r="F5" s="146"/>
      <c r="G5" s="146"/>
      <c r="H5" s="146"/>
      <c r="I5" s="146"/>
      <c r="J5" s="146"/>
      <c r="K5" s="142"/>
    </row>
    <row r="6" ht="16.8" spans="1:11">
      <c r="A6" s="134"/>
      <c r="B6" s="134"/>
      <c r="C6" s="134"/>
      <c r="D6" s="134"/>
      <c r="E6" s="134"/>
      <c r="F6" s="134"/>
      <c r="G6" s="134"/>
      <c r="H6" s="134"/>
      <c r="I6" s="134"/>
      <c r="J6" s="134"/>
      <c r="K6" s="134"/>
    </row>
    <row r="7" ht="17.55" spans="1:11">
      <c r="A7" s="135" t="s">
        <v>15</v>
      </c>
      <c r="B7" s="135"/>
      <c r="C7" s="135"/>
      <c r="D7" s="135"/>
      <c r="E7" s="135"/>
      <c r="F7" s="135"/>
      <c r="G7" s="135"/>
      <c r="H7" s="135"/>
      <c r="I7" s="135"/>
      <c r="J7" s="135"/>
      <c r="K7" s="135"/>
    </row>
    <row r="8" ht="34.75" spans="1:11">
      <c r="A8" s="129" t="s">
        <v>16</v>
      </c>
      <c r="B8" s="130" t="s">
        <v>3</v>
      </c>
      <c r="C8" s="130" t="s">
        <v>4</v>
      </c>
      <c r="D8" s="130" t="s">
        <v>5</v>
      </c>
      <c r="E8" s="130" t="s">
        <v>6</v>
      </c>
      <c r="F8" s="146"/>
      <c r="G8" s="146"/>
      <c r="H8" s="146"/>
      <c r="I8" s="146"/>
      <c r="J8" s="146"/>
      <c r="K8" s="142"/>
    </row>
    <row r="9" ht="84.75" spans="1:11">
      <c r="A9" s="131" t="s">
        <v>17</v>
      </c>
      <c r="B9" s="132" t="s">
        <v>18</v>
      </c>
      <c r="C9" s="132" t="s">
        <v>19</v>
      </c>
      <c r="D9" s="132" t="s">
        <v>20</v>
      </c>
      <c r="E9" s="132" t="s">
        <v>10</v>
      </c>
      <c r="F9" s="146"/>
      <c r="G9" s="146"/>
      <c r="H9" s="146"/>
      <c r="I9" s="146"/>
      <c r="J9" s="146"/>
      <c r="K9" s="142"/>
    </row>
    <row r="10" ht="17.75" spans="1:11">
      <c r="A10" s="131"/>
      <c r="B10" s="132" t="s">
        <v>21</v>
      </c>
      <c r="C10" s="132" t="s">
        <v>22</v>
      </c>
      <c r="D10" s="132">
        <v>0</v>
      </c>
      <c r="E10" s="132" t="s">
        <v>23</v>
      </c>
      <c r="F10" s="146"/>
      <c r="G10" s="146"/>
      <c r="H10" s="146"/>
      <c r="I10" s="146"/>
      <c r="J10" s="146"/>
      <c r="K10" s="142"/>
    </row>
    <row r="11" ht="17.75" spans="1:11">
      <c r="A11" s="131" t="s">
        <v>24</v>
      </c>
      <c r="B11" s="132" t="s">
        <v>25</v>
      </c>
      <c r="C11" s="132" t="s">
        <v>26</v>
      </c>
      <c r="D11" s="132" t="s">
        <v>27</v>
      </c>
      <c r="E11" s="132" t="s">
        <v>10</v>
      </c>
      <c r="F11" s="146"/>
      <c r="G11" s="146"/>
      <c r="H11" s="146"/>
      <c r="I11" s="146"/>
      <c r="J11" s="146"/>
      <c r="K11" s="142"/>
    </row>
    <row r="12" ht="17.75" spans="1:11">
      <c r="A12" s="131"/>
      <c r="B12" s="132" t="s">
        <v>28</v>
      </c>
      <c r="C12" s="132" t="s">
        <v>26</v>
      </c>
      <c r="D12" s="132" t="s">
        <v>29</v>
      </c>
      <c r="E12" s="132" t="s">
        <v>10</v>
      </c>
      <c r="F12" s="146"/>
      <c r="G12" s="146"/>
      <c r="H12" s="146"/>
      <c r="I12" s="146"/>
      <c r="J12" s="146"/>
      <c r="K12" s="142"/>
    </row>
    <row r="13" ht="17.75" spans="1:11">
      <c r="A13" s="131"/>
      <c r="B13" s="132" t="s">
        <v>30</v>
      </c>
      <c r="C13" s="132" t="s">
        <v>26</v>
      </c>
      <c r="D13" s="132" t="s">
        <v>31</v>
      </c>
      <c r="E13" s="132" t="s">
        <v>10</v>
      </c>
      <c r="F13" s="146"/>
      <c r="G13" s="146"/>
      <c r="H13" s="146"/>
      <c r="I13" s="146"/>
      <c r="J13" s="146"/>
      <c r="K13" s="142"/>
    </row>
    <row r="14" ht="17.75" spans="1:11">
      <c r="A14" s="131"/>
      <c r="B14" s="132" t="s">
        <v>32</v>
      </c>
      <c r="C14" s="132" t="s">
        <v>26</v>
      </c>
      <c r="D14" s="132" t="s">
        <v>33</v>
      </c>
      <c r="E14" s="132" t="s">
        <v>34</v>
      </c>
      <c r="F14" s="146"/>
      <c r="G14" s="146"/>
      <c r="H14" s="146"/>
      <c r="I14" s="146"/>
      <c r="J14" s="146"/>
      <c r="K14" s="142"/>
    </row>
    <row r="15" ht="16.8" spans="1:11">
      <c r="A15" s="134"/>
      <c r="B15" s="134"/>
      <c r="C15" s="134"/>
      <c r="D15" s="134"/>
      <c r="E15" s="134"/>
      <c r="F15" s="134"/>
      <c r="G15" s="134"/>
      <c r="H15" s="134"/>
      <c r="I15" s="134"/>
      <c r="J15" s="134"/>
      <c r="K15" s="134"/>
    </row>
    <row r="16" ht="17.55" spans="1:11">
      <c r="A16" s="135" t="s">
        <v>35</v>
      </c>
      <c r="B16" s="135"/>
      <c r="C16" s="135"/>
      <c r="D16" s="135"/>
      <c r="E16" s="135"/>
      <c r="F16" s="135"/>
      <c r="G16" s="135"/>
      <c r="H16" s="135"/>
      <c r="I16" s="135"/>
      <c r="J16" s="135"/>
      <c r="K16" s="135"/>
    </row>
    <row r="17" ht="17.75" spans="1:11">
      <c r="A17" s="129" t="s">
        <v>36</v>
      </c>
      <c r="B17" s="130" t="s">
        <v>3</v>
      </c>
      <c r="C17" s="130" t="s">
        <v>4</v>
      </c>
      <c r="D17" s="130" t="s">
        <v>5</v>
      </c>
      <c r="E17" s="130" t="s">
        <v>6</v>
      </c>
      <c r="F17" s="146"/>
      <c r="G17" s="146"/>
      <c r="H17" s="146"/>
      <c r="I17" s="146"/>
      <c r="J17" s="146"/>
      <c r="K17" s="142"/>
    </row>
    <row r="18" ht="17.75" spans="1:11">
      <c r="A18" s="131" t="s">
        <v>37</v>
      </c>
      <c r="B18" s="132" t="s">
        <v>38</v>
      </c>
      <c r="C18" s="133">
        <v>0.92</v>
      </c>
      <c r="D18" s="133" t="s">
        <v>26</v>
      </c>
      <c r="E18" s="133" t="s">
        <v>26</v>
      </c>
      <c r="F18" s="146"/>
      <c r="G18" s="146"/>
      <c r="H18" s="146"/>
      <c r="I18" s="146"/>
      <c r="J18" s="146"/>
      <c r="K18" s="142"/>
    </row>
    <row r="19" ht="17.75" spans="1:11">
      <c r="A19" s="131"/>
      <c r="B19" s="132" t="s">
        <v>39</v>
      </c>
      <c r="C19" s="133">
        <v>0.9</v>
      </c>
      <c r="D19" s="133" t="s">
        <v>26</v>
      </c>
      <c r="E19" s="133" t="s">
        <v>26</v>
      </c>
      <c r="F19" s="146"/>
      <c r="G19" s="146"/>
      <c r="H19" s="146"/>
      <c r="I19" s="146"/>
      <c r="J19" s="146"/>
      <c r="K19" s="142"/>
    </row>
    <row r="20" ht="17.75" spans="1:11">
      <c r="A20" s="131"/>
      <c r="B20" s="132" t="s">
        <v>40</v>
      </c>
      <c r="C20" s="133">
        <v>0.85</v>
      </c>
      <c r="D20" s="133" t="s">
        <v>26</v>
      </c>
      <c r="E20" s="133" t="s">
        <v>26</v>
      </c>
      <c r="F20" s="146"/>
      <c r="G20" s="146"/>
      <c r="H20" s="146"/>
      <c r="I20" s="146"/>
      <c r="J20" s="146"/>
      <c r="K20" s="142"/>
    </row>
    <row r="21" ht="17.75" spans="1:11">
      <c r="A21" s="131" t="s">
        <v>41</v>
      </c>
      <c r="B21" s="132" t="s">
        <v>38</v>
      </c>
      <c r="C21" s="133">
        <v>0.85</v>
      </c>
      <c r="D21" s="133" t="s">
        <v>26</v>
      </c>
      <c r="E21" s="133" t="s">
        <v>26</v>
      </c>
      <c r="F21" s="146"/>
      <c r="G21" s="146"/>
      <c r="H21" s="146"/>
      <c r="I21" s="146"/>
      <c r="J21" s="146"/>
      <c r="K21" s="142"/>
    </row>
    <row r="22" ht="17.75" spans="1:11">
      <c r="A22" s="131"/>
      <c r="B22" s="132" t="s">
        <v>39</v>
      </c>
      <c r="C22" s="133">
        <v>0.85</v>
      </c>
      <c r="D22" s="133" t="s">
        <v>26</v>
      </c>
      <c r="E22" s="133" t="s">
        <v>26</v>
      </c>
      <c r="F22" s="146"/>
      <c r="G22" s="146"/>
      <c r="H22" s="146"/>
      <c r="I22" s="146"/>
      <c r="J22" s="146"/>
      <c r="K22" s="142"/>
    </row>
    <row r="23" ht="17.75" spans="1:11">
      <c r="A23" s="131"/>
      <c r="B23" s="132" t="s">
        <v>40</v>
      </c>
      <c r="C23" s="133">
        <v>0.8</v>
      </c>
      <c r="D23" s="133" t="s">
        <v>26</v>
      </c>
      <c r="E23" s="133" t="s">
        <v>26</v>
      </c>
      <c r="F23" s="146"/>
      <c r="G23" s="146"/>
      <c r="H23" s="146"/>
      <c r="I23" s="146"/>
      <c r="J23" s="146"/>
      <c r="K23" s="142"/>
    </row>
    <row r="24" ht="17.75" spans="1:11">
      <c r="A24" s="132" t="s">
        <v>42</v>
      </c>
      <c r="B24" s="132" t="s">
        <v>43</v>
      </c>
      <c r="C24" s="132" t="s">
        <v>44</v>
      </c>
      <c r="D24" s="133" t="s">
        <v>26</v>
      </c>
      <c r="E24" s="133" t="s">
        <v>26</v>
      </c>
      <c r="F24" s="146"/>
      <c r="G24" s="146"/>
      <c r="H24" s="146"/>
      <c r="I24" s="146"/>
      <c r="J24" s="146"/>
      <c r="K24" s="142"/>
    </row>
    <row r="25" ht="17.75" spans="1:11">
      <c r="A25" s="132"/>
      <c r="B25" s="132" t="s">
        <v>45</v>
      </c>
      <c r="C25" s="132" t="s">
        <v>46</v>
      </c>
      <c r="D25" s="133" t="s">
        <v>26</v>
      </c>
      <c r="E25" s="133" t="s">
        <v>26</v>
      </c>
      <c r="F25" s="146"/>
      <c r="G25" s="146"/>
      <c r="H25" s="146"/>
      <c r="I25" s="146"/>
      <c r="J25" s="146"/>
      <c r="K25" s="142"/>
    </row>
    <row r="26" ht="17.55" spans="1:11">
      <c r="A26" s="134"/>
      <c r="B26" s="134"/>
      <c r="C26" s="134"/>
      <c r="D26" s="134"/>
      <c r="E26" s="134"/>
      <c r="F26" s="134"/>
      <c r="G26" s="134"/>
      <c r="H26" s="134"/>
      <c r="I26" s="134"/>
      <c r="J26" s="134"/>
      <c r="K26" s="134"/>
    </row>
    <row r="27" ht="17.55" spans="1:11">
      <c r="A27" s="127" t="s">
        <v>47</v>
      </c>
      <c r="B27" s="127"/>
      <c r="C27" s="127"/>
      <c r="D27" s="127"/>
      <c r="E27" s="127"/>
      <c r="F27" s="127"/>
      <c r="G27" s="127"/>
      <c r="H27" s="127"/>
      <c r="I27" s="127"/>
      <c r="J27" s="127"/>
      <c r="K27" s="127"/>
    </row>
    <row r="28" ht="17.55" spans="1:11">
      <c r="A28" s="136" t="s">
        <v>48</v>
      </c>
      <c r="B28" s="136"/>
      <c r="C28" s="136"/>
      <c r="D28" s="136"/>
      <c r="E28" s="136"/>
      <c r="F28" s="136"/>
      <c r="G28" s="136"/>
      <c r="H28" s="136"/>
      <c r="I28" s="136"/>
      <c r="J28" s="136"/>
      <c r="K28" s="136"/>
    </row>
    <row r="29" ht="17.55" spans="1:11">
      <c r="A29" s="127" t="s">
        <v>49</v>
      </c>
      <c r="B29" s="127"/>
      <c r="C29" s="127"/>
      <c r="D29" s="127"/>
      <c r="E29" s="127"/>
      <c r="F29" s="127"/>
      <c r="G29" s="127"/>
      <c r="H29" s="127"/>
      <c r="I29" s="127"/>
      <c r="J29" s="127"/>
      <c r="K29" s="127"/>
    </row>
    <row r="30" ht="17.55" spans="1:11">
      <c r="A30" s="127" t="s">
        <v>50</v>
      </c>
      <c r="B30" s="127"/>
      <c r="C30" s="127"/>
      <c r="D30" s="127"/>
      <c r="E30" s="127"/>
      <c r="F30" s="127"/>
      <c r="G30" s="127"/>
      <c r="H30" s="127"/>
      <c r="I30" s="127"/>
      <c r="J30" s="127"/>
      <c r="K30" s="127"/>
    </row>
    <row r="31" ht="14.75" spans="1:11">
      <c r="A31" s="137" t="s">
        <v>51</v>
      </c>
      <c r="B31" s="137"/>
      <c r="C31" s="137"/>
      <c r="D31" s="137"/>
      <c r="E31" s="137"/>
      <c r="F31" s="137"/>
      <c r="G31" s="137"/>
      <c r="H31" s="137"/>
      <c r="I31" s="137"/>
      <c r="J31" s="137"/>
      <c r="K31" s="137"/>
    </row>
    <row r="32" ht="17.55" spans="1:11">
      <c r="A32" s="127" t="s">
        <v>52</v>
      </c>
      <c r="B32" s="127"/>
      <c r="C32" s="127"/>
      <c r="D32" s="127"/>
      <c r="E32" s="127"/>
      <c r="F32" s="127"/>
      <c r="G32" s="127"/>
      <c r="H32" s="127"/>
      <c r="I32" s="127"/>
      <c r="J32" s="127"/>
      <c r="K32" s="127"/>
    </row>
    <row r="33" ht="17.75" spans="1:11">
      <c r="A33" s="138" t="s">
        <v>53</v>
      </c>
      <c r="B33" s="139" t="s">
        <v>51</v>
      </c>
      <c r="C33" s="139"/>
      <c r="D33" s="139"/>
      <c r="E33" s="139"/>
      <c r="F33" s="139"/>
      <c r="G33" s="139"/>
      <c r="H33" s="139"/>
      <c r="I33" s="139"/>
      <c r="J33" s="139"/>
      <c r="K33" s="139"/>
    </row>
    <row r="34" ht="17.75" spans="1:11">
      <c r="A34" s="138" t="s">
        <v>54</v>
      </c>
      <c r="B34" s="139" t="s">
        <v>55</v>
      </c>
      <c r="C34" s="139"/>
      <c r="D34" s="139"/>
      <c r="E34" s="139"/>
      <c r="F34" s="139"/>
      <c r="G34" s="139"/>
      <c r="H34" s="139"/>
      <c r="I34" s="139"/>
      <c r="J34" s="139"/>
      <c r="K34" s="139"/>
    </row>
    <row r="35" ht="17.75" spans="1:11">
      <c r="A35" s="138" t="s">
        <v>56</v>
      </c>
      <c r="B35" s="139" t="s">
        <v>51</v>
      </c>
      <c r="C35" s="139"/>
      <c r="D35" s="139"/>
      <c r="E35" s="139"/>
      <c r="F35" s="139"/>
      <c r="G35" s="139"/>
      <c r="H35" s="139"/>
      <c r="I35" s="139"/>
      <c r="J35" s="139"/>
      <c r="K35" s="139"/>
    </row>
    <row r="36" ht="17.75" spans="1:11">
      <c r="A36" s="138" t="s">
        <v>57</v>
      </c>
      <c r="B36" s="139" t="s">
        <v>58</v>
      </c>
      <c r="C36" s="139"/>
      <c r="D36" s="139"/>
      <c r="E36" s="139"/>
      <c r="F36" s="139"/>
      <c r="G36" s="139"/>
      <c r="H36" s="139"/>
      <c r="I36" s="139"/>
      <c r="J36" s="139"/>
      <c r="K36" s="139"/>
    </row>
    <row r="37" ht="17.75" spans="1:11">
      <c r="A37" s="138" t="s">
        <v>59</v>
      </c>
      <c r="B37" s="139" t="s">
        <v>51</v>
      </c>
      <c r="C37" s="139"/>
      <c r="D37" s="139"/>
      <c r="E37" s="139"/>
      <c r="F37" s="139"/>
      <c r="G37" s="139"/>
      <c r="H37" s="139"/>
      <c r="I37" s="139"/>
      <c r="J37" s="139"/>
      <c r="K37" s="139"/>
    </row>
    <row r="38" ht="17.75" spans="1:11">
      <c r="A38" s="138" t="s">
        <v>60</v>
      </c>
      <c r="B38" s="139" t="s">
        <v>51</v>
      </c>
      <c r="C38" s="139"/>
      <c r="D38" s="139"/>
      <c r="E38" s="139"/>
      <c r="F38" s="139"/>
      <c r="G38" s="139"/>
      <c r="H38" s="139"/>
      <c r="I38" s="139"/>
      <c r="J38" s="139"/>
      <c r="K38" s="139"/>
    </row>
    <row r="39" ht="17.75" spans="1:11">
      <c r="A39" s="138" t="s">
        <v>61</v>
      </c>
      <c r="B39" s="139" t="s">
        <v>51</v>
      </c>
      <c r="C39" s="139"/>
      <c r="D39" s="139"/>
      <c r="E39" s="139"/>
      <c r="F39" s="139"/>
      <c r="G39" s="139"/>
      <c r="H39" s="139"/>
      <c r="I39" s="139"/>
      <c r="J39" s="139"/>
      <c r="K39" s="139"/>
    </row>
    <row r="40" ht="17.75" spans="1:11">
      <c r="A40" s="138" t="s">
        <v>62</v>
      </c>
      <c r="B40" s="139" t="s">
        <v>51</v>
      </c>
      <c r="C40" s="139"/>
      <c r="D40" s="139"/>
      <c r="E40" s="139"/>
      <c r="F40" s="139"/>
      <c r="G40" s="139"/>
      <c r="H40" s="139"/>
      <c r="I40" s="139"/>
      <c r="J40" s="139"/>
      <c r="K40" s="139"/>
    </row>
    <row r="41" ht="17.75" spans="1:11">
      <c r="A41" s="138" t="s">
        <v>63</v>
      </c>
      <c r="B41" s="139" t="s">
        <v>51</v>
      </c>
      <c r="C41" s="139"/>
      <c r="D41" s="139"/>
      <c r="E41" s="139"/>
      <c r="F41" s="139"/>
      <c r="G41" s="139"/>
      <c r="H41" s="139"/>
      <c r="I41" s="139"/>
      <c r="J41" s="139"/>
      <c r="K41" s="139"/>
    </row>
    <row r="42" ht="17.75" spans="1:11">
      <c r="A42" s="138" t="s">
        <v>64</v>
      </c>
      <c r="B42" s="139" t="s">
        <v>51</v>
      </c>
      <c r="C42" s="139"/>
      <c r="D42" s="139"/>
      <c r="E42" s="139"/>
      <c r="F42" s="139"/>
      <c r="G42" s="139"/>
      <c r="H42" s="139"/>
      <c r="I42" s="139"/>
      <c r="J42" s="139"/>
      <c r="K42" s="139"/>
    </row>
    <row r="43" ht="17.75" spans="1:11">
      <c r="A43" s="138" t="s">
        <v>65</v>
      </c>
      <c r="B43" s="139" t="s">
        <v>66</v>
      </c>
      <c r="C43" s="139"/>
      <c r="D43" s="139"/>
      <c r="E43" s="139"/>
      <c r="F43" s="139"/>
      <c r="G43" s="139"/>
      <c r="H43" s="139"/>
      <c r="I43" s="139"/>
      <c r="J43" s="139"/>
      <c r="K43" s="139"/>
    </row>
    <row r="44" ht="17.75" spans="1:11">
      <c r="A44" s="138" t="s">
        <v>67</v>
      </c>
      <c r="B44" s="140" t="s">
        <v>51</v>
      </c>
      <c r="C44" s="140"/>
      <c r="D44" s="140"/>
      <c r="E44" s="140"/>
      <c r="F44" s="140"/>
      <c r="G44" s="140"/>
      <c r="H44" s="140"/>
      <c r="I44" s="140"/>
      <c r="J44" s="140"/>
      <c r="K44" s="140"/>
    </row>
    <row r="45" ht="17.75" spans="1:11">
      <c r="A45" s="141" t="s">
        <v>68</v>
      </c>
      <c r="B45" s="142" t="s">
        <v>69</v>
      </c>
      <c r="C45" s="142"/>
      <c r="D45" s="142"/>
      <c r="E45" s="142"/>
      <c r="F45" s="142"/>
      <c r="G45" s="142"/>
      <c r="H45" s="142"/>
      <c r="I45" s="142"/>
      <c r="J45" s="142"/>
      <c r="K45" s="142"/>
    </row>
    <row r="46" ht="17.75" spans="1:11">
      <c r="A46" s="138" t="s">
        <v>70</v>
      </c>
      <c r="B46" s="139" t="s">
        <v>51</v>
      </c>
      <c r="C46" s="139"/>
      <c r="D46" s="139"/>
      <c r="E46" s="139"/>
      <c r="F46" s="139"/>
      <c r="G46" s="139"/>
      <c r="H46" s="139"/>
      <c r="I46" s="139"/>
      <c r="J46" s="139"/>
      <c r="K46" s="139"/>
    </row>
    <row r="47" ht="17.75" spans="1:11">
      <c r="A47" s="138" t="s">
        <v>71</v>
      </c>
      <c r="B47" s="142" t="s">
        <v>72</v>
      </c>
      <c r="C47" s="142"/>
      <c r="D47" s="142"/>
      <c r="E47" s="142"/>
      <c r="F47" s="142"/>
      <c r="G47" s="142"/>
      <c r="H47" s="142"/>
      <c r="I47" s="142"/>
      <c r="J47" s="142"/>
      <c r="K47" s="142"/>
    </row>
    <row r="48" ht="17.75" spans="1:11">
      <c r="A48" s="138" t="s">
        <v>73</v>
      </c>
      <c r="B48" s="139" t="s">
        <v>51</v>
      </c>
      <c r="C48" s="139"/>
      <c r="D48" s="139"/>
      <c r="E48" s="139"/>
      <c r="F48" s="139"/>
      <c r="G48" s="139"/>
      <c r="H48" s="139"/>
      <c r="I48" s="139"/>
      <c r="J48" s="139"/>
      <c r="K48" s="139"/>
    </row>
    <row r="49" ht="17.55" spans="1:11">
      <c r="A49" s="127" t="s">
        <v>74</v>
      </c>
      <c r="B49" s="127"/>
      <c r="C49" s="127"/>
      <c r="D49" s="127"/>
      <c r="E49" s="127"/>
      <c r="F49" s="127"/>
      <c r="G49" s="127"/>
      <c r="H49" s="127"/>
      <c r="I49" s="127"/>
      <c r="J49" s="127"/>
      <c r="K49" s="127"/>
    </row>
    <row r="50" ht="68.75" spans="1:11">
      <c r="A50" s="136" t="s">
        <v>75</v>
      </c>
      <c r="B50" s="136"/>
      <c r="C50" s="136"/>
      <c r="D50" s="132" t="s">
        <v>76</v>
      </c>
      <c r="E50" s="132" t="s">
        <v>77</v>
      </c>
      <c r="F50" s="132" t="s">
        <v>78</v>
      </c>
      <c r="G50" s="132" t="s">
        <v>79</v>
      </c>
      <c r="H50" s="132" t="s">
        <v>80</v>
      </c>
      <c r="I50" s="145" t="s">
        <v>81</v>
      </c>
      <c r="J50" s="139"/>
      <c r="K50" s="132" t="s">
        <v>82</v>
      </c>
    </row>
    <row r="51" ht="17.55" spans="1:11">
      <c r="A51" s="136" t="s">
        <v>53</v>
      </c>
      <c r="B51" s="136"/>
      <c r="C51" s="136"/>
      <c r="D51" s="132">
        <v>259</v>
      </c>
      <c r="E51" s="143">
        <v>259</v>
      </c>
      <c r="F51" s="148">
        <f t="shared" ref="F51:F67" si="0">E51/D51</f>
        <v>1</v>
      </c>
      <c r="G51" s="132">
        <v>259</v>
      </c>
      <c r="H51" s="148">
        <f t="shared" ref="H51:H67" si="1">G51/E51</f>
        <v>1</v>
      </c>
      <c r="I51" s="150">
        <f t="shared" ref="I51:I67" si="2">G51/D51</f>
        <v>1</v>
      </c>
      <c r="J51" s="151"/>
      <c r="K51" s="132"/>
    </row>
    <row r="52" ht="17.75" spans="1:11">
      <c r="A52" s="136" t="s">
        <v>54</v>
      </c>
      <c r="B52" s="136"/>
      <c r="C52" s="136"/>
      <c r="D52" s="143">
        <v>4052</v>
      </c>
      <c r="E52" s="143">
        <v>3836</v>
      </c>
      <c r="F52" s="148">
        <f t="shared" si="0"/>
        <v>0.946692991115499</v>
      </c>
      <c r="G52" s="132">
        <v>3809</v>
      </c>
      <c r="H52" s="148">
        <f t="shared" si="1"/>
        <v>0.9929614181439</v>
      </c>
      <c r="I52" s="150">
        <f t="shared" si="2"/>
        <v>0.940029615004936</v>
      </c>
      <c r="J52" s="151"/>
      <c r="K52" s="132" t="s">
        <v>55</v>
      </c>
    </row>
    <row r="53" ht="17.75" spans="1:11">
      <c r="A53" s="136" t="s">
        <v>56</v>
      </c>
      <c r="B53" s="136"/>
      <c r="C53" s="136"/>
      <c r="D53" s="144">
        <v>1552</v>
      </c>
      <c r="E53" s="149">
        <v>1549</v>
      </c>
      <c r="F53" s="148">
        <f t="shared" si="0"/>
        <v>0.998067010309278</v>
      </c>
      <c r="G53" s="132">
        <v>1546</v>
      </c>
      <c r="H53" s="148">
        <f t="shared" si="1"/>
        <v>0.998063266623628</v>
      </c>
      <c r="I53" s="150">
        <f t="shared" si="2"/>
        <v>0.996134020618557</v>
      </c>
      <c r="J53" s="151"/>
      <c r="K53" s="132" t="s">
        <v>83</v>
      </c>
    </row>
    <row r="54" ht="17.55" spans="1:11">
      <c r="A54" s="136" t="s">
        <v>57</v>
      </c>
      <c r="B54" s="136"/>
      <c r="C54" s="136"/>
      <c r="D54" s="144">
        <v>50</v>
      </c>
      <c r="E54" s="149">
        <v>50</v>
      </c>
      <c r="F54" s="148">
        <f t="shared" si="0"/>
        <v>1</v>
      </c>
      <c r="G54" s="132">
        <v>50</v>
      </c>
      <c r="H54" s="148">
        <f t="shared" si="1"/>
        <v>1</v>
      </c>
      <c r="I54" s="150">
        <f t="shared" si="2"/>
        <v>1</v>
      </c>
      <c r="J54" s="151"/>
      <c r="K54" s="132"/>
    </row>
    <row r="55" ht="17.55" spans="1:11">
      <c r="A55" s="136" t="s">
        <v>59</v>
      </c>
      <c r="B55" s="136"/>
      <c r="C55" s="136"/>
      <c r="D55" s="132">
        <v>560</v>
      </c>
      <c r="E55" s="143">
        <v>560</v>
      </c>
      <c r="F55" s="148">
        <f t="shared" si="0"/>
        <v>1</v>
      </c>
      <c r="G55" s="132">
        <v>558</v>
      </c>
      <c r="H55" s="148">
        <f t="shared" si="1"/>
        <v>0.996428571428571</v>
      </c>
      <c r="I55" s="150">
        <f t="shared" si="2"/>
        <v>0.996428571428571</v>
      </c>
      <c r="J55" s="151"/>
      <c r="K55" s="132"/>
    </row>
    <row r="56" ht="17.75" spans="1:11">
      <c r="A56" s="136" t="s">
        <v>60</v>
      </c>
      <c r="B56" s="136"/>
      <c r="C56" s="136"/>
      <c r="D56" s="132">
        <v>237</v>
      </c>
      <c r="E56" s="132">
        <v>232</v>
      </c>
      <c r="F56" s="148">
        <f t="shared" si="0"/>
        <v>0.978902953586498</v>
      </c>
      <c r="G56" s="132">
        <v>228</v>
      </c>
      <c r="H56" s="148">
        <f t="shared" si="1"/>
        <v>0.982758620689655</v>
      </c>
      <c r="I56" s="150">
        <f t="shared" si="2"/>
        <v>0.962025316455696</v>
      </c>
      <c r="J56" s="151"/>
      <c r="K56" s="132" t="s">
        <v>84</v>
      </c>
    </row>
    <row r="57" ht="17.55" spans="1:11">
      <c r="A57" s="136" t="s">
        <v>61</v>
      </c>
      <c r="B57" s="136"/>
      <c r="C57" s="136"/>
      <c r="D57" s="132">
        <v>578</v>
      </c>
      <c r="E57" s="132">
        <v>578</v>
      </c>
      <c r="F57" s="148">
        <f t="shared" si="0"/>
        <v>1</v>
      </c>
      <c r="G57" s="132">
        <v>574</v>
      </c>
      <c r="H57" s="148">
        <f t="shared" si="1"/>
        <v>0.993079584775087</v>
      </c>
      <c r="I57" s="150">
        <f t="shared" si="2"/>
        <v>0.993079584775087</v>
      </c>
      <c r="J57" s="151"/>
      <c r="K57" s="132"/>
    </row>
    <row r="58" ht="17.75" spans="1:11">
      <c r="A58" s="136" t="s">
        <v>62</v>
      </c>
      <c r="B58" s="136"/>
      <c r="C58" s="136"/>
      <c r="D58" s="132">
        <v>183</v>
      </c>
      <c r="E58" s="132">
        <v>182</v>
      </c>
      <c r="F58" s="148">
        <f t="shared" si="0"/>
        <v>0.994535519125683</v>
      </c>
      <c r="G58" s="132">
        <v>182</v>
      </c>
      <c r="H58" s="148">
        <f t="shared" si="1"/>
        <v>1</v>
      </c>
      <c r="I58" s="150">
        <f t="shared" si="2"/>
        <v>0.994535519125683</v>
      </c>
      <c r="J58" s="151"/>
      <c r="K58" s="132" t="s">
        <v>85</v>
      </c>
    </row>
    <row r="59" ht="17.75" spans="1:11">
      <c r="A59" s="136" t="s">
        <v>63</v>
      </c>
      <c r="B59" s="136"/>
      <c r="C59" s="136"/>
      <c r="D59" s="132">
        <v>285</v>
      </c>
      <c r="E59" s="132">
        <v>282</v>
      </c>
      <c r="F59" s="148">
        <f t="shared" si="0"/>
        <v>0.989473684210526</v>
      </c>
      <c r="G59" s="132">
        <v>282</v>
      </c>
      <c r="H59" s="148">
        <f t="shared" si="1"/>
        <v>1</v>
      </c>
      <c r="I59" s="150">
        <f t="shared" si="2"/>
        <v>0.989473684210526</v>
      </c>
      <c r="J59" s="151"/>
      <c r="K59" s="132" t="s">
        <v>85</v>
      </c>
    </row>
    <row r="60" ht="17.55" spans="1:11">
      <c r="A60" s="136" t="s">
        <v>64</v>
      </c>
      <c r="B60" s="136"/>
      <c r="C60" s="136"/>
      <c r="D60" s="132">
        <v>154</v>
      </c>
      <c r="E60" s="132">
        <v>154</v>
      </c>
      <c r="F60" s="148">
        <f t="shared" si="0"/>
        <v>1</v>
      </c>
      <c r="G60" s="132">
        <v>154</v>
      </c>
      <c r="H60" s="148">
        <f t="shared" si="1"/>
        <v>1</v>
      </c>
      <c r="I60" s="150">
        <f t="shared" si="2"/>
        <v>1</v>
      </c>
      <c r="J60" s="151"/>
      <c r="K60" s="132"/>
    </row>
    <row r="61" ht="17.75" spans="1:11">
      <c r="A61" s="136" t="s">
        <v>65</v>
      </c>
      <c r="B61" s="136"/>
      <c r="C61" s="136"/>
      <c r="D61" s="131">
        <v>149</v>
      </c>
      <c r="E61" s="132">
        <v>140</v>
      </c>
      <c r="F61" s="148">
        <f t="shared" si="0"/>
        <v>0.939597315436242</v>
      </c>
      <c r="G61" s="132">
        <v>137</v>
      </c>
      <c r="H61" s="148">
        <f t="shared" si="1"/>
        <v>0.978571428571429</v>
      </c>
      <c r="I61" s="150">
        <f t="shared" si="2"/>
        <v>0.919463087248322</v>
      </c>
      <c r="J61" s="151"/>
      <c r="K61" s="132" t="s">
        <v>86</v>
      </c>
    </row>
    <row r="62" ht="17.55" spans="1:11">
      <c r="A62" s="145" t="s">
        <v>67</v>
      </c>
      <c r="B62" s="145"/>
      <c r="C62" s="145"/>
      <c r="D62" s="131">
        <v>314</v>
      </c>
      <c r="E62" s="132">
        <v>314</v>
      </c>
      <c r="F62" s="148">
        <f t="shared" si="0"/>
        <v>1</v>
      </c>
      <c r="G62" s="132">
        <v>314</v>
      </c>
      <c r="H62" s="148">
        <f t="shared" si="1"/>
        <v>1</v>
      </c>
      <c r="I62" s="150">
        <f t="shared" si="2"/>
        <v>1</v>
      </c>
      <c r="J62" s="151"/>
      <c r="K62" s="132"/>
    </row>
    <row r="63" ht="34.75" spans="1:11">
      <c r="A63" s="145" t="s">
        <v>87</v>
      </c>
      <c r="B63" s="145"/>
      <c r="C63" s="145"/>
      <c r="D63" s="131">
        <v>310</v>
      </c>
      <c r="E63" s="132">
        <v>264</v>
      </c>
      <c r="F63" s="148">
        <f t="shared" si="0"/>
        <v>0.851612903225806</v>
      </c>
      <c r="G63" s="132">
        <v>263</v>
      </c>
      <c r="H63" s="148">
        <f t="shared" si="1"/>
        <v>0.996212121212121</v>
      </c>
      <c r="I63" s="150">
        <f t="shared" si="2"/>
        <v>0.848387096774194</v>
      </c>
      <c r="J63" s="151"/>
      <c r="K63" s="132" t="s">
        <v>69</v>
      </c>
    </row>
    <row r="64" ht="17.75" spans="1:11">
      <c r="A64" s="145" t="s">
        <v>70</v>
      </c>
      <c r="B64" s="145"/>
      <c r="C64" s="145"/>
      <c r="D64" s="131">
        <v>77</v>
      </c>
      <c r="E64" s="132">
        <v>76</v>
      </c>
      <c r="F64" s="148">
        <f t="shared" si="0"/>
        <v>0.987012987012987</v>
      </c>
      <c r="G64" s="132">
        <v>76</v>
      </c>
      <c r="H64" s="148">
        <f t="shared" si="1"/>
        <v>1</v>
      </c>
      <c r="I64" s="150">
        <f t="shared" si="2"/>
        <v>0.987012987012987</v>
      </c>
      <c r="J64" s="151"/>
      <c r="K64" s="132" t="s">
        <v>88</v>
      </c>
    </row>
    <row r="65" ht="17.75" spans="1:11">
      <c r="A65" s="145" t="s">
        <v>71</v>
      </c>
      <c r="B65" s="145"/>
      <c r="C65" s="145"/>
      <c r="D65" s="131">
        <v>99</v>
      </c>
      <c r="E65" s="132">
        <v>91</v>
      </c>
      <c r="F65" s="148">
        <f t="shared" si="0"/>
        <v>0.919191919191919</v>
      </c>
      <c r="G65" s="132">
        <v>91</v>
      </c>
      <c r="H65" s="148">
        <f t="shared" si="1"/>
        <v>1</v>
      </c>
      <c r="I65" s="150">
        <f t="shared" si="2"/>
        <v>0.919191919191919</v>
      </c>
      <c r="J65" s="151"/>
      <c r="K65" s="132" t="s">
        <v>89</v>
      </c>
    </row>
    <row r="66" ht="17.55" spans="1:11">
      <c r="A66" s="145" t="s">
        <v>73</v>
      </c>
      <c r="B66" s="145"/>
      <c r="C66" s="145"/>
      <c r="D66" s="131">
        <v>66</v>
      </c>
      <c r="E66" s="132">
        <v>66</v>
      </c>
      <c r="F66" s="148">
        <f t="shared" si="0"/>
        <v>1</v>
      </c>
      <c r="G66" s="132">
        <v>66</v>
      </c>
      <c r="H66" s="148">
        <f t="shared" si="1"/>
        <v>1</v>
      </c>
      <c r="I66" s="150">
        <f t="shared" si="2"/>
        <v>1</v>
      </c>
      <c r="J66" s="151"/>
      <c r="K66" s="132"/>
    </row>
    <row r="67" ht="17.75" spans="1:11">
      <c r="A67" s="145" t="s">
        <v>90</v>
      </c>
      <c r="B67" s="145"/>
      <c r="C67" s="145"/>
      <c r="D67" s="131">
        <v>648</v>
      </c>
      <c r="E67" s="132">
        <v>618</v>
      </c>
      <c r="F67" s="148">
        <f t="shared" si="0"/>
        <v>0.953703703703704</v>
      </c>
      <c r="G67" s="132">
        <v>494</v>
      </c>
      <c r="H67" s="148">
        <f t="shared" si="1"/>
        <v>0.799352750809062</v>
      </c>
      <c r="I67" s="150">
        <f t="shared" si="2"/>
        <v>0.762345679012346</v>
      </c>
      <c r="J67" s="151"/>
      <c r="K67" s="132" t="s">
        <v>91</v>
      </c>
    </row>
    <row r="68" ht="17.55" spans="1:11">
      <c r="A68" s="136" t="s">
        <v>92</v>
      </c>
      <c r="B68" s="136"/>
      <c r="C68" s="136"/>
      <c r="D68" s="152" t="str">
        <f>CONCATENATE("全部模块用例总执行数/全部模块用例总数=",TEXT(SUM(E51:E67)/SUM(D51:D67),"0%"))</f>
        <v>全部模块用例总执行数/全部模块用例总数=97%</v>
      </c>
      <c r="E68" s="153"/>
      <c r="F68" s="154"/>
      <c r="G68" s="152" t="str">
        <f>CONCATENATE("执行通过率(执行成功数/测试执行数）=",TEXT(SUM(G51:G67)/SUM(E51:E67),"0%"))</f>
        <v>执行通过率(执行成功数/测试执行数）=98%</v>
      </c>
      <c r="H68" s="154"/>
      <c r="I68" s="132"/>
      <c r="J68" s="132"/>
      <c r="K68" s="132"/>
    </row>
    <row r="69" ht="17.55" spans="1:11">
      <c r="A69" s="127" t="s">
        <v>93</v>
      </c>
      <c r="B69" s="127"/>
      <c r="C69" s="127"/>
      <c r="D69" s="127"/>
      <c r="E69" s="127"/>
      <c r="F69" s="127"/>
      <c r="G69" s="127"/>
      <c r="H69" s="127"/>
      <c r="I69" s="127"/>
      <c r="J69" s="127"/>
      <c r="K69" s="127"/>
    </row>
    <row r="70" ht="17.55" spans="1:11">
      <c r="A70" s="136" t="s">
        <v>94</v>
      </c>
      <c r="B70" s="136"/>
      <c r="C70" s="136"/>
      <c r="D70" s="139" t="s">
        <v>95</v>
      </c>
      <c r="E70" s="139"/>
      <c r="F70" s="139"/>
      <c r="G70" s="132"/>
      <c r="H70" s="132"/>
      <c r="I70" s="132"/>
      <c r="J70" s="132"/>
      <c r="K70" s="132"/>
    </row>
    <row r="71" ht="17.55" spans="1:11">
      <c r="A71" s="136" t="s">
        <v>96</v>
      </c>
      <c r="B71" s="136"/>
      <c r="C71" s="136"/>
      <c r="D71" s="139" t="s">
        <v>97</v>
      </c>
      <c r="E71" s="139"/>
      <c r="F71" s="139"/>
      <c r="G71" s="132"/>
      <c r="H71" s="132"/>
      <c r="I71" s="132"/>
      <c r="J71" s="132"/>
      <c r="K71" s="132"/>
    </row>
    <row r="72" ht="17.55" spans="1:11">
      <c r="A72" s="136" t="s">
        <v>98</v>
      </c>
      <c r="B72" s="136"/>
      <c r="C72" s="136"/>
      <c r="D72" s="139" t="s">
        <v>99</v>
      </c>
      <c r="E72" s="139"/>
      <c r="F72" s="139"/>
      <c r="G72" s="132"/>
      <c r="H72" s="132"/>
      <c r="I72" s="132"/>
      <c r="J72" s="132"/>
      <c r="K72" s="132"/>
    </row>
  </sheetData>
  <mergeCells count="81">
    <mergeCell ref="A1:K1"/>
    <mergeCell ref="A2:K2"/>
    <mergeCell ref="A6:K6"/>
    <mergeCell ref="A7:K7"/>
    <mergeCell ref="A15:K15"/>
    <mergeCell ref="A16:K16"/>
    <mergeCell ref="A26:K26"/>
    <mergeCell ref="A27:K27"/>
    <mergeCell ref="A28:K28"/>
    <mergeCell ref="A29:K29"/>
    <mergeCell ref="A30:K30"/>
    <mergeCell ref="A31:K31"/>
    <mergeCell ref="A32:K32"/>
    <mergeCell ref="B33:K33"/>
    <mergeCell ref="B34:K34"/>
    <mergeCell ref="B35:K35"/>
    <mergeCell ref="B36:K36"/>
    <mergeCell ref="B37:K37"/>
    <mergeCell ref="B38:K38"/>
    <mergeCell ref="B39:K39"/>
    <mergeCell ref="B40:K40"/>
    <mergeCell ref="B41:K41"/>
    <mergeCell ref="B42:K42"/>
    <mergeCell ref="B43:K43"/>
    <mergeCell ref="B44:K44"/>
    <mergeCell ref="B45:K45"/>
    <mergeCell ref="B46:K46"/>
    <mergeCell ref="B47:K47"/>
    <mergeCell ref="B48:K48"/>
    <mergeCell ref="A49:K49"/>
    <mergeCell ref="A50:C50"/>
    <mergeCell ref="I50:J50"/>
    <mergeCell ref="A51:C51"/>
    <mergeCell ref="I51:J51"/>
    <mergeCell ref="A52:C52"/>
    <mergeCell ref="I52:J52"/>
    <mergeCell ref="A53:C53"/>
    <mergeCell ref="I53:J53"/>
    <mergeCell ref="A54:C54"/>
    <mergeCell ref="I54:J54"/>
    <mergeCell ref="A55:C55"/>
    <mergeCell ref="I55:J55"/>
    <mergeCell ref="A56:C56"/>
    <mergeCell ref="I56:J56"/>
    <mergeCell ref="A57:C57"/>
    <mergeCell ref="I57:J57"/>
    <mergeCell ref="A58:C58"/>
    <mergeCell ref="I58:J58"/>
    <mergeCell ref="A59:C59"/>
    <mergeCell ref="I59:J59"/>
    <mergeCell ref="A60:C60"/>
    <mergeCell ref="I60:J60"/>
    <mergeCell ref="A61:C61"/>
    <mergeCell ref="I61:J61"/>
    <mergeCell ref="A62:C62"/>
    <mergeCell ref="I62:J62"/>
    <mergeCell ref="A63:C63"/>
    <mergeCell ref="I63:J63"/>
    <mergeCell ref="A64:C64"/>
    <mergeCell ref="I64:J64"/>
    <mergeCell ref="A65:C65"/>
    <mergeCell ref="I65:J65"/>
    <mergeCell ref="A66:C66"/>
    <mergeCell ref="I66:J66"/>
    <mergeCell ref="A67:C67"/>
    <mergeCell ref="I67:J67"/>
    <mergeCell ref="A68:C68"/>
    <mergeCell ref="D68:F68"/>
    <mergeCell ref="G68:H68"/>
    <mergeCell ref="A69:K69"/>
    <mergeCell ref="A70:C70"/>
    <mergeCell ref="D70:F70"/>
    <mergeCell ref="A71:C71"/>
    <mergeCell ref="D71:F71"/>
    <mergeCell ref="A72:C72"/>
    <mergeCell ref="D72:F72"/>
    <mergeCell ref="A9:A10"/>
    <mergeCell ref="A11:A14"/>
    <mergeCell ref="A18:A20"/>
    <mergeCell ref="A21:A23"/>
    <mergeCell ref="A24:A25"/>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90"/>
  <sheetViews>
    <sheetView zoomScale="132" zoomScaleNormal="132" workbookViewId="0">
      <selection activeCell="A1" sqref="$A1:$XFD1048576"/>
    </sheetView>
  </sheetViews>
  <sheetFormatPr defaultColWidth="9" defaultRowHeight="13.2"/>
  <cols>
    <col min="1" max="1" width="25.9666666666667" style="119" customWidth="1"/>
    <col min="2" max="2" width="34.8583333333333" style="119" customWidth="1"/>
    <col min="3" max="3" width="9" style="119"/>
    <col min="4" max="4" width="25.825" style="119" customWidth="1"/>
    <col min="5" max="5" width="21.25" style="119" customWidth="1"/>
    <col min="6" max="6" width="19.7166666666667" style="119" customWidth="1"/>
    <col min="7" max="7" width="20.5583333333333" style="119" customWidth="1"/>
    <col min="8" max="9" width="9" style="119"/>
    <col min="10" max="10" width="21.9416666666667" style="119" customWidth="1"/>
    <col min="11" max="14" width="9" style="119"/>
    <col min="15" max="15" width="35.825" style="119" customWidth="1"/>
    <col min="16" max="16384" width="9" style="119"/>
  </cols>
  <sheetData>
    <row r="1" s="119" customFormat="1" ht="28" spans="1:15">
      <c r="A1" s="120" t="s">
        <v>100</v>
      </c>
      <c r="B1" s="121" t="s">
        <v>101</v>
      </c>
      <c r="C1" s="121" t="s">
        <v>102</v>
      </c>
      <c r="D1" s="121" t="s">
        <v>103</v>
      </c>
      <c r="E1" s="121" t="s">
        <v>104</v>
      </c>
      <c r="F1" s="121" t="s">
        <v>105</v>
      </c>
      <c r="G1" s="121" t="s">
        <v>106</v>
      </c>
      <c r="H1" s="121" t="s">
        <v>107</v>
      </c>
      <c r="I1" s="121" t="s">
        <v>108</v>
      </c>
      <c r="J1" s="121" t="s">
        <v>109</v>
      </c>
      <c r="K1" s="121" t="s">
        <v>110</v>
      </c>
      <c r="L1" s="121" t="s">
        <v>111</v>
      </c>
      <c r="M1" s="121" t="s">
        <v>112</v>
      </c>
      <c r="N1" s="121" t="s">
        <v>113</v>
      </c>
      <c r="O1" s="121" t="s">
        <v>114</v>
      </c>
    </row>
    <row r="2" s="119" customFormat="1" ht="50" spans="1:15">
      <c r="A2" s="122" t="s">
        <v>115</v>
      </c>
      <c r="B2" s="123" t="s">
        <v>116</v>
      </c>
      <c r="C2" s="124" t="s">
        <v>117</v>
      </c>
      <c r="D2" s="123" t="s">
        <v>118</v>
      </c>
      <c r="E2" s="123" t="s">
        <v>119</v>
      </c>
      <c r="F2" s="123" t="s">
        <v>120</v>
      </c>
      <c r="G2" s="123" t="s">
        <v>121</v>
      </c>
      <c r="H2" s="123" t="s">
        <v>122</v>
      </c>
      <c r="I2" s="123" t="s">
        <v>121</v>
      </c>
      <c r="J2" s="124" t="s">
        <v>123</v>
      </c>
      <c r="K2" s="123" t="s">
        <v>124</v>
      </c>
      <c r="L2" s="123" t="s">
        <v>125</v>
      </c>
      <c r="M2" s="123" t="s">
        <v>121</v>
      </c>
      <c r="N2" s="123" t="s">
        <v>126</v>
      </c>
      <c r="O2" s="123" t="s">
        <v>127</v>
      </c>
    </row>
    <row r="3" s="119" customFormat="1" ht="274" spans="1:15">
      <c r="A3" s="122" t="s">
        <v>128</v>
      </c>
      <c r="B3" s="123" t="s">
        <v>129</v>
      </c>
      <c r="C3" s="124" t="s">
        <v>117</v>
      </c>
      <c r="D3" s="123" t="s">
        <v>130</v>
      </c>
      <c r="E3" s="123" t="s">
        <v>119</v>
      </c>
      <c r="F3" s="123" t="s">
        <v>120</v>
      </c>
      <c r="G3" s="123" t="s">
        <v>121</v>
      </c>
      <c r="H3" s="123" t="s">
        <v>122</v>
      </c>
      <c r="I3" s="123" t="s">
        <v>121</v>
      </c>
      <c r="J3" s="124" t="s">
        <v>131</v>
      </c>
      <c r="K3" s="123" t="s">
        <v>132</v>
      </c>
      <c r="L3" s="123" t="s">
        <v>133</v>
      </c>
      <c r="M3" s="123" t="s">
        <v>121</v>
      </c>
      <c r="N3" s="123" t="s">
        <v>134</v>
      </c>
      <c r="O3" s="123" t="s">
        <v>135</v>
      </c>
    </row>
    <row r="4" s="119" customFormat="1" ht="50" spans="1:15">
      <c r="A4" s="122" t="s">
        <v>136</v>
      </c>
      <c r="B4" s="123" t="s">
        <v>137</v>
      </c>
      <c r="C4" s="124" t="s">
        <v>117</v>
      </c>
      <c r="D4" s="123" t="s">
        <v>130</v>
      </c>
      <c r="E4" s="123" t="s">
        <v>138</v>
      </c>
      <c r="F4" s="123" t="s">
        <v>120</v>
      </c>
      <c r="G4" s="123" t="s">
        <v>121</v>
      </c>
      <c r="H4" s="123" t="s">
        <v>122</v>
      </c>
      <c r="I4" s="123" t="s">
        <v>121</v>
      </c>
      <c r="J4" s="124" t="s">
        <v>131</v>
      </c>
      <c r="K4" s="123" t="s">
        <v>139</v>
      </c>
      <c r="L4" s="123" t="s">
        <v>133</v>
      </c>
      <c r="M4" s="123" t="s">
        <v>121</v>
      </c>
      <c r="N4" s="123" t="s">
        <v>140</v>
      </c>
      <c r="O4" s="123" t="s">
        <v>121</v>
      </c>
    </row>
    <row r="5" s="119" customFormat="1" ht="53" spans="1:15">
      <c r="A5" s="122" t="s">
        <v>141</v>
      </c>
      <c r="B5" s="123" t="s">
        <v>142</v>
      </c>
      <c r="C5" s="124" t="s">
        <v>117</v>
      </c>
      <c r="D5" s="123" t="s">
        <v>130</v>
      </c>
      <c r="E5" s="123" t="s">
        <v>119</v>
      </c>
      <c r="F5" s="123" t="s">
        <v>143</v>
      </c>
      <c r="G5" s="123" t="s">
        <v>121</v>
      </c>
      <c r="H5" s="123" t="s">
        <v>122</v>
      </c>
      <c r="I5" s="123" t="s">
        <v>121</v>
      </c>
      <c r="J5" s="124" t="s">
        <v>131</v>
      </c>
      <c r="K5" s="123" t="s">
        <v>144</v>
      </c>
      <c r="L5" s="123" t="s">
        <v>133</v>
      </c>
      <c r="M5" s="123" t="s">
        <v>121</v>
      </c>
      <c r="N5" s="123" t="s">
        <v>145</v>
      </c>
      <c r="O5" s="123" t="s">
        <v>121</v>
      </c>
    </row>
    <row r="6" s="119" customFormat="1" ht="53" spans="1:15">
      <c r="A6" s="122" t="s">
        <v>146</v>
      </c>
      <c r="B6" s="123" t="s">
        <v>147</v>
      </c>
      <c r="C6" s="124" t="s">
        <v>117</v>
      </c>
      <c r="D6" s="123" t="s">
        <v>130</v>
      </c>
      <c r="E6" s="123" t="s">
        <v>119</v>
      </c>
      <c r="F6" s="123" t="s">
        <v>143</v>
      </c>
      <c r="G6" s="123" t="s">
        <v>121</v>
      </c>
      <c r="H6" s="123" t="s">
        <v>122</v>
      </c>
      <c r="I6" s="123" t="s">
        <v>121</v>
      </c>
      <c r="J6" s="124" t="s">
        <v>131</v>
      </c>
      <c r="K6" s="123" t="s">
        <v>148</v>
      </c>
      <c r="L6" s="123" t="s">
        <v>133</v>
      </c>
      <c r="M6" s="123" t="s">
        <v>121</v>
      </c>
      <c r="N6" s="123" t="s">
        <v>149</v>
      </c>
      <c r="O6" s="123" t="s">
        <v>121</v>
      </c>
    </row>
    <row r="7" s="119" customFormat="1" ht="67" spans="1:15">
      <c r="A7" s="122" t="s">
        <v>150</v>
      </c>
      <c r="B7" s="123" t="s">
        <v>151</v>
      </c>
      <c r="C7" s="124" t="s">
        <v>117</v>
      </c>
      <c r="D7" s="123" t="s">
        <v>130</v>
      </c>
      <c r="E7" s="123" t="s">
        <v>119</v>
      </c>
      <c r="F7" s="123" t="s">
        <v>143</v>
      </c>
      <c r="G7" s="123" t="s">
        <v>121</v>
      </c>
      <c r="H7" s="123" t="s">
        <v>122</v>
      </c>
      <c r="I7" s="123" t="s">
        <v>121</v>
      </c>
      <c r="J7" s="124" t="s">
        <v>131</v>
      </c>
      <c r="K7" s="123" t="s">
        <v>152</v>
      </c>
      <c r="L7" s="123" t="s">
        <v>133</v>
      </c>
      <c r="M7" s="123" t="s">
        <v>121</v>
      </c>
      <c r="N7" s="123" t="s">
        <v>153</v>
      </c>
      <c r="O7" s="123" t="s">
        <v>121</v>
      </c>
    </row>
    <row r="8" s="119" customFormat="1" ht="99" spans="1:15">
      <c r="A8" s="122" t="s">
        <v>154</v>
      </c>
      <c r="B8" s="123" t="s">
        <v>155</v>
      </c>
      <c r="C8" s="124" t="s">
        <v>117</v>
      </c>
      <c r="D8" s="123" t="s">
        <v>156</v>
      </c>
      <c r="E8" s="123" t="s">
        <v>119</v>
      </c>
      <c r="F8" s="123" t="s">
        <v>143</v>
      </c>
      <c r="G8" s="123" t="s">
        <v>121</v>
      </c>
      <c r="H8" s="123" t="s">
        <v>122</v>
      </c>
      <c r="I8" s="123" t="s">
        <v>121</v>
      </c>
      <c r="J8" s="124" t="s">
        <v>131</v>
      </c>
      <c r="K8" s="123" t="s">
        <v>157</v>
      </c>
      <c r="L8" s="123" t="s">
        <v>133</v>
      </c>
      <c r="M8" s="123" t="s">
        <v>121</v>
      </c>
      <c r="N8" s="123" t="s">
        <v>158</v>
      </c>
      <c r="O8" s="123" t="s">
        <v>159</v>
      </c>
    </row>
    <row r="9" s="119" customFormat="1" ht="67" spans="1:15">
      <c r="A9" s="122" t="s">
        <v>160</v>
      </c>
      <c r="B9" s="123" t="s">
        <v>161</v>
      </c>
      <c r="C9" s="124" t="s">
        <v>117</v>
      </c>
      <c r="D9" s="123" t="s">
        <v>162</v>
      </c>
      <c r="E9" s="123" t="s">
        <v>119</v>
      </c>
      <c r="F9" s="123" t="s">
        <v>120</v>
      </c>
      <c r="G9" s="123" t="s">
        <v>121</v>
      </c>
      <c r="H9" s="123" t="s">
        <v>122</v>
      </c>
      <c r="I9" s="123" t="s">
        <v>121</v>
      </c>
      <c r="J9" s="124" t="s">
        <v>131</v>
      </c>
      <c r="K9" s="123" t="s">
        <v>163</v>
      </c>
      <c r="L9" s="123" t="s">
        <v>133</v>
      </c>
      <c r="M9" s="123" t="s">
        <v>121</v>
      </c>
      <c r="N9" s="123" t="s">
        <v>164</v>
      </c>
      <c r="O9" s="123" t="s">
        <v>121</v>
      </c>
    </row>
    <row r="10" s="119" customFormat="1" ht="67" spans="1:15">
      <c r="A10" s="122" t="s">
        <v>165</v>
      </c>
      <c r="B10" s="123" t="s">
        <v>166</v>
      </c>
      <c r="C10" s="124" t="s">
        <v>117</v>
      </c>
      <c r="D10" s="123" t="s">
        <v>162</v>
      </c>
      <c r="E10" s="123" t="s">
        <v>119</v>
      </c>
      <c r="F10" s="123" t="s">
        <v>120</v>
      </c>
      <c r="G10" s="123" t="s">
        <v>121</v>
      </c>
      <c r="H10" s="123" t="s">
        <v>122</v>
      </c>
      <c r="I10" s="123" t="s">
        <v>121</v>
      </c>
      <c r="J10" s="124" t="s">
        <v>131</v>
      </c>
      <c r="K10" s="123" t="s">
        <v>167</v>
      </c>
      <c r="L10" s="123" t="s">
        <v>133</v>
      </c>
      <c r="M10" s="123" t="s">
        <v>121</v>
      </c>
      <c r="N10" s="123" t="s">
        <v>168</v>
      </c>
      <c r="O10" s="123" t="s">
        <v>121</v>
      </c>
    </row>
    <row r="11" s="119" customFormat="1" ht="81" spans="1:15">
      <c r="A11" s="122" t="s">
        <v>169</v>
      </c>
      <c r="B11" s="123" t="s">
        <v>170</v>
      </c>
      <c r="C11" s="124" t="s">
        <v>117</v>
      </c>
      <c r="D11" s="123" t="s">
        <v>171</v>
      </c>
      <c r="E11" s="123" t="s">
        <v>172</v>
      </c>
      <c r="F11" s="123" t="s">
        <v>133</v>
      </c>
      <c r="G11" s="123" t="s">
        <v>173</v>
      </c>
      <c r="H11" s="123" t="s">
        <v>122</v>
      </c>
      <c r="I11" s="123" t="s">
        <v>121</v>
      </c>
      <c r="J11" s="124" t="s">
        <v>174</v>
      </c>
      <c r="K11" s="123" t="s">
        <v>175</v>
      </c>
      <c r="L11" s="123" t="s">
        <v>133</v>
      </c>
      <c r="M11" s="123" t="s">
        <v>176</v>
      </c>
      <c r="N11" s="123" t="s">
        <v>177</v>
      </c>
      <c r="O11" s="123" t="s">
        <v>178</v>
      </c>
    </row>
    <row r="12" s="119" customFormat="1" ht="409.5" spans="1:15">
      <c r="A12" s="122" t="s">
        <v>179</v>
      </c>
      <c r="B12" s="123" t="s">
        <v>180</v>
      </c>
      <c r="C12" s="124" t="s">
        <v>117</v>
      </c>
      <c r="D12" s="123" t="s">
        <v>130</v>
      </c>
      <c r="E12" s="123" t="s">
        <v>138</v>
      </c>
      <c r="F12" s="123" t="s">
        <v>120</v>
      </c>
      <c r="G12" s="123" t="s">
        <v>181</v>
      </c>
      <c r="H12" s="123" t="s">
        <v>122</v>
      </c>
      <c r="I12" s="123" t="s">
        <v>121</v>
      </c>
      <c r="J12" s="124" t="s">
        <v>123</v>
      </c>
      <c r="K12" s="123" t="s">
        <v>182</v>
      </c>
      <c r="L12" s="123" t="s">
        <v>125</v>
      </c>
      <c r="M12" s="123" t="s">
        <v>121</v>
      </c>
      <c r="N12" s="123" t="s">
        <v>183</v>
      </c>
      <c r="O12" s="123" t="s">
        <v>184</v>
      </c>
    </row>
    <row r="13" s="119" customFormat="1" ht="409.5" spans="1:15">
      <c r="A13" s="122" t="s">
        <v>185</v>
      </c>
      <c r="B13" s="123" t="s">
        <v>186</v>
      </c>
      <c r="C13" s="124" t="s">
        <v>117</v>
      </c>
      <c r="D13" s="123" t="s">
        <v>130</v>
      </c>
      <c r="E13" s="123" t="s">
        <v>138</v>
      </c>
      <c r="F13" s="123" t="s">
        <v>120</v>
      </c>
      <c r="G13" s="123" t="s">
        <v>181</v>
      </c>
      <c r="H13" s="123" t="s">
        <v>122</v>
      </c>
      <c r="I13" s="123" t="s">
        <v>121</v>
      </c>
      <c r="J13" s="124" t="s">
        <v>123</v>
      </c>
      <c r="K13" s="123" t="s">
        <v>182</v>
      </c>
      <c r="L13" s="123" t="s">
        <v>125</v>
      </c>
      <c r="M13" s="123" t="s">
        <v>121</v>
      </c>
      <c r="N13" s="123" t="s">
        <v>187</v>
      </c>
      <c r="O13" s="123" t="s">
        <v>188</v>
      </c>
    </row>
    <row r="14" s="119" customFormat="1" ht="50" spans="1:15">
      <c r="A14" s="122" t="s">
        <v>189</v>
      </c>
      <c r="B14" s="123" t="s">
        <v>190</v>
      </c>
      <c r="C14" s="124" t="s">
        <v>117</v>
      </c>
      <c r="D14" s="123" t="s">
        <v>130</v>
      </c>
      <c r="E14" s="123" t="s">
        <v>119</v>
      </c>
      <c r="F14" s="123" t="s">
        <v>143</v>
      </c>
      <c r="G14" s="123" t="s">
        <v>121</v>
      </c>
      <c r="H14" s="123" t="s">
        <v>122</v>
      </c>
      <c r="I14" s="123" t="s">
        <v>121</v>
      </c>
      <c r="J14" s="124" t="s">
        <v>131</v>
      </c>
      <c r="K14" s="123" t="s">
        <v>191</v>
      </c>
      <c r="L14" s="123" t="s">
        <v>133</v>
      </c>
      <c r="M14" s="123" t="s">
        <v>121</v>
      </c>
      <c r="N14" s="123" t="s">
        <v>191</v>
      </c>
      <c r="O14" s="123" t="s">
        <v>121</v>
      </c>
    </row>
    <row r="15" s="119" customFormat="1" ht="67" spans="1:15">
      <c r="A15" s="122" t="s">
        <v>192</v>
      </c>
      <c r="B15" s="123" t="s">
        <v>193</v>
      </c>
      <c r="C15" s="124" t="s">
        <v>117</v>
      </c>
      <c r="D15" s="123" t="s">
        <v>130</v>
      </c>
      <c r="E15" s="123" t="s">
        <v>119</v>
      </c>
      <c r="F15" s="123" t="s">
        <v>143</v>
      </c>
      <c r="G15" s="123" t="s">
        <v>121</v>
      </c>
      <c r="H15" s="123" t="s">
        <v>122</v>
      </c>
      <c r="I15" s="123" t="s">
        <v>121</v>
      </c>
      <c r="J15" s="124" t="s">
        <v>131</v>
      </c>
      <c r="K15" s="123" t="s">
        <v>194</v>
      </c>
      <c r="L15" s="123" t="s">
        <v>133</v>
      </c>
      <c r="M15" s="123" t="s">
        <v>121</v>
      </c>
      <c r="N15" s="123" t="s">
        <v>195</v>
      </c>
      <c r="O15" s="123" t="s">
        <v>121</v>
      </c>
    </row>
    <row r="16" s="119" customFormat="1" ht="53" spans="1:15">
      <c r="A16" s="122" t="s">
        <v>196</v>
      </c>
      <c r="B16" s="123" t="s">
        <v>197</v>
      </c>
      <c r="C16" s="124" t="s">
        <v>117</v>
      </c>
      <c r="D16" s="123" t="s">
        <v>130</v>
      </c>
      <c r="E16" s="123" t="s">
        <v>119</v>
      </c>
      <c r="F16" s="123" t="s">
        <v>143</v>
      </c>
      <c r="G16" s="123" t="s">
        <v>121</v>
      </c>
      <c r="H16" s="123" t="s">
        <v>122</v>
      </c>
      <c r="I16" s="123" t="s">
        <v>121</v>
      </c>
      <c r="J16" s="124" t="s">
        <v>131</v>
      </c>
      <c r="K16" s="123" t="s">
        <v>198</v>
      </c>
      <c r="L16" s="123" t="s">
        <v>133</v>
      </c>
      <c r="M16" s="123" t="s">
        <v>121</v>
      </c>
      <c r="N16" s="123" t="s">
        <v>199</v>
      </c>
      <c r="O16" s="123" t="s">
        <v>121</v>
      </c>
    </row>
    <row r="17" s="119" customFormat="1" ht="53" spans="1:15">
      <c r="A17" s="122" t="s">
        <v>200</v>
      </c>
      <c r="B17" s="123" t="s">
        <v>201</v>
      </c>
      <c r="C17" s="124" t="s">
        <v>117</v>
      </c>
      <c r="D17" s="123" t="s">
        <v>130</v>
      </c>
      <c r="E17" s="123" t="s">
        <v>119</v>
      </c>
      <c r="F17" s="123" t="s">
        <v>143</v>
      </c>
      <c r="G17" s="123" t="s">
        <v>121</v>
      </c>
      <c r="H17" s="123" t="s">
        <v>122</v>
      </c>
      <c r="I17" s="123" t="s">
        <v>121</v>
      </c>
      <c r="J17" s="124" t="s">
        <v>131</v>
      </c>
      <c r="K17" s="123" t="s">
        <v>202</v>
      </c>
      <c r="L17" s="123" t="s">
        <v>133</v>
      </c>
      <c r="M17" s="123" t="s">
        <v>121</v>
      </c>
      <c r="N17" s="123" t="s">
        <v>203</v>
      </c>
      <c r="O17" s="123" t="s">
        <v>121</v>
      </c>
    </row>
    <row r="18" s="119" customFormat="1" ht="50" spans="1:15">
      <c r="A18" s="122" t="s">
        <v>204</v>
      </c>
      <c r="B18" s="123" t="s">
        <v>205</v>
      </c>
      <c r="C18" s="124" t="s">
        <v>117</v>
      </c>
      <c r="D18" s="123" t="s">
        <v>162</v>
      </c>
      <c r="E18" s="123" t="s">
        <v>206</v>
      </c>
      <c r="F18" s="123" t="s">
        <v>120</v>
      </c>
      <c r="G18" s="123" t="s">
        <v>121</v>
      </c>
      <c r="H18" s="123" t="s">
        <v>122</v>
      </c>
      <c r="I18" s="123" t="s">
        <v>121</v>
      </c>
      <c r="J18" s="124" t="s">
        <v>131</v>
      </c>
      <c r="K18" s="123" t="s">
        <v>207</v>
      </c>
      <c r="L18" s="123" t="s">
        <v>133</v>
      </c>
      <c r="M18" s="123" t="s">
        <v>121</v>
      </c>
      <c r="N18" s="123" t="s">
        <v>208</v>
      </c>
      <c r="O18" s="123" t="s">
        <v>121</v>
      </c>
    </row>
    <row r="19" s="119" customFormat="1" ht="50" spans="1:15">
      <c r="A19" s="122" t="s">
        <v>209</v>
      </c>
      <c r="B19" s="123" t="s">
        <v>210</v>
      </c>
      <c r="C19" s="124" t="s">
        <v>117</v>
      </c>
      <c r="D19" s="123" t="s">
        <v>162</v>
      </c>
      <c r="E19" s="123" t="s">
        <v>211</v>
      </c>
      <c r="F19" s="123" t="s">
        <v>120</v>
      </c>
      <c r="G19" s="123" t="s">
        <v>121</v>
      </c>
      <c r="H19" s="123" t="s">
        <v>122</v>
      </c>
      <c r="I19" s="123" t="s">
        <v>121</v>
      </c>
      <c r="J19" s="124" t="s">
        <v>131</v>
      </c>
      <c r="K19" s="123" t="s">
        <v>212</v>
      </c>
      <c r="L19" s="123" t="s">
        <v>133</v>
      </c>
      <c r="M19" s="123" t="s">
        <v>121</v>
      </c>
      <c r="N19" s="123" t="s">
        <v>213</v>
      </c>
      <c r="O19" s="123" t="s">
        <v>121</v>
      </c>
    </row>
    <row r="20" s="119" customFormat="1" ht="50" spans="1:15">
      <c r="A20" s="122" t="s">
        <v>214</v>
      </c>
      <c r="B20" s="123" t="s">
        <v>215</v>
      </c>
      <c r="C20" s="124" t="s">
        <v>117</v>
      </c>
      <c r="D20" s="123" t="s">
        <v>216</v>
      </c>
      <c r="E20" s="123" t="s">
        <v>119</v>
      </c>
      <c r="F20" s="123" t="s">
        <v>217</v>
      </c>
      <c r="G20" s="123" t="s">
        <v>218</v>
      </c>
      <c r="H20" s="123" t="s">
        <v>122</v>
      </c>
      <c r="I20" s="123" t="s">
        <v>121</v>
      </c>
      <c r="J20" s="124" t="s">
        <v>123</v>
      </c>
      <c r="K20" s="123" t="s">
        <v>219</v>
      </c>
      <c r="L20" s="123" t="s">
        <v>125</v>
      </c>
      <c r="M20" s="123" t="s">
        <v>220</v>
      </c>
      <c r="N20" s="123" t="s">
        <v>221</v>
      </c>
      <c r="O20" s="123" t="s">
        <v>222</v>
      </c>
    </row>
    <row r="21" s="119" customFormat="1" ht="81" spans="1:15">
      <c r="A21" s="122" t="s">
        <v>223</v>
      </c>
      <c r="B21" s="123" t="s">
        <v>224</v>
      </c>
      <c r="C21" s="124" t="s">
        <v>117</v>
      </c>
      <c r="D21" s="123" t="s">
        <v>225</v>
      </c>
      <c r="E21" s="123" t="s">
        <v>206</v>
      </c>
      <c r="F21" s="123" t="s">
        <v>226</v>
      </c>
      <c r="G21" s="123" t="s">
        <v>218</v>
      </c>
      <c r="H21" s="123" t="s">
        <v>122</v>
      </c>
      <c r="I21" s="123" t="s">
        <v>121</v>
      </c>
      <c r="J21" s="124" t="s">
        <v>227</v>
      </c>
      <c r="K21" s="123" t="s">
        <v>228</v>
      </c>
      <c r="L21" s="123" t="s">
        <v>133</v>
      </c>
      <c r="M21" s="123" t="s">
        <v>220</v>
      </c>
      <c r="N21" s="123" t="s">
        <v>229</v>
      </c>
      <c r="O21" s="123" t="s">
        <v>230</v>
      </c>
    </row>
    <row r="22" s="119" customFormat="1" ht="53" spans="1:15">
      <c r="A22" s="122" t="s">
        <v>231</v>
      </c>
      <c r="B22" s="123" t="s">
        <v>232</v>
      </c>
      <c r="C22" s="124" t="s">
        <v>117</v>
      </c>
      <c r="D22" s="123" t="s">
        <v>233</v>
      </c>
      <c r="E22" s="123" t="s">
        <v>234</v>
      </c>
      <c r="F22" s="123" t="s">
        <v>120</v>
      </c>
      <c r="G22" s="123" t="s">
        <v>235</v>
      </c>
      <c r="H22" s="123" t="s">
        <v>122</v>
      </c>
      <c r="I22" s="123" t="s">
        <v>121</v>
      </c>
      <c r="J22" s="124" t="s">
        <v>123</v>
      </c>
      <c r="K22" s="123" t="s">
        <v>236</v>
      </c>
      <c r="L22" s="123" t="s">
        <v>125</v>
      </c>
      <c r="M22" s="123" t="s">
        <v>220</v>
      </c>
      <c r="N22" s="123" t="s">
        <v>237</v>
      </c>
      <c r="O22" s="123" t="s">
        <v>238</v>
      </c>
    </row>
    <row r="23" s="119" customFormat="1" ht="50" spans="1:15">
      <c r="A23" s="122" t="s">
        <v>239</v>
      </c>
      <c r="B23" s="123" t="s">
        <v>240</v>
      </c>
      <c r="C23" s="124" t="s">
        <v>117</v>
      </c>
      <c r="D23" s="123" t="s">
        <v>241</v>
      </c>
      <c r="E23" s="123" t="s">
        <v>242</v>
      </c>
      <c r="F23" s="123" t="s">
        <v>120</v>
      </c>
      <c r="G23" s="123" t="s">
        <v>243</v>
      </c>
      <c r="H23" s="123" t="s">
        <v>122</v>
      </c>
      <c r="I23" s="123" t="s">
        <v>121</v>
      </c>
      <c r="J23" s="124" t="s">
        <v>123</v>
      </c>
      <c r="K23" s="123" t="s">
        <v>244</v>
      </c>
      <c r="L23" s="123" t="s">
        <v>125</v>
      </c>
      <c r="M23" s="123" t="s">
        <v>220</v>
      </c>
      <c r="N23" s="123" t="s">
        <v>245</v>
      </c>
      <c r="O23" s="123" t="s">
        <v>246</v>
      </c>
    </row>
    <row r="24" s="119" customFormat="1" ht="67" spans="1:15">
      <c r="A24" s="122" t="s">
        <v>247</v>
      </c>
      <c r="B24" s="123" t="s">
        <v>248</v>
      </c>
      <c r="C24" s="124" t="s">
        <v>117</v>
      </c>
      <c r="D24" s="123" t="s">
        <v>249</v>
      </c>
      <c r="E24" s="123" t="s">
        <v>206</v>
      </c>
      <c r="F24" s="123" t="s">
        <v>250</v>
      </c>
      <c r="G24" s="123" t="s">
        <v>173</v>
      </c>
      <c r="H24" s="123" t="s">
        <v>122</v>
      </c>
      <c r="I24" s="123" t="s">
        <v>121</v>
      </c>
      <c r="J24" s="124" t="s">
        <v>123</v>
      </c>
      <c r="K24" s="123" t="s">
        <v>251</v>
      </c>
      <c r="L24" s="123" t="s">
        <v>125</v>
      </c>
      <c r="M24" s="123" t="s">
        <v>220</v>
      </c>
      <c r="N24" s="123" t="s">
        <v>252</v>
      </c>
      <c r="O24" s="123" t="s">
        <v>238</v>
      </c>
    </row>
    <row r="25" s="119" customFormat="1" ht="50" spans="1:15">
      <c r="A25" s="122" t="s">
        <v>253</v>
      </c>
      <c r="B25" s="123" t="s">
        <v>254</v>
      </c>
      <c r="C25" s="124" t="s">
        <v>117</v>
      </c>
      <c r="D25" s="123" t="s">
        <v>255</v>
      </c>
      <c r="E25" s="123" t="s">
        <v>256</v>
      </c>
      <c r="F25" s="123" t="s">
        <v>120</v>
      </c>
      <c r="G25" s="123" t="s">
        <v>235</v>
      </c>
      <c r="H25" s="123" t="s">
        <v>122</v>
      </c>
      <c r="I25" s="123" t="s">
        <v>121</v>
      </c>
      <c r="J25" s="124" t="s">
        <v>123</v>
      </c>
      <c r="K25" s="123" t="s">
        <v>257</v>
      </c>
      <c r="L25" s="123" t="s">
        <v>125</v>
      </c>
      <c r="M25" s="123" t="s">
        <v>258</v>
      </c>
      <c r="N25" s="123" t="s">
        <v>259</v>
      </c>
      <c r="O25" s="123" t="s">
        <v>222</v>
      </c>
    </row>
    <row r="26" s="119" customFormat="1" ht="67" spans="1:15">
      <c r="A26" s="122" t="s">
        <v>260</v>
      </c>
      <c r="B26" s="123" t="s">
        <v>261</v>
      </c>
      <c r="C26" s="124" t="s">
        <v>117</v>
      </c>
      <c r="D26" s="123" t="s">
        <v>225</v>
      </c>
      <c r="E26" s="123" t="s">
        <v>262</v>
      </c>
      <c r="F26" s="123" t="s">
        <v>120</v>
      </c>
      <c r="G26" s="123" t="s">
        <v>235</v>
      </c>
      <c r="H26" s="123" t="s">
        <v>122</v>
      </c>
      <c r="I26" s="123" t="s">
        <v>121</v>
      </c>
      <c r="J26" s="124" t="s">
        <v>123</v>
      </c>
      <c r="K26" s="123" t="s">
        <v>263</v>
      </c>
      <c r="L26" s="123" t="s">
        <v>125</v>
      </c>
      <c r="M26" s="123" t="s">
        <v>121</v>
      </c>
      <c r="N26" s="123" t="s">
        <v>264</v>
      </c>
      <c r="O26" s="123" t="s">
        <v>238</v>
      </c>
    </row>
    <row r="27" s="119" customFormat="1" ht="67" spans="1:15">
      <c r="A27" s="122" t="s">
        <v>265</v>
      </c>
      <c r="B27" s="123" t="s">
        <v>266</v>
      </c>
      <c r="C27" s="124" t="s">
        <v>117</v>
      </c>
      <c r="D27" s="123" t="s">
        <v>267</v>
      </c>
      <c r="E27" s="123" t="s">
        <v>268</v>
      </c>
      <c r="F27" s="123" t="s">
        <v>120</v>
      </c>
      <c r="G27" s="123" t="s">
        <v>173</v>
      </c>
      <c r="H27" s="123" t="s">
        <v>122</v>
      </c>
      <c r="I27" s="123" t="s">
        <v>121</v>
      </c>
      <c r="J27" s="124" t="s">
        <v>123</v>
      </c>
      <c r="K27" s="123" t="s">
        <v>269</v>
      </c>
      <c r="L27" s="123" t="s">
        <v>125</v>
      </c>
      <c r="M27" s="123" t="s">
        <v>220</v>
      </c>
      <c r="N27" s="123" t="s">
        <v>270</v>
      </c>
      <c r="O27" s="123" t="s">
        <v>222</v>
      </c>
    </row>
    <row r="28" s="119" customFormat="1" ht="137" spans="1:15">
      <c r="A28" s="122" t="s">
        <v>271</v>
      </c>
      <c r="B28" s="123" t="s">
        <v>272</v>
      </c>
      <c r="C28" s="124" t="s">
        <v>117</v>
      </c>
      <c r="D28" s="123" t="s">
        <v>273</v>
      </c>
      <c r="E28" s="123" t="s">
        <v>274</v>
      </c>
      <c r="F28" s="123" t="s">
        <v>275</v>
      </c>
      <c r="G28" s="123" t="s">
        <v>121</v>
      </c>
      <c r="H28" s="123" t="s">
        <v>122</v>
      </c>
      <c r="I28" s="123" t="s">
        <v>121</v>
      </c>
      <c r="J28" s="124" t="s">
        <v>276</v>
      </c>
      <c r="K28" s="123" t="s">
        <v>277</v>
      </c>
      <c r="L28" s="123" t="s">
        <v>133</v>
      </c>
      <c r="M28" s="123" t="s">
        <v>176</v>
      </c>
      <c r="N28" s="123" t="s">
        <v>278</v>
      </c>
      <c r="O28" s="123" t="s">
        <v>279</v>
      </c>
    </row>
    <row r="29" s="119" customFormat="1" ht="53" spans="1:15">
      <c r="A29" s="122" t="s">
        <v>280</v>
      </c>
      <c r="B29" s="123" t="s">
        <v>281</v>
      </c>
      <c r="C29" s="124" t="s">
        <v>117</v>
      </c>
      <c r="D29" s="123" t="s">
        <v>225</v>
      </c>
      <c r="E29" s="123" t="s">
        <v>282</v>
      </c>
      <c r="F29" s="123" t="s">
        <v>283</v>
      </c>
      <c r="G29" s="123" t="s">
        <v>284</v>
      </c>
      <c r="H29" s="123" t="s">
        <v>122</v>
      </c>
      <c r="I29" s="123" t="s">
        <v>121</v>
      </c>
      <c r="J29" s="124" t="s">
        <v>123</v>
      </c>
      <c r="K29" s="123" t="s">
        <v>285</v>
      </c>
      <c r="L29" s="123" t="s">
        <v>125</v>
      </c>
      <c r="M29" s="123" t="s">
        <v>220</v>
      </c>
      <c r="N29" s="123" t="s">
        <v>286</v>
      </c>
      <c r="O29" s="123" t="s">
        <v>287</v>
      </c>
    </row>
    <row r="30" s="119" customFormat="1" ht="183" spans="1:15">
      <c r="A30" s="122" t="s">
        <v>288</v>
      </c>
      <c r="B30" s="123" t="s">
        <v>289</v>
      </c>
      <c r="C30" s="124" t="s">
        <v>117</v>
      </c>
      <c r="D30" s="123" t="s">
        <v>290</v>
      </c>
      <c r="E30" s="123" t="s">
        <v>291</v>
      </c>
      <c r="F30" s="123" t="s">
        <v>292</v>
      </c>
      <c r="G30" s="123" t="s">
        <v>121</v>
      </c>
      <c r="H30" s="123" t="s">
        <v>122</v>
      </c>
      <c r="I30" s="123" t="s">
        <v>121</v>
      </c>
      <c r="J30" s="124" t="s">
        <v>123</v>
      </c>
      <c r="K30" s="123" t="s">
        <v>293</v>
      </c>
      <c r="L30" s="123" t="s">
        <v>125</v>
      </c>
      <c r="M30" s="123" t="s">
        <v>220</v>
      </c>
      <c r="N30" s="123" t="s">
        <v>294</v>
      </c>
      <c r="O30" s="123" t="s">
        <v>295</v>
      </c>
    </row>
    <row r="31" s="119" customFormat="1" ht="106" spans="1:15">
      <c r="A31" s="122" t="s">
        <v>296</v>
      </c>
      <c r="B31" s="123" t="s">
        <v>297</v>
      </c>
      <c r="C31" s="124" t="s">
        <v>117</v>
      </c>
      <c r="D31" s="123" t="s">
        <v>298</v>
      </c>
      <c r="E31" s="123" t="s">
        <v>299</v>
      </c>
      <c r="F31" s="123" t="s">
        <v>300</v>
      </c>
      <c r="G31" s="123" t="s">
        <v>121</v>
      </c>
      <c r="H31" s="123" t="s">
        <v>122</v>
      </c>
      <c r="I31" s="123" t="s">
        <v>121</v>
      </c>
      <c r="J31" s="124" t="s">
        <v>123</v>
      </c>
      <c r="K31" s="123" t="s">
        <v>301</v>
      </c>
      <c r="L31" s="123" t="s">
        <v>133</v>
      </c>
      <c r="M31" s="123" t="s">
        <v>220</v>
      </c>
      <c r="N31" s="123" t="s">
        <v>302</v>
      </c>
      <c r="O31" s="123" t="s">
        <v>303</v>
      </c>
    </row>
    <row r="32" s="119" customFormat="1" ht="85" spans="1:15">
      <c r="A32" s="122" t="s">
        <v>304</v>
      </c>
      <c r="B32" s="123" t="s">
        <v>305</v>
      </c>
      <c r="C32" s="124" t="s">
        <v>117</v>
      </c>
      <c r="D32" s="123" t="s">
        <v>225</v>
      </c>
      <c r="E32" s="123" t="s">
        <v>119</v>
      </c>
      <c r="F32" s="123" t="s">
        <v>120</v>
      </c>
      <c r="G32" s="123" t="s">
        <v>121</v>
      </c>
      <c r="H32" s="123" t="s">
        <v>122</v>
      </c>
      <c r="I32" s="123" t="s">
        <v>121</v>
      </c>
      <c r="J32" s="124" t="s">
        <v>276</v>
      </c>
      <c r="K32" s="123" t="s">
        <v>306</v>
      </c>
      <c r="L32" s="123" t="s">
        <v>133</v>
      </c>
      <c r="M32" s="123" t="s">
        <v>121</v>
      </c>
      <c r="N32" s="123" t="s">
        <v>307</v>
      </c>
      <c r="O32" s="123" t="s">
        <v>308</v>
      </c>
    </row>
    <row r="33" s="119" customFormat="1" ht="50" spans="1:15">
      <c r="A33" s="122" t="s">
        <v>309</v>
      </c>
      <c r="B33" s="123" t="s">
        <v>310</v>
      </c>
      <c r="C33" s="124" t="s">
        <v>117</v>
      </c>
      <c r="D33" s="123" t="s">
        <v>225</v>
      </c>
      <c r="E33" s="123" t="s">
        <v>311</v>
      </c>
      <c r="F33" s="123" t="s">
        <v>283</v>
      </c>
      <c r="G33" s="123" t="s">
        <v>235</v>
      </c>
      <c r="H33" s="123" t="s">
        <v>122</v>
      </c>
      <c r="I33" s="123" t="s">
        <v>121</v>
      </c>
      <c r="J33" s="124" t="s">
        <v>123</v>
      </c>
      <c r="K33" s="123" t="s">
        <v>312</v>
      </c>
      <c r="L33" s="123" t="s">
        <v>125</v>
      </c>
      <c r="M33" s="123" t="s">
        <v>220</v>
      </c>
      <c r="N33" s="123" t="s">
        <v>313</v>
      </c>
      <c r="O33" s="123" t="s">
        <v>314</v>
      </c>
    </row>
    <row r="34" s="119" customFormat="1" ht="67" spans="1:15">
      <c r="A34" s="122" t="s">
        <v>315</v>
      </c>
      <c r="B34" s="123" t="s">
        <v>316</v>
      </c>
      <c r="C34" s="124" t="s">
        <v>117</v>
      </c>
      <c r="D34" s="123" t="s">
        <v>317</v>
      </c>
      <c r="E34" s="123" t="s">
        <v>119</v>
      </c>
      <c r="F34" s="123" t="s">
        <v>226</v>
      </c>
      <c r="G34" s="123" t="s">
        <v>218</v>
      </c>
      <c r="H34" s="123" t="s">
        <v>122</v>
      </c>
      <c r="I34" s="123" t="s">
        <v>121</v>
      </c>
      <c r="J34" s="124" t="s">
        <v>276</v>
      </c>
      <c r="K34" s="123" t="s">
        <v>318</v>
      </c>
      <c r="L34" s="123" t="s">
        <v>133</v>
      </c>
      <c r="M34" s="123" t="s">
        <v>220</v>
      </c>
      <c r="N34" s="123" t="s">
        <v>319</v>
      </c>
      <c r="O34" s="123" t="s">
        <v>320</v>
      </c>
    </row>
    <row r="35" s="119" customFormat="1" ht="99" spans="1:15">
      <c r="A35" s="122" t="s">
        <v>321</v>
      </c>
      <c r="B35" s="123" t="s">
        <v>322</v>
      </c>
      <c r="C35" s="124" t="s">
        <v>117</v>
      </c>
      <c r="D35" s="123" t="s">
        <v>156</v>
      </c>
      <c r="E35" s="123" t="s">
        <v>119</v>
      </c>
      <c r="F35" s="123" t="s">
        <v>120</v>
      </c>
      <c r="G35" s="123" t="s">
        <v>121</v>
      </c>
      <c r="H35" s="123" t="s">
        <v>122</v>
      </c>
      <c r="I35" s="123" t="s">
        <v>121</v>
      </c>
      <c r="J35" s="124" t="s">
        <v>276</v>
      </c>
      <c r="K35" s="123" t="s">
        <v>323</v>
      </c>
      <c r="L35" s="123" t="s">
        <v>133</v>
      </c>
      <c r="M35" s="123" t="s">
        <v>121</v>
      </c>
      <c r="N35" s="123" t="s">
        <v>324</v>
      </c>
      <c r="O35" s="123" t="s">
        <v>325</v>
      </c>
    </row>
    <row r="36" s="119" customFormat="1" ht="56" spans="1:15">
      <c r="A36" s="122" t="s">
        <v>326</v>
      </c>
      <c r="B36" s="123" t="s">
        <v>327</v>
      </c>
      <c r="C36" s="124" t="s">
        <v>117</v>
      </c>
      <c r="D36" s="123" t="s">
        <v>328</v>
      </c>
      <c r="E36" s="123" t="s">
        <v>329</v>
      </c>
      <c r="F36" s="123" t="s">
        <v>330</v>
      </c>
      <c r="G36" s="123" t="s">
        <v>243</v>
      </c>
      <c r="H36" s="123" t="s">
        <v>122</v>
      </c>
      <c r="I36" s="123" t="s">
        <v>121</v>
      </c>
      <c r="J36" s="124" t="s">
        <v>123</v>
      </c>
      <c r="K36" s="123" t="s">
        <v>331</v>
      </c>
      <c r="L36" s="123" t="s">
        <v>133</v>
      </c>
      <c r="M36" s="123" t="s">
        <v>220</v>
      </c>
      <c r="N36" s="123" t="s">
        <v>332</v>
      </c>
      <c r="O36" s="123" t="s">
        <v>333</v>
      </c>
    </row>
    <row r="37" s="119" customFormat="1" ht="56" spans="1:15">
      <c r="A37" s="122" t="s">
        <v>334</v>
      </c>
      <c r="B37" s="123" t="s">
        <v>335</v>
      </c>
      <c r="C37" s="124" t="s">
        <v>117</v>
      </c>
      <c r="D37" s="123" t="s">
        <v>336</v>
      </c>
      <c r="E37" s="123" t="s">
        <v>337</v>
      </c>
      <c r="F37" s="123" t="s">
        <v>338</v>
      </c>
      <c r="G37" s="123" t="s">
        <v>284</v>
      </c>
      <c r="H37" s="123" t="s">
        <v>122</v>
      </c>
      <c r="I37" s="123" t="s">
        <v>121</v>
      </c>
      <c r="J37" s="124" t="s">
        <v>339</v>
      </c>
      <c r="K37" s="123" t="s">
        <v>340</v>
      </c>
      <c r="L37" s="123" t="s">
        <v>133</v>
      </c>
      <c r="M37" s="123" t="s">
        <v>220</v>
      </c>
      <c r="N37" s="123" t="s">
        <v>341</v>
      </c>
      <c r="O37" s="123" t="s">
        <v>342</v>
      </c>
    </row>
    <row r="38" s="119" customFormat="1" ht="409.5" spans="1:15">
      <c r="A38" s="122" t="s">
        <v>343</v>
      </c>
      <c r="B38" s="123" t="s">
        <v>344</v>
      </c>
      <c r="C38" s="124" t="s">
        <v>117</v>
      </c>
      <c r="D38" s="123" t="s">
        <v>267</v>
      </c>
      <c r="E38" s="123" t="s">
        <v>345</v>
      </c>
      <c r="F38" s="123" t="s">
        <v>120</v>
      </c>
      <c r="G38" s="123" t="s">
        <v>284</v>
      </c>
      <c r="H38" s="123" t="s">
        <v>122</v>
      </c>
      <c r="I38" s="123" t="s">
        <v>121</v>
      </c>
      <c r="J38" s="124" t="s">
        <v>123</v>
      </c>
      <c r="K38" s="123" t="s">
        <v>346</v>
      </c>
      <c r="L38" s="123" t="s">
        <v>125</v>
      </c>
      <c r="M38" s="123" t="s">
        <v>121</v>
      </c>
      <c r="N38" s="123" t="s">
        <v>347</v>
      </c>
      <c r="O38" s="123" t="s">
        <v>348</v>
      </c>
    </row>
    <row r="39" s="119" customFormat="1" ht="67" spans="1:15">
      <c r="A39" s="122" t="s">
        <v>349</v>
      </c>
      <c r="B39" s="123" t="s">
        <v>350</v>
      </c>
      <c r="C39" s="124" t="s">
        <v>117</v>
      </c>
      <c r="D39" s="123" t="s">
        <v>225</v>
      </c>
      <c r="E39" s="123" t="s">
        <v>282</v>
      </c>
      <c r="F39" s="123" t="s">
        <v>283</v>
      </c>
      <c r="G39" s="123" t="s">
        <v>121</v>
      </c>
      <c r="H39" s="123" t="s">
        <v>122</v>
      </c>
      <c r="I39" s="123" t="s">
        <v>121</v>
      </c>
      <c r="J39" s="124" t="s">
        <v>131</v>
      </c>
      <c r="K39" s="123" t="s">
        <v>351</v>
      </c>
      <c r="L39" s="123" t="s">
        <v>133</v>
      </c>
      <c r="M39" s="123" t="s">
        <v>220</v>
      </c>
      <c r="N39" s="123" t="s">
        <v>352</v>
      </c>
      <c r="O39" s="123" t="s">
        <v>353</v>
      </c>
    </row>
    <row r="40" s="119" customFormat="1" ht="113" spans="1:15">
      <c r="A40" s="122" t="s">
        <v>354</v>
      </c>
      <c r="B40" s="123" t="s">
        <v>355</v>
      </c>
      <c r="C40" s="124" t="s">
        <v>117</v>
      </c>
      <c r="D40" s="123" t="s">
        <v>225</v>
      </c>
      <c r="E40" s="123" t="s">
        <v>206</v>
      </c>
      <c r="F40" s="123" t="s">
        <v>217</v>
      </c>
      <c r="G40" s="123" t="s">
        <v>284</v>
      </c>
      <c r="H40" s="123" t="s">
        <v>122</v>
      </c>
      <c r="I40" s="123" t="s">
        <v>121</v>
      </c>
      <c r="J40" s="124" t="s">
        <v>131</v>
      </c>
      <c r="K40" s="123" t="s">
        <v>356</v>
      </c>
      <c r="L40" s="123" t="s">
        <v>133</v>
      </c>
      <c r="M40" s="123" t="s">
        <v>220</v>
      </c>
      <c r="N40" s="123" t="s">
        <v>357</v>
      </c>
      <c r="O40" s="123" t="s">
        <v>358</v>
      </c>
    </row>
    <row r="41" s="119" customFormat="1" ht="71" spans="1:15">
      <c r="A41" s="122" t="s">
        <v>359</v>
      </c>
      <c r="B41" s="123" t="s">
        <v>360</v>
      </c>
      <c r="C41" s="124" t="s">
        <v>117</v>
      </c>
      <c r="D41" s="123" t="s">
        <v>361</v>
      </c>
      <c r="E41" s="123" t="s">
        <v>362</v>
      </c>
      <c r="F41" s="123" t="s">
        <v>363</v>
      </c>
      <c r="G41" s="123" t="s">
        <v>121</v>
      </c>
      <c r="H41" s="123" t="s">
        <v>364</v>
      </c>
      <c r="I41" s="123" t="s">
        <v>121</v>
      </c>
      <c r="J41" s="124" t="s">
        <v>131</v>
      </c>
      <c r="K41" s="123" t="s">
        <v>365</v>
      </c>
      <c r="L41" s="123" t="s">
        <v>133</v>
      </c>
      <c r="M41" s="123" t="s">
        <v>220</v>
      </c>
      <c r="N41" s="123" t="s">
        <v>366</v>
      </c>
      <c r="O41" s="123" t="s">
        <v>367</v>
      </c>
    </row>
    <row r="42" s="119" customFormat="1" ht="78" spans="1:15">
      <c r="A42" s="122" t="s">
        <v>368</v>
      </c>
      <c r="B42" s="123" t="s">
        <v>369</v>
      </c>
      <c r="C42" s="124" t="s">
        <v>117</v>
      </c>
      <c r="D42" s="123" t="s">
        <v>370</v>
      </c>
      <c r="E42" s="123" t="s">
        <v>371</v>
      </c>
      <c r="F42" s="123" t="s">
        <v>372</v>
      </c>
      <c r="G42" s="123" t="s">
        <v>121</v>
      </c>
      <c r="H42" s="123" t="s">
        <v>364</v>
      </c>
      <c r="I42" s="123" t="s">
        <v>121</v>
      </c>
      <c r="J42" s="124" t="s">
        <v>131</v>
      </c>
      <c r="K42" s="123" t="s">
        <v>373</v>
      </c>
      <c r="L42" s="123" t="s">
        <v>133</v>
      </c>
      <c r="M42" s="123" t="s">
        <v>121</v>
      </c>
      <c r="N42" s="123" t="s">
        <v>374</v>
      </c>
      <c r="O42" s="123" t="s">
        <v>121</v>
      </c>
    </row>
    <row r="43" s="119" customFormat="1" ht="50" spans="1:15">
      <c r="A43" s="122" t="s">
        <v>375</v>
      </c>
      <c r="B43" s="123" t="s">
        <v>376</v>
      </c>
      <c r="C43" s="124" t="s">
        <v>117</v>
      </c>
      <c r="D43" s="123" t="s">
        <v>377</v>
      </c>
      <c r="E43" s="123" t="s">
        <v>371</v>
      </c>
      <c r="F43" s="123" t="s">
        <v>372</v>
      </c>
      <c r="G43" s="123" t="s">
        <v>121</v>
      </c>
      <c r="H43" s="123" t="s">
        <v>364</v>
      </c>
      <c r="I43" s="123" t="s">
        <v>121</v>
      </c>
      <c r="J43" s="124" t="s">
        <v>131</v>
      </c>
      <c r="K43" s="123" t="s">
        <v>378</v>
      </c>
      <c r="L43" s="123" t="s">
        <v>133</v>
      </c>
      <c r="M43" s="123" t="s">
        <v>121</v>
      </c>
      <c r="N43" s="123" t="s">
        <v>379</v>
      </c>
      <c r="O43" s="123" t="s">
        <v>121</v>
      </c>
    </row>
    <row r="44" s="119" customFormat="1" ht="50" spans="1:15">
      <c r="A44" s="122" t="s">
        <v>380</v>
      </c>
      <c r="B44" s="123" t="s">
        <v>381</v>
      </c>
      <c r="C44" s="124" t="s">
        <v>117</v>
      </c>
      <c r="D44" s="123" t="s">
        <v>377</v>
      </c>
      <c r="E44" s="123" t="s">
        <v>371</v>
      </c>
      <c r="F44" s="123" t="s">
        <v>372</v>
      </c>
      <c r="G44" s="123" t="s">
        <v>121</v>
      </c>
      <c r="H44" s="123" t="s">
        <v>364</v>
      </c>
      <c r="I44" s="123" t="s">
        <v>121</v>
      </c>
      <c r="J44" s="124" t="s">
        <v>131</v>
      </c>
      <c r="K44" s="123" t="s">
        <v>379</v>
      </c>
      <c r="L44" s="123" t="s">
        <v>133</v>
      </c>
      <c r="M44" s="123" t="s">
        <v>121</v>
      </c>
      <c r="N44" s="123" t="s">
        <v>382</v>
      </c>
      <c r="O44" s="123" t="s">
        <v>121</v>
      </c>
    </row>
    <row r="45" s="119" customFormat="1" ht="50" spans="1:15">
      <c r="A45" s="122" t="s">
        <v>383</v>
      </c>
      <c r="B45" s="123" t="s">
        <v>384</v>
      </c>
      <c r="C45" s="124" t="s">
        <v>117</v>
      </c>
      <c r="D45" s="123" t="s">
        <v>377</v>
      </c>
      <c r="E45" s="123" t="s">
        <v>371</v>
      </c>
      <c r="F45" s="123" t="s">
        <v>372</v>
      </c>
      <c r="G45" s="123" t="s">
        <v>121</v>
      </c>
      <c r="H45" s="123" t="s">
        <v>364</v>
      </c>
      <c r="I45" s="123" t="s">
        <v>121</v>
      </c>
      <c r="J45" s="124" t="s">
        <v>131</v>
      </c>
      <c r="K45" s="123" t="s">
        <v>382</v>
      </c>
      <c r="L45" s="123" t="s">
        <v>133</v>
      </c>
      <c r="M45" s="123" t="s">
        <v>121</v>
      </c>
      <c r="N45" s="123" t="s">
        <v>385</v>
      </c>
      <c r="O45" s="123" t="s">
        <v>121</v>
      </c>
    </row>
    <row r="46" s="119" customFormat="1" ht="53" spans="1:15">
      <c r="A46" s="122" t="s">
        <v>386</v>
      </c>
      <c r="B46" s="123" t="s">
        <v>387</v>
      </c>
      <c r="C46" s="124" t="s">
        <v>117</v>
      </c>
      <c r="D46" s="123" t="s">
        <v>377</v>
      </c>
      <c r="E46" s="123" t="s">
        <v>371</v>
      </c>
      <c r="F46" s="123" t="s">
        <v>372</v>
      </c>
      <c r="G46" s="123" t="s">
        <v>121</v>
      </c>
      <c r="H46" s="123" t="s">
        <v>364</v>
      </c>
      <c r="I46" s="123" t="s">
        <v>121</v>
      </c>
      <c r="J46" s="124" t="s">
        <v>131</v>
      </c>
      <c r="K46" s="123" t="s">
        <v>385</v>
      </c>
      <c r="L46" s="123" t="s">
        <v>133</v>
      </c>
      <c r="M46" s="123" t="s">
        <v>121</v>
      </c>
      <c r="N46" s="123" t="s">
        <v>388</v>
      </c>
      <c r="O46" s="123" t="s">
        <v>121</v>
      </c>
    </row>
    <row r="47" s="119" customFormat="1" ht="53" spans="1:15">
      <c r="A47" s="122" t="s">
        <v>389</v>
      </c>
      <c r="B47" s="123" t="s">
        <v>390</v>
      </c>
      <c r="C47" s="124" t="s">
        <v>117</v>
      </c>
      <c r="D47" s="123" t="s">
        <v>377</v>
      </c>
      <c r="E47" s="123" t="s">
        <v>371</v>
      </c>
      <c r="F47" s="123" t="s">
        <v>372</v>
      </c>
      <c r="G47" s="123" t="s">
        <v>121</v>
      </c>
      <c r="H47" s="123" t="s">
        <v>364</v>
      </c>
      <c r="I47" s="123" t="s">
        <v>121</v>
      </c>
      <c r="J47" s="124" t="s">
        <v>131</v>
      </c>
      <c r="K47" s="123" t="s">
        <v>388</v>
      </c>
      <c r="L47" s="123" t="s">
        <v>133</v>
      </c>
      <c r="M47" s="123" t="s">
        <v>121</v>
      </c>
      <c r="N47" s="123" t="s">
        <v>391</v>
      </c>
      <c r="O47" s="123" t="s">
        <v>121</v>
      </c>
    </row>
    <row r="48" s="119" customFormat="1" ht="50" spans="1:15">
      <c r="A48" s="122" t="s">
        <v>392</v>
      </c>
      <c r="B48" s="123" t="s">
        <v>393</v>
      </c>
      <c r="C48" s="124" t="s">
        <v>117</v>
      </c>
      <c r="D48" s="123" t="s">
        <v>377</v>
      </c>
      <c r="E48" s="123" t="s">
        <v>371</v>
      </c>
      <c r="F48" s="123" t="s">
        <v>372</v>
      </c>
      <c r="G48" s="123" t="s">
        <v>121</v>
      </c>
      <c r="H48" s="123" t="s">
        <v>364</v>
      </c>
      <c r="I48" s="123" t="s">
        <v>121</v>
      </c>
      <c r="J48" s="124" t="s">
        <v>131</v>
      </c>
      <c r="K48" s="123" t="s">
        <v>391</v>
      </c>
      <c r="L48" s="123" t="s">
        <v>133</v>
      </c>
      <c r="M48" s="123" t="s">
        <v>121</v>
      </c>
      <c r="N48" s="123" t="s">
        <v>394</v>
      </c>
      <c r="O48" s="123" t="s">
        <v>121</v>
      </c>
    </row>
    <row r="49" s="119" customFormat="1" ht="53" spans="1:15">
      <c r="A49" s="122" t="s">
        <v>395</v>
      </c>
      <c r="B49" s="123" t="s">
        <v>396</v>
      </c>
      <c r="C49" s="124" t="s">
        <v>117</v>
      </c>
      <c r="D49" s="123" t="s">
        <v>377</v>
      </c>
      <c r="E49" s="123" t="s">
        <v>371</v>
      </c>
      <c r="F49" s="123" t="s">
        <v>372</v>
      </c>
      <c r="G49" s="123" t="s">
        <v>121</v>
      </c>
      <c r="H49" s="123" t="s">
        <v>364</v>
      </c>
      <c r="I49" s="123" t="s">
        <v>121</v>
      </c>
      <c r="J49" s="124" t="s">
        <v>131</v>
      </c>
      <c r="K49" s="123" t="s">
        <v>394</v>
      </c>
      <c r="L49" s="123" t="s">
        <v>133</v>
      </c>
      <c r="M49" s="123" t="s">
        <v>121</v>
      </c>
      <c r="N49" s="123" t="s">
        <v>397</v>
      </c>
      <c r="O49" s="123" t="s">
        <v>121</v>
      </c>
    </row>
    <row r="50" s="119" customFormat="1" ht="50" spans="1:15">
      <c r="A50" s="122" t="s">
        <v>398</v>
      </c>
      <c r="B50" s="123" t="s">
        <v>399</v>
      </c>
      <c r="C50" s="124" t="s">
        <v>117</v>
      </c>
      <c r="D50" s="123" t="s">
        <v>377</v>
      </c>
      <c r="E50" s="123" t="s">
        <v>371</v>
      </c>
      <c r="F50" s="123" t="s">
        <v>372</v>
      </c>
      <c r="G50" s="123" t="s">
        <v>121</v>
      </c>
      <c r="H50" s="123" t="s">
        <v>364</v>
      </c>
      <c r="I50" s="123" t="s">
        <v>121</v>
      </c>
      <c r="J50" s="124" t="s">
        <v>131</v>
      </c>
      <c r="K50" s="123" t="s">
        <v>397</v>
      </c>
      <c r="L50" s="123" t="s">
        <v>133</v>
      </c>
      <c r="M50" s="123" t="s">
        <v>121</v>
      </c>
      <c r="N50" s="123" t="s">
        <v>400</v>
      </c>
      <c r="O50" s="123" t="s">
        <v>121</v>
      </c>
    </row>
    <row r="51" s="119" customFormat="1" ht="50" spans="1:15">
      <c r="A51" s="122" t="s">
        <v>401</v>
      </c>
      <c r="B51" s="123" t="s">
        <v>402</v>
      </c>
      <c r="C51" s="124" t="s">
        <v>117</v>
      </c>
      <c r="D51" s="123" t="s">
        <v>377</v>
      </c>
      <c r="E51" s="123" t="s">
        <v>371</v>
      </c>
      <c r="F51" s="123" t="s">
        <v>372</v>
      </c>
      <c r="G51" s="123" t="s">
        <v>121</v>
      </c>
      <c r="H51" s="123" t="s">
        <v>364</v>
      </c>
      <c r="I51" s="123" t="s">
        <v>121</v>
      </c>
      <c r="J51" s="124" t="s">
        <v>131</v>
      </c>
      <c r="K51" s="123" t="s">
        <v>400</v>
      </c>
      <c r="L51" s="123" t="s">
        <v>133</v>
      </c>
      <c r="M51" s="123" t="s">
        <v>121</v>
      </c>
      <c r="N51" s="123" t="s">
        <v>403</v>
      </c>
      <c r="O51" s="123" t="s">
        <v>121</v>
      </c>
    </row>
    <row r="52" s="119" customFormat="1" ht="50" spans="1:15">
      <c r="A52" s="122" t="s">
        <v>404</v>
      </c>
      <c r="B52" s="123" t="s">
        <v>405</v>
      </c>
      <c r="C52" s="124" t="s">
        <v>117</v>
      </c>
      <c r="D52" s="123" t="s">
        <v>377</v>
      </c>
      <c r="E52" s="123" t="s">
        <v>371</v>
      </c>
      <c r="F52" s="123" t="s">
        <v>372</v>
      </c>
      <c r="G52" s="123" t="s">
        <v>121</v>
      </c>
      <c r="H52" s="123" t="s">
        <v>364</v>
      </c>
      <c r="I52" s="123" t="s">
        <v>121</v>
      </c>
      <c r="J52" s="124" t="s">
        <v>131</v>
      </c>
      <c r="K52" s="123" t="s">
        <v>406</v>
      </c>
      <c r="L52" s="123" t="s">
        <v>133</v>
      </c>
      <c r="M52" s="123" t="s">
        <v>121</v>
      </c>
      <c r="N52" s="123" t="s">
        <v>407</v>
      </c>
      <c r="O52" s="123" t="s">
        <v>121</v>
      </c>
    </row>
    <row r="53" s="119" customFormat="1" ht="50" spans="1:15">
      <c r="A53" s="122" t="s">
        <v>408</v>
      </c>
      <c r="B53" s="123" t="s">
        <v>409</v>
      </c>
      <c r="C53" s="124" t="s">
        <v>117</v>
      </c>
      <c r="D53" s="123" t="s">
        <v>377</v>
      </c>
      <c r="E53" s="123" t="s">
        <v>371</v>
      </c>
      <c r="F53" s="123" t="s">
        <v>372</v>
      </c>
      <c r="G53" s="123" t="s">
        <v>121</v>
      </c>
      <c r="H53" s="123" t="s">
        <v>364</v>
      </c>
      <c r="I53" s="123" t="s">
        <v>121</v>
      </c>
      <c r="J53" s="124" t="s">
        <v>131</v>
      </c>
      <c r="K53" s="123" t="s">
        <v>407</v>
      </c>
      <c r="L53" s="123" t="s">
        <v>133</v>
      </c>
      <c r="M53" s="123" t="s">
        <v>121</v>
      </c>
      <c r="N53" s="123" t="s">
        <v>410</v>
      </c>
      <c r="O53" s="123" t="s">
        <v>121</v>
      </c>
    </row>
    <row r="54" s="119" customFormat="1" ht="50" spans="1:15">
      <c r="A54" s="122" t="s">
        <v>411</v>
      </c>
      <c r="B54" s="123" t="s">
        <v>412</v>
      </c>
      <c r="C54" s="124" t="s">
        <v>117</v>
      </c>
      <c r="D54" s="123" t="s">
        <v>413</v>
      </c>
      <c r="E54" s="123" t="s">
        <v>414</v>
      </c>
      <c r="F54" s="123" t="s">
        <v>415</v>
      </c>
      <c r="G54" s="123" t="s">
        <v>416</v>
      </c>
      <c r="H54" s="123" t="s">
        <v>364</v>
      </c>
      <c r="I54" s="123" t="s">
        <v>121</v>
      </c>
      <c r="J54" s="124" t="s">
        <v>123</v>
      </c>
      <c r="K54" s="123" t="s">
        <v>417</v>
      </c>
      <c r="L54" s="123" t="s">
        <v>125</v>
      </c>
      <c r="M54" s="123" t="s">
        <v>418</v>
      </c>
      <c r="N54" s="123" t="s">
        <v>419</v>
      </c>
      <c r="O54" s="123" t="s">
        <v>420</v>
      </c>
    </row>
    <row r="55" s="119" customFormat="1" ht="67" spans="1:15">
      <c r="A55" s="122" t="s">
        <v>421</v>
      </c>
      <c r="B55" s="123" t="s">
        <v>422</v>
      </c>
      <c r="C55" s="124" t="s">
        <v>117</v>
      </c>
      <c r="D55" s="123" t="s">
        <v>423</v>
      </c>
      <c r="E55" s="123" t="s">
        <v>424</v>
      </c>
      <c r="F55" s="123" t="s">
        <v>425</v>
      </c>
      <c r="G55" s="123" t="s">
        <v>121</v>
      </c>
      <c r="H55" s="123" t="s">
        <v>364</v>
      </c>
      <c r="I55" s="123" t="s">
        <v>121</v>
      </c>
      <c r="J55" s="124" t="s">
        <v>131</v>
      </c>
      <c r="K55" s="123" t="s">
        <v>426</v>
      </c>
      <c r="L55" s="123" t="s">
        <v>133</v>
      </c>
      <c r="M55" s="123" t="s">
        <v>121</v>
      </c>
      <c r="N55" s="123" t="s">
        <v>426</v>
      </c>
      <c r="O55" s="123" t="s">
        <v>121</v>
      </c>
    </row>
    <row r="56" s="119" customFormat="1" ht="67" spans="1:15">
      <c r="A56" s="122" t="s">
        <v>427</v>
      </c>
      <c r="B56" s="123" t="s">
        <v>428</v>
      </c>
      <c r="C56" s="124" t="s">
        <v>117</v>
      </c>
      <c r="D56" s="123" t="s">
        <v>130</v>
      </c>
      <c r="E56" s="123" t="s">
        <v>119</v>
      </c>
      <c r="F56" s="123" t="s">
        <v>143</v>
      </c>
      <c r="G56" s="123" t="s">
        <v>121</v>
      </c>
      <c r="H56" s="123" t="s">
        <v>364</v>
      </c>
      <c r="I56" s="123" t="s">
        <v>121</v>
      </c>
      <c r="J56" s="124" t="s">
        <v>131</v>
      </c>
      <c r="K56" s="123" t="s">
        <v>198</v>
      </c>
      <c r="L56" s="123" t="s">
        <v>133</v>
      </c>
      <c r="M56" s="123" t="s">
        <v>121</v>
      </c>
      <c r="N56" s="123" t="s">
        <v>429</v>
      </c>
      <c r="O56" s="123" t="s">
        <v>121</v>
      </c>
    </row>
    <row r="57" s="119" customFormat="1" ht="50" spans="1:15">
      <c r="A57" s="122" t="s">
        <v>430</v>
      </c>
      <c r="B57" s="123" t="s">
        <v>431</v>
      </c>
      <c r="C57" s="124" t="s">
        <v>117</v>
      </c>
      <c r="D57" s="123" t="s">
        <v>130</v>
      </c>
      <c r="E57" s="123" t="s">
        <v>432</v>
      </c>
      <c r="F57" s="123" t="s">
        <v>433</v>
      </c>
      <c r="G57" s="123" t="s">
        <v>121</v>
      </c>
      <c r="H57" s="123" t="s">
        <v>364</v>
      </c>
      <c r="I57" s="123" t="s">
        <v>121</v>
      </c>
      <c r="J57" s="124" t="s">
        <v>131</v>
      </c>
      <c r="K57" s="123" t="s">
        <v>434</v>
      </c>
      <c r="L57" s="123" t="s">
        <v>133</v>
      </c>
      <c r="M57" s="123" t="s">
        <v>121</v>
      </c>
      <c r="N57" s="123" t="s">
        <v>435</v>
      </c>
      <c r="O57" s="123" t="s">
        <v>121</v>
      </c>
    </row>
    <row r="58" s="119" customFormat="1" ht="53" spans="1:15">
      <c r="A58" s="122" t="s">
        <v>436</v>
      </c>
      <c r="B58" s="123" t="s">
        <v>437</v>
      </c>
      <c r="C58" s="124" t="s">
        <v>117</v>
      </c>
      <c r="D58" s="123" t="s">
        <v>162</v>
      </c>
      <c r="E58" s="123" t="s">
        <v>119</v>
      </c>
      <c r="F58" s="123" t="s">
        <v>120</v>
      </c>
      <c r="G58" s="123" t="s">
        <v>121</v>
      </c>
      <c r="H58" s="123" t="s">
        <v>364</v>
      </c>
      <c r="I58" s="123" t="s">
        <v>121</v>
      </c>
      <c r="J58" s="124" t="s">
        <v>131</v>
      </c>
      <c r="K58" s="123" t="s">
        <v>438</v>
      </c>
      <c r="L58" s="123" t="s">
        <v>133</v>
      </c>
      <c r="M58" s="123" t="s">
        <v>121</v>
      </c>
      <c r="N58" s="123" t="s">
        <v>439</v>
      </c>
      <c r="O58" s="123" t="s">
        <v>121</v>
      </c>
    </row>
    <row r="59" s="119" customFormat="1" ht="50" spans="1:15">
      <c r="A59" s="122" t="s">
        <v>440</v>
      </c>
      <c r="B59" s="123" t="s">
        <v>441</v>
      </c>
      <c r="C59" s="124" t="s">
        <v>117</v>
      </c>
      <c r="D59" s="123" t="s">
        <v>130</v>
      </c>
      <c r="E59" s="123" t="s">
        <v>442</v>
      </c>
      <c r="F59" s="123" t="s">
        <v>217</v>
      </c>
      <c r="G59" s="123" t="s">
        <v>121</v>
      </c>
      <c r="H59" s="123" t="s">
        <v>364</v>
      </c>
      <c r="I59" s="123" t="s">
        <v>121</v>
      </c>
      <c r="J59" s="124" t="s">
        <v>131</v>
      </c>
      <c r="K59" s="123" t="s">
        <v>443</v>
      </c>
      <c r="L59" s="123" t="s">
        <v>133</v>
      </c>
      <c r="M59" s="123" t="s">
        <v>121</v>
      </c>
      <c r="N59" s="123" t="s">
        <v>444</v>
      </c>
      <c r="O59" s="123" t="s">
        <v>121</v>
      </c>
    </row>
    <row r="60" s="119" customFormat="1" ht="53" spans="1:15">
      <c r="A60" s="122" t="s">
        <v>445</v>
      </c>
      <c r="B60" s="123" t="s">
        <v>446</v>
      </c>
      <c r="C60" s="124" t="s">
        <v>117</v>
      </c>
      <c r="D60" s="123" t="s">
        <v>130</v>
      </c>
      <c r="E60" s="123" t="s">
        <v>138</v>
      </c>
      <c r="F60" s="123" t="s">
        <v>120</v>
      </c>
      <c r="G60" s="123" t="s">
        <v>121</v>
      </c>
      <c r="H60" s="123" t="s">
        <v>364</v>
      </c>
      <c r="I60" s="123" t="s">
        <v>121</v>
      </c>
      <c r="J60" s="124" t="s">
        <v>131</v>
      </c>
      <c r="K60" s="123" t="s">
        <v>447</v>
      </c>
      <c r="L60" s="123" t="s">
        <v>133</v>
      </c>
      <c r="M60" s="123" t="s">
        <v>121</v>
      </c>
      <c r="N60" s="123" t="s">
        <v>448</v>
      </c>
      <c r="O60" s="123" t="s">
        <v>121</v>
      </c>
    </row>
    <row r="61" s="119" customFormat="1" ht="144" spans="1:15">
      <c r="A61" s="122" t="s">
        <v>449</v>
      </c>
      <c r="B61" s="123" t="s">
        <v>450</v>
      </c>
      <c r="C61" s="124" t="s">
        <v>117</v>
      </c>
      <c r="D61" s="123" t="s">
        <v>130</v>
      </c>
      <c r="E61" s="123" t="s">
        <v>442</v>
      </c>
      <c r="F61" s="123" t="s">
        <v>120</v>
      </c>
      <c r="G61" s="123" t="s">
        <v>181</v>
      </c>
      <c r="H61" s="123" t="s">
        <v>364</v>
      </c>
      <c r="I61" s="123" t="s">
        <v>121</v>
      </c>
      <c r="J61" s="124" t="s">
        <v>123</v>
      </c>
      <c r="K61" s="123" t="s">
        <v>451</v>
      </c>
      <c r="L61" s="123" t="s">
        <v>125</v>
      </c>
      <c r="M61" s="123" t="s">
        <v>121</v>
      </c>
      <c r="N61" s="123" t="s">
        <v>452</v>
      </c>
      <c r="O61" s="123" t="s">
        <v>453</v>
      </c>
    </row>
    <row r="62" s="119" customFormat="1" ht="95" spans="1:15">
      <c r="A62" s="122" t="s">
        <v>454</v>
      </c>
      <c r="B62" s="123" t="s">
        <v>455</v>
      </c>
      <c r="C62" s="124" t="s">
        <v>117</v>
      </c>
      <c r="D62" s="123" t="s">
        <v>377</v>
      </c>
      <c r="E62" s="123" t="s">
        <v>371</v>
      </c>
      <c r="F62" s="123" t="s">
        <v>456</v>
      </c>
      <c r="G62" s="123" t="s">
        <v>181</v>
      </c>
      <c r="H62" s="123" t="s">
        <v>364</v>
      </c>
      <c r="I62" s="123" t="s">
        <v>121</v>
      </c>
      <c r="J62" s="124" t="s">
        <v>131</v>
      </c>
      <c r="K62" s="123" t="s">
        <v>457</v>
      </c>
      <c r="L62" s="123" t="s">
        <v>133</v>
      </c>
      <c r="M62" s="123" t="s">
        <v>121</v>
      </c>
      <c r="N62" s="123" t="s">
        <v>458</v>
      </c>
      <c r="O62" s="123" t="s">
        <v>459</v>
      </c>
    </row>
    <row r="63" s="119" customFormat="1" ht="277" spans="1:15">
      <c r="A63" s="122" t="s">
        <v>460</v>
      </c>
      <c r="B63" s="123" t="s">
        <v>461</v>
      </c>
      <c r="C63" s="124" t="s">
        <v>117</v>
      </c>
      <c r="D63" s="123" t="s">
        <v>462</v>
      </c>
      <c r="E63" s="123" t="s">
        <v>345</v>
      </c>
      <c r="F63" s="123" t="s">
        <v>133</v>
      </c>
      <c r="G63" s="123" t="s">
        <v>121</v>
      </c>
      <c r="H63" s="123" t="s">
        <v>364</v>
      </c>
      <c r="I63" s="123" t="s">
        <v>121</v>
      </c>
      <c r="J63" s="124" t="s">
        <v>276</v>
      </c>
      <c r="K63" s="123" t="s">
        <v>463</v>
      </c>
      <c r="L63" s="123" t="s">
        <v>133</v>
      </c>
      <c r="M63" s="123" t="s">
        <v>121</v>
      </c>
      <c r="N63" s="123" t="s">
        <v>464</v>
      </c>
      <c r="O63" s="123" t="s">
        <v>465</v>
      </c>
    </row>
    <row r="64" s="119" customFormat="1" ht="123" spans="1:15">
      <c r="A64" s="122" t="s">
        <v>466</v>
      </c>
      <c r="B64" s="123" t="s">
        <v>467</v>
      </c>
      <c r="C64" s="124" t="s">
        <v>117</v>
      </c>
      <c r="D64" s="123" t="s">
        <v>468</v>
      </c>
      <c r="E64" s="123" t="s">
        <v>469</v>
      </c>
      <c r="F64" s="123" t="s">
        <v>415</v>
      </c>
      <c r="G64" s="123" t="s">
        <v>181</v>
      </c>
      <c r="H64" s="123" t="s">
        <v>364</v>
      </c>
      <c r="I64" s="123" t="s">
        <v>121</v>
      </c>
      <c r="J64" s="124" t="s">
        <v>123</v>
      </c>
      <c r="K64" s="123" t="s">
        <v>470</v>
      </c>
      <c r="L64" s="123" t="s">
        <v>125</v>
      </c>
      <c r="M64" s="123" t="s">
        <v>418</v>
      </c>
      <c r="N64" s="123" t="s">
        <v>471</v>
      </c>
      <c r="O64" s="123" t="s">
        <v>472</v>
      </c>
    </row>
    <row r="65" s="119" customFormat="1" ht="409.5" spans="1:15">
      <c r="A65" s="122" t="s">
        <v>473</v>
      </c>
      <c r="B65" s="123" t="s">
        <v>474</v>
      </c>
      <c r="C65" s="124" t="s">
        <v>117</v>
      </c>
      <c r="D65" s="123" t="s">
        <v>290</v>
      </c>
      <c r="E65" s="123" t="s">
        <v>291</v>
      </c>
      <c r="F65" s="123" t="s">
        <v>292</v>
      </c>
      <c r="G65" s="123" t="s">
        <v>121</v>
      </c>
      <c r="H65" s="123" t="s">
        <v>364</v>
      </c>
      <c r="I65" s="123" t="s">
        <v>121</v>
      </c>
      <c r="J65" s="124" t="s">
        <v>131</v>
      </c>
      <c r="K65" s="123" t="s">
        <v>475</v>
      </c>
      <c r="L65" s="123" t="s">
        <v>133</v>
      </c>
      <c r="M65" s="123" t="s">
        <v>220</v>
      </c>
      <c r="N65" s="123" t="s">
        <v>476</v>
      </c>
      <c r="O65" s="123" t="s">
        <v>477</v>
      </c>
    </row>
    <row r="66" s="119" customFormat="1" ht="134" spans="1:15">
      <c r="A66" s="122" t="s">
        <v>478</v>
      </c>
      <c r="B66" s="123" t="s">
        <v>479</v>
      </c>
      <c r="C66" s="124" t="s">
        <v>117</v>
      </c>
      <c r="D66" s="123" t="s">
        <v>468</v>
      </c>
      <c r="E66" s="123" t="s">
        <v>469</v>
      </c>
      <c r="F66" s="123" t="s">
        <v>415</v>
      </c>
      <c r="G66" s="123" t="s">
        <v>181</v>
      </c>
      <c r="H66" s="123" t="s">
        <v>364</v>
      </c>
      <c r="I66" s="123" t="s">
        <v>121</v>
      </c>
      <c r="J66" s="124" t="s">
        <v>123</v>
      </c>
      <c r="K66" s="123" t="s">
        <v>480</v>
      </c>
      <c r="L66" s="123" t="s">
        <v>125</v>
      </c>
      <c r="M66" s="123" t="s">
        <v>418</v>
      </c>
      <c r="N66" s="123" t="s">
        <v>481</v>
      </c>
      <c r="O66" s="123" t="s">
        <v>482</v>
      </c>
    </row>
    <row r="67" s="119" customFormat="1" ht="106" spans="1:15">
      <c r="A67" s="122" t="s">
        <v>483</v>
      </c>
      <c r="B67" s="123" t="s">
        <v>484</v>
      </c>
      <c r="C67" s="124" t="s">
        <v>117</v>
      </c>
      <c r="D67" s="123" t="s">
        <v>485</v>
      </c>
      <c r="E67" s="123" t="s">
        <v>469</v>
      </c>
      <c r="F67" s="123" t="s">
        <v>415</v>
      </c>
      <c r="G67" s="123" t="s">
        <v>181</v>
      </c>
      <c r="H67" s="123" t="s">
        <v>364</v>
      </c>
      <c r="I67" s="123" t="s">
        <v>121</v>
      </c>
      <c r="J67" s="124" t="s">
        <v>123</v>
      </c>
      <c r="K67" s="123" t="s">
        <v>486</v>
      </c>
      <c r="L67" s="123" t="s">
        <v>125</v>
      </c>
      <c r="M67" s="123" t="s">
        <v>418</v>
      </c>
      <c r="N67" s="123" t="s">
        <v>487</v>
      </c>
      <c r="O67" s="123" t="s">
        <v>488</v>
      </c>
    </row>
    <row r="68" s="119" customFormat="1" ht="92" spans="1:15">
      <c r="A68" s="122" t="s">
        <v>489</v>
      </c>
      <c r="B68" s="123" t="s">
        <v>490</v>
      </c>
      <c r="C68" s="124" t="s">
        <v>117</v>
      </c>
      <c r="D68" s="123" t="s">
        <v>290</v>
      </c>
      <c r="E68" s="123" t="s">
        <v>291</v>
      </c>
      <c r="F68" s="123" t="s">
        <v>292</v>
      </c>
      <c r="G68" s="123" t="s">
        <v>121</v>
      </c>
      <c r="H68" s="123" t="s">
        <v>364</v>
      </c>
      <c r="I68" s="123" t="s">
        <v>121</v>
      </c>
      <c r="J68" s="124" t="s">
        <v>131</v>
      </c>
      <c r="K68" s="123" t="s">
        <v>293</v>
      </c>
      <c r="L68" s="123" t="s">
        <v>133</v>
      </c>
      <c r="M68" s="123" t="s">
        <v>220</v>
      </c>
      <c r="N68" s="123" t="s">
        <v>491</v>
      </c>
      <c r="O68" s="123" t="s">
        <v>492</v>
      </c>
    </row>
    <row r="69" s="119" customFormat="1" ht="85" spans="1:15">
      <c r="A69" s="122" t="s">
        <v>493</v>
      </c>
      <c r="B69" s="123" t="s">
        <v>494</v>
      </c>
      <c r="C69" s="124" t="s">
        <v>117</v>
      </c>
      <c r="D69" s="123" t="s">
        <v>495</v>
      </c>
      <c r="E69" s="123" t="s">
        <v>496</v>
      </c>
      <c r="F69" s="123" t="s">
        <v>415</v>
      </c>
      <c r="G69" s="123" t="s">
        <v>181</v>
      </c>
      <c r="H69" s="123" t="s">
        <v>364</v>
      </c>
      <c r="I69" s="123" t="s">
        <v>121</v>
      </c>
      <c r="J69" s="124" t="s">
        <v>123</v>
      </c>
      <c r="K69" s="123" t="s">
        <v>497</v>
      </c>
      <c r="L69" s="123" t="s">
        <v>125</v>
      </c>
      <c r="M69" s="123" t="s">
        <v>418</v>
      </c>
      <c r="N69" s="123" t="s">
        <v>498</v>
      </c>
      <c r="O69" s="123" t="s">
        <v>499</v>
      </c>
    </row>
    <row r="70" s="119" customFormat="1" ht="124" spans="1:15">
      <c r="A70" s="122" t="s">
        <v>500</v>
      </c>
      <c r="B70" s="123" t="s">
        <v>501</v>
      </c>
      <c r="C70" s="124" t="s">
        <v>117</v>
      </c>
      <c r="D70" s="123" t="s">
        <v>130</v>
      </c>
      <c r="E70" s="123" t="s">
        <v>138</v>
      </c>
      <c r="F70" s="123" t="s">
        <v>120</v>
      </c>
      <c r="G70" s="123" t="s">
        <v>181</v>
      </c>
      <c r="H70" s="123" t="s">
        <v>364</v>
      </c>
      <c r="I70" s="123" t="s">
        <v>121</v>
      </c>
      <c r="J70" s="124" t="s">
        <v>123</v>
      </c>
      <c r="K70" s="123" t="s">
        <v>502</v>
      </c>
      <c r="L70" s="123" t="s">
        <v>125</v>
      </c>
      <c r="M70" s="123" t="s">
        <v>121</v>
      </c>
      <c r="N70" s="123" t="s">
        <v>503</v>
      </c>
      <c r="O70" s="123" t="s">
        <v>504</v>
      </c>
    </row>
    <row r="71" s="119" customFormat="1" ht="85" spans="1:15">
      <c r="A71" s="122" t="s">
        <v>505</v>
      </c>
      <c r="B71" s="123" t="s">
        <v>506</v>
      </c>
      <c r="C71" s="124" t="s">
        <v>117</v>
      </c>
      <c r="D71" s="123" t="s">
        <v>130</v>
      </c>
      <c r="E71" s="123" t="s">
        <v>138</v>
      </c>
      <c r="F71" s="123" t="s">
        <v>120</v>
      </c>
      <c r="G71" s="123" t="s">
        <v>181</v>
      </c>
      <c r="H71" s="123" t="s">
        <v>364</v>
      </c>
      <c r="I71" s="123" t="s">
        <v>121</v>
      </c>
      <c r="J71" s="124" t="s">
        <v>123</v>
      </c>
      <c r="K71" s="123" t="s">
        <v>507</v>
      </c>
      <c r="L71" s="123" t="s">
        <v>125</v>
      </c>
      <c r="M71" s="123" t="s">
        <v>121</v>
      </c>
      <c r="N71" s="123" t="s">
        <v>508</v>
      </c>
      <c r="O71" s="123" t="s">
        <v>509</v>
      </c>
    </row>
    <row r="72" s="119" customFormat="1" ht="67" spans="1:15">
      <c r="A72" s="122" t="s">
        <v>510</v>
      </c>
      <c r="B72" s="123" t="s">
        <v>511</v>
      </c>
      <c r="C72" s="124" t="s">
        <v>117</v>
      </c>
      <c r="D72" s="123" t="s">
        <v>512</v>
      </c>
      <c r="E72" s="123" t="s">
        <v>121</v>
      </c>
      <c r="F72" s="123" t="s">
        <v>513</v>
      </c>
      <c r="G72" s="123" t="s">
        <v>121</v>
      </c>
      <c r="H72" s="123" t="s">
        <v>364</v>
      </c>
      <c r="I72" s="123" t="s">
        <v>121</v>
      </c>
      <c r="J72" s="124" t="s">
        <v>131</v>
      </c>
      <c r="K72" s="123" t="s">
        <v>514</v>
      </c>
      <c r="L72" s="123" t="s">
        <v>133</v>
      </c>
      <c r="M72" s="123" t="s">
        <v>121</v>
      </c>
      <c r="N72" s="123" t="s">
        <v>515</v>
      </c>
      <c r="O72" s="123" t="s">
        <v>121</v>
      </c>
    </row>
    <row r="73" s="119" customFormat="1" ht="50" spans="1:15">
      <c r="A73" s="122" t="s">
        <v>516</v>
      </c>
      <c r="B73" s="123" t="s">
        <v>517</v>
      </c>
      <c r="C73" s="124" t="s">
        <v>117</v>
      </c>
      <c r="D73" s="123" t="s">
        <v>130</v>
      </c>
      <c r="E73" s="123" t="s">
        <v>518</v>
      </c>
      <c r="F73" s="123" t="s">
        <v>283</v>
      </c>
      <c r="G73" s="123" t="s">
        <v>121</v>
      </c>
      <c r="H73" s="123" t="s">
        <v>364</v>
      </c>
      <c r="I73" s="123" t="s">
        <v>121</v>
      </c>
      <c r="J73" s="124" t="s">
        <v>131</v>
      </c>
      <c r="K73" s="123" t="s">
        <v>519</v>
      </c>
      <c r="L73" s="123" t="s">
        <v>133</v>
      </c>
      <c r="M73" s="123" t="s">
        <v>220</v>
      </c>
      <c r="N73" s="123" t="s">
        <v>520</v>
      </c>
      <c r="O73" s="123" t="s">
        <v>121</v>
      </c>
    </row>
    <row r="74" s="119" customFormat="1" ht="67" spans="1:15">
      <c r="A74" s="122" t="s">
        <v>521</v>
      </c>
      <c r="B74" s="123" t="s">
        <v>522</v>
      </c>
      <c r="C74" s="124" t="s">
        <v>117</v>
      </c>
      <c r="D74" s="123" t="s">
        <v>130</v>
      </c>
      <c r="E74" s="123" t="s">
        <v>206</v>
      </c>
      <c r="F74" s="123" t="s">
        <v>250</v>
      </c>
      <c r="G74" s="123" t="s">
        <v>121</v>
      </c>
      <c r="H74" s="123" t="s">
        <v>364</v>
      </c>
      <c r="I74" s="123" t="s">
        <v>121</v>
      </c>
      <c r="J74" s="124" t="s">
        <v>131</v>
      </c>
      <c r="K74" s="123" t="s">
        <v>523</v>
      </c>
      <c r="L74" s="123" t="s">
        <v>133</v>
      </c>
      <c r="M74" s="123" t="s">
        <v>220</v>
      </c>
      <c r="N74" s="123" t="s">
        <v>524</v>
      </c>
      <c r="O74" s="123" t="s">
        <v>121</v>
      </c>
    </row>
    <row r="75" s="119" customFormat="1" ht="50" spans="1:15">
      <c r="A75" s="122" t="s">
        <v>525</v>
      </c>
      <c r="B75" s="123" t="s">
        <v>526</v>
      </c>
      <c r="C75" s="124" t="s">
        <v>117</v>
      </c>
      <c r="D75" s="123" t="s">
        <v>130</v>
      </c>
      <c r="E75" s="123" t="s">
        <v>518</v>
      </c>
      <c r="F75" s="123" t="s">
        <v>283</v>
      </c>
      <c r="G75" s="123" t="s">
        <v>121</v>
      </c>
      <c r="H75" s="123" t="s">
        <v>364</v>
      </c>
      <c r="I75" s="123" t="s">
        <v>121</v>
      </c>
      <c r="J75" s="124" t="s">
        <v>131</v>
      </c>
      <c r="K75" s="123" t="s">
        <v>527</v>
      </c>
      <c r="L75" s="123" t="s">
        <v>133</v>
      </c>
      <c r="M75" s="123" t="s">
        <v>220</v>
      </c>
      <c r="N75" s="123" t="s">
        <v>528</v>
      </c>
      <c r="O75" s="123" t="s">
        <v>121</v>
      </c>
    </row>
    <row r="76" s="119" customFormat="1" ht="50" spans="1:15">
      <c r="A76" s="122" t="s">
        <v>529</v>
      </c>
      <c r="B76" s="123" t="s">
        <v>530</v>
      </c>
      <c r="C76" s="124" t="s">
        <v>117</v>
      </c>
      <c r="D76" s="123" t="s">
        <v>130</v>
      </c>
      <c r="E76" s="123" t="s">
        <v>518</v>
      </c>
      <c r="F76" s="123" t="s">
        <v>283</v>
      </c>
      <c r="G76" s="123" t="s">
        <v>121</v>
      </c>
      <c r="H76" s="123" t="s">
        <v>364</v>
      </c>
      <c r="I76" s="123" t="s">
        <v>121</v>
      </c>
      <c r="J76" s="124" t="s">
        <v>131</v>
      </c>
      <c r="K76" s="123" t="s">
        <v>531</v>
      </c>
      <c r="L76" s="123" t="s">
        <v>133</v>
      </c>
      <c r="M76" s="123" t="s">
        <v>220</v>
      </c>
      <c r="N76" s="123" t="s">
        <v>532</v>
      </c>
      <c r="O76" s="123" t="s">
        <v>121</v>
      </c>
    </row>
    <row r="77" s="119" customFormat="1" ht="50" spans="1:15">
      <c r="A77" s="122" t="s">
        <v>533</v>
      </c>
      <c r="B77" s="123" t="s">
        <v>534</v>
      </c>
      <c r="C77" s="124" t="s">
        <v>117</v>
      </c>
      <c r="D77" s="123" t="s">
        <v>130</v>
      </c>
      <c r="E77" s="123" t="s">
        <v>518</v>
      </c>
      <c r="F77" s="123" t="s">
        <v>283</v>
      </c>
      <c r="G77" s="123" t="s">
        <v>121</v>
      </c>
      <c r="H77" s="123" t="s">
        <v>364</v>
      </c>
      <c r="I77" s="123" t="s">
        <v>121</v>
      </c>
      <c r="J77" s="124" t="s">
        <v>131</v>
      </c>
      <c r="K77" s="123" t="s">
        <v>535</v>
      </c>
      <c r="L77" s="123" t="s">
        <v>133</v>
      </c>
      <c r="M77" s="123" t="s">
        <v>220</v>
      </c>
      <c r="N77" s="123" t="s">
        <v>536</v>
      </c>
      <c r="O77" s="123" t="s">
        <v>121</v>
      </c>
    </row>
    <row r="78" s="119" customFormat="1" ht="67" spans="1:15">
      <c r="A78" s="122" t="s">
        <v>537</v>
      </c>
      <c r="B78" s="123" t="s">
        <v>538</v>
      </c>
      <c r="C78" s="124" t="s">
        <v>117</v>
      </c>
      <c r="D78" s="123" t="s">
        <v>130</v>
      </c>
      <c r="E78" s="123" t="s">
        <v>518</v>
      </c>
      <c r="F78" s="123" t="s">
        <v>283</v>
      </c>
      <c r="G78" s="123" t="s">
        <v>121</v>
      </c>
      <c r="H78" s="123" t="s">
        <v>364</v>
      </c>
      <c r="I78" s="123" t="s">
        <v>121</v>
      </c>
      <c r="J78" s="124" t="s">
        <v>131</v>
      </c>
      <c r="K78" s="123" t="s">
        <v>539</v>
      </c>
      <c r="L78" s="123" t="s">
        <v>133</v>
      </c>
      <c r="M78" s="123" t="s">
        <v>220</v>
      </c>
      <c r="N78" s="123" t="s">
        <v>540</v>
      </c>
      <c r="O78" s="123" t="s">
        <v>121</v>
      </c>
    </row>
    <row r="79" s="119" customFormat="1" ht="50" spans="1:15">
      <c r="A79" s="122" t="s">
        <v>541</v>
      </c>
      <c r="B79" s="123" t="s">
        <v>542</v>
      </c>
      <c r="C79" s="124" t="s">
        <v>117</v>
      </c>
      <c r="D79" s="123" t="s">
        <v>130</v>
      </c>
      <c r="E79" s="123" t="s">
        <v>518</v>
      </c>
      <c r="F79" s="123" t="s">
        <v>283</v>
      </c>
      <c r="G79" s="123" t="s">
        <v>121</v>
      </c>
      <c r="H79" s="123" t="s">
        <v>364</v>
      </c>
      <c r="I79" s="123" t="s">
        <v>121</v>
      </c>
      <c r="J79" s="124" t="s">
        <v>131</v>
      </c>
      <c r="K79" s="123" t="s">
        <v>543</v>
      </c>
      <c r="L79" s="123" t="s">
        <v>133</v>
      </c>
      <c r="M79" s="123" t="s">
        <v>220</v>
      </c>
      <c r="N79" s="123" t="s">
        <v>544</v>
      </c>
      <c r="O79" s="123" t="s">
        <v>121</v>
      </c>
    </row>
    <row r="80" s="119" customFormat="1" ht="50" spans="1:15">
      <c r="A80" s="122" t="s">
        <v>545</v>
      </c>
      <c r="B80" s="123" t="s">
        <v>546</v>
      </c>
      <c r="C80" s="124" t="s">
        <v>117</v>
      </c>
      <c r="D80" s="123" t="s">
        <v>130</v>
      </c>
      <c r="E80" s="123" t="s">
        <v>518</v>
      </c>
      <c r="F80" s="123" t="s">
        <v>283</v>
      </c>
      <c r="G80" s="123" t="s">
        <v>121</v>
      </c>
      <c r="H80" s="123" t="s">
        <v>364</v>
      </c>
      <c r="I80" s="123" t="s">
        <v>121</v>
      </c>
      <c r="J80" s="124" t="s">
        <v>131</v>
      </c>
      <c r="K80" s="123" t="s">
        <v>547</v>
      </c>
      <c r="L80" s="123" t="s">
        <v>133</v>
      </c>
      <c r="M80" s="123" t="s">
        <v>220</v>
      </c>
      <c r="N80" s="123" t="s">
        <v>548</v>
      </c>
      <c r="O80" s="123" t="s">
        <v>121</v>
      </c>
    </row>
    <row r="81" s="119" customFormat="1" ht="67" spans="1:15">
      <c r="A81" s="122" t="s">
        <v>549</v>
      </c>
      <c r="B81" s="123" t="s">
        <v>550</v>
      </c>
      <c r="C81" s="124" t="s">
        <v>117</v>
      </c>
      <c r="D81" s="123" t="s">
        <v>130</v>
      </c>
      <c r="E81" s="123" t="s">
        <v>518</v>
      </c>
      <c r="F81" s="123" t="s">
        <v>283</v>
      </c>
      <c r="G81" s="123" t="s">
        <v>121</v>
      </c>
      <c r="H81" s="123" t="s">
        <v>364</v>
      </c>
      <c r="I81" s="123" t="s">
        <v>121</v>
      </c>
      <c r="J81" s="124" t="s">
        <v>131</v>
      </c>
      <c r="K81" s="123" t="s">
        <v>551</v>
      </c>
      <c r="L81" s="123" t="s">
        <v>133</v>
      </c>
      <c r="M81" s="123" t="s">
        <v>220</v>
      </c>
      <c r="N81" s="123" t="s">
        <v>552</v>
      </c>
      <c r="O81" s="123" t="s">
        <v>121</v>
      </c>
    </row>
    <row r="82" s="119" customFormat="1" ht="67" spans="1:15">
      <c r="A82" s="122" t="s">
        <v>553</v>
      </c>
      <c r="B82" s="123" t="s">
        <v>554</v>
      </c>
      <c r="C82" s="124" t="s">
        <v>117</v>
      </c>
      <c r="D82" s="123" t="s">
        <v>130</v>
      </c>
      <c r="E82" s="123" t="s">
        <v>518</v>
      </c>
      <c r="F82" s="123" t="s">
        <v>283</v>
      </c>
      <c r="G82" s="123" t="s">
        <v>121</v>
      </c>
      <c r="H82" s="123" t="s">
        <v>364</v>
      </c>
      <c r="I82" s="123" t="s">
        <v>121</v>
      </c>
      <c r="J82" s="124" t="s">
        <v>131</v>
      </c>
      <c r="K82" s="123" t="s">
        <v>555</v>
      </c>
      <c r="L82" s="123" t="s">
        <v>133</v>
      </c>
      <c r="M82" s="123" t="s">
        <v>220</v>
      </c>
      <c r="N82" s="123" t="s">
        <v>556</v>
      </c>
      <c r="O82" s="123" t="s">
        <v>121</v>
      </c>
    </row>
    <row r="83" s="119" customFormat="1" ht="67" spans="1:15">
      <c r="A83" s="122" t="s">
        <v>557</v>
      </c>
      <c r="B83" s="123" t="s">
        <v>558</v>
      </c>
      <c r="C83" s="124" t="s">
        <v>117</v>
      </c>
      <c r="D83" s="123" t="s">
        <v>130</v>
      </c>
      <c r="E83" s="123" t="s">
        <v>518</v>
      </c>
      <c r="F83" s="123" t="s">
        <v>283</v>
      </c>
      <c r="G83" s="123" t="s">
        <v>121</v>
      </c>
      <c r="H83" s="123" t="s">
        <v>364</v>
      </c>
      <c r="I83" s="123" t="s">
        <v>121</v>
      </c>
      <c r="J83" s="124" t="s">
        <v>131</v>
      </c>
      <c r="K83" s="123" t="s">
        <v>559</v>
      </c>
      <c r="L83" s="123" t="s">
        <v>133</v>
      </c>
      <c r="M83" s="123" t="s">
        <v>220</v>
      </c>
      <c r="N83" s="123" t="s">
        <v>560</v>
      </c>
      <c r="O83" s="123" t="s">
        <v>121</v>
      </c>
    </row>
    <row r="84" s="119" customFormat="1" ht="165" spans="1:15">
      <c r="A84" s="122" t="s">
        <v>561</v>
      </c>
      <c r="B84" s="123" t="s">
        <v>562</v>
      </c>
      <c r="C84" s="124" t="s">
        <v>117</v>
      </c>
      <c r="D84" s="123" t="s">
        <v>563</v>
      </c>
      <c r="E84" s="123" t="s">
        <v>518</v>
      </c>
      <c r="F84" s="123" t="s">
        <v>564</v>
      </c>
      <c r="G84" s="123" t="s">
        <v>121</v>
      </c>
      <c r="H84" s="123" t="s">
        <v>364</v>
      </c>
      <c r="I84" s="123" t="s">
        <v>121</v>
      </c>
      <c r="J84" s="124" t="s">
        <v>131</v>
      </c>
      <c r="K84" s="123" t="s">
        <v>565</v>
      </c>
      <c r="L84" s="123" t="s">
        <v>133</v>
      </c>
      <c r="M84" s="123" t="s">
        <v>220</v>
      </c>
      <c r="N84" s="123" t="s">
        <v>566</v>
      </c>
      <c r="O84" s="123" t="s">
        <v>567</v>
      </c>
    </row>
    <row r="85" s="119" customFormat="1" ht="102" spans="1:15">
      <c r="A85" s="122" t="s">
        <v>568</v>
      </c>
      <c r="B85" s="123" t="s">
        <v>569</v>
      </c>
      <c r="C85" s="124" t="s">
        <v>117</v>
      </c>
      <c r="D85" s="123" t="s">
        <v>570</v>
      </c>
      <c r="E85" s="123" t="s">
        <v>571</v>
      </c>
      <c r="F85" s="123" t="s">
        <v>415</v>
      </c>
      <c r="G85" s="123" t="s">
        <v>121</v>
      </c>
      <c r="H85" s="123" t="s">
        <v>572</v>
      </c>
      <c r="I85" s="123" t="s">
        <v>121</v>
      </c>
      <c r="J85" s="124" t="s">
        <v>276</v>
      </c>
      <c r="K85" s="123" t="s">
        <v>573</v>
      </c>
      <c r="L85" s="123" t="s">
        <v>133</v>
      </c>
      <c r="M85" s="123" t="s">
        <v>418</v>
      </c>
      <c r="N85" s="123" t="s">
        <v>574</v>
      </c>
      <c r="O85" s="123" t="s">
        <v>575</v>
      </c>
    </row>
    <row r="86" s="119" customFormat="1" ht="113" spans="1:15">
      <c r="A86" s="122" t="s">
        <v>576</v>
      </c>
      <c r="B86" s="123" t="s">
        <v>577</v>
      </c>
      <c r="C86" s="124" t="s">
        <v>117</v>
      </c>
      <c r="D86" s="123" t="s">
        <v>495</v>
      </c>
      <c r="E86" s="123" t="s">
        <v>496</v>
      </c>
      <c r="F86" s="123" t="s">
        <v>415</v>
      </c>
      <c r="G86" s="123" t="s">
        <v>181</v>
      </c>
      <c r="H86" s="123" t="s">
        <v>572</v>
      </c>
      <c r="I86" s="123" t="s">
        <v>121</v>
      </c>
      <c r="J86" s="124" t="s">
        <v>123</v>
      </c>
      <c r="K86" s="123" t="s">
        <v>578</v>
      </c>
      <c r="L86" s="123" t="s">
        <v>125</v>
      </c>
      <c r="M86" s="123" t="s">
        <v>418</v>
      </c>
      <c r="N86" s="123" t="s">
        <v>579</v>
      </c>
      <c r="O86" s="123" t="s">
        <v>580</v>
      </c>
    </row>
    <row r="87" s="119" customFormat="1" ht="67" spans="1:15">
      <c r="A87" s="122" t="s">
        <v>581</v>
      </c>
      <c r="B87" s="123" t="s">
        <v>582</v>
      </c>
      <c r="C87" s="124" t="s">
        <v>117</v>
      </c>
      <c r="D87" s="123" t="s">
        <v>130</v>
      </c>
      <c r="E87" s="123" t="s">
        <v>432</v>
      </c>
      <c r="F87" s="123" t="s">
        <v>433</v>
      </c>
      <c r="G87" s="123" t="s">
        <v>121</v>
      </c>
      <c r="H87" s="123" t="s">
        <v>572</v>
      </c>
      <c r="I87" s="123" t="s">
        <v>121</v>
      </c>
      <c r="J87" s="124" t="s">
        <v>131</v>
      </c>
      <c r="K87" s="123" t="s">
        <v>583</v>
      </c>
      <c r="L87" s="123" t="s">
        <v>133</v>
      </c>
      <c r="M87" s="123" t="s">
        <v>121</v>
      </c>
      <c r="N87" s="123" t="s">
        <v>584</v>
      </c>
      <c r="O87" s="123" t="s">
        <v>121</v>
      </c>
    </row>
    <row r="88" s="119" customFormat="1" ht="64" spans="1:15">
      <c r="A88" s="122" t="s">
        <v>585</v>
      </c>
      <c r="B88" s="123" t="s">
        <v>586</v>
      </c>
      <c r="C88" s="124" t="s">
        <v>117</v>
      </c>
      <c r="D88" s="123" t="s">
        <v>377</v>
      </c>
      <c r="E88" s="123" t="s">
        <v>371</v>
      </c>
      <c r="F88" s="123" t="s">
        <v>456</v>
      </c>
      <c r="G88" s="123" t="s">
        <v>121</v>
      </c>
      <c r="H88" s="123" t="s">
        <v>572</v>
      </c>
      <c r="I88" s="123" t="s">
        <v>121</v>
      </c>
      <c r="J88" s="124" t="s">
        <v>227</v>
      </c>
      <c r="K88" s="123" t="s">
        <v>587</v>
      </c>
      <c r="L88" s="123" t="s">
        <v>133</v>
      </c>
      <c r="M88" s="123" t="s">
        <v>121</v>
      </c>
      <c r="N88" s="123" t="s">
        <v>588</v>
      </c>
      <c r="O88" s="123" t="s">
        <v>589</v>
      </c>
    </row>
    <row r="89" s="119" customFormat="1" ht="53" spans="1:15">
      <c r="A89" s="122" t="s">
        <v>590</v>
      </c>
      <c r="B89" s="123" t="s">
        <v>591</v>
      </c>
      <c r="C89" s="124" t="s">
        <v>117</v>
      </c>
      <c r="D89" s="123" t="s">
        <v>592</v>
      </c>
      <c r="E89" s="123" t="s">
        <v>496</v>
      </c>
      <c r="F89" s="123" t="s">
        <v>593</v>
      </c>
      <c r="G89" s="123" t="s">
        <v>173</v>
      </c>
      <c r="H89" s="123" t="s">
        <v>572</v>
      </c>
      <c r="I89" s="123" t="s">
        <v>121</v>
      </c>
      <c r="J89" s="124" t="s">
        <v>123</v>
      </c>
      <c r="K89" s="123" t="s">
        <v>594</v>
      </c>
      <c r="L89" s="123" t="s">
        <v>125</v>
      </c>
      <c r="M89" s="123" t="s">
        <v>220</v>
      </c>
      <c r="N89" s="123" t="s">
        <v>595</v>
      </c>
      <c r="O89" s="123" t="s">
        <v>596</v>
      </c>
    </row>
    <row r="90" s="119" customFormat="1" customHeight="1" spans="1:15">
      <c r="A90" s="125" t="s">
        <v>597</v>
      </c>
      <c r="B90" s="125"/>
      <c r="C90" s="125"/>
      <c r="D90" s="125"/>
      <c r="E90" s="125"/>
      <c r="F90" s="125"/>
      <c r="G90" s="125"/>
      <c r="H90" s="125"/>
      <c r="I90" s="125"/>
      <c r="J90" s="125"/>
      <c r="K90" s="125"/>
      <c r="L90" s="125"/>
      <c r="M90" s="125"/>
      <c r="N90" s="125"/>
      <c r="O90" s="125"/>
    </row>
  </sheetData>
  <mergeCells count="1">
    <mergeCell ref="A90:O90"/>
  </mergeCells>
  <hyperlinks>
    <hyperlink ref="A2" r:id="rId2" display="AW2-5744" tooltip="https://www.jira.ford.com/browse/AW2-5744"/>
    <hyperlink ref="A3" r:id="rId3" display="AW2-7285" tooltip="https://www.jira.ford.com/browse/AW2-7285"/>
    <hyperlink ref="A4" r:id="rId4" display="AW2-7600" tooltip="https://www.jira.ford.com/browse/AW2-7600"/>
    <hyperlink ref="A5" r:id="rId5" display="AW2-7510" tooltip="https://www.jira.ford.com/browse/AW2-7510"/>
    <hyperlink ref="A6" r:id="rId6" display="AW2-7511" tooltip="https://www.jira.ford.com/browse/AW2-7511"/>
    <hyperlink ref="A7" r:id="rId7" display="AW2-7417" tooltip="https://www.jira.ford.com/browse/AW2-7417"/>
    <hyperlink ref="A8" r:id="rId8" display="AW2-7429" tooltip="https://www.jira.ford.com/browse/AW2-7429"/>
    <hyperlink ref="A9" r:id="rId9" display="AW2-7514" tooltip="https://www.jira.ford.com/browse/AW2-7514"/>
    <hyperlink ref="A10" r:id="rId10" display="AW2-7513" tooltip="https://www.jira.ford.com/browse/AW2-7513"/>
    <hyperlink ref="A11" r:id="rId11" display="AW2-4689" tooltip="https://www.jira.ford.com/browse/AW2-4689"/>
    <hyperlink ref="A12" r:id="rId12" display="AW2-7284" tooltip="https://www.jira.ford.com/browse/AW2-7284"/>
    <hyperlink ref="A13" r:id="rId13" display="AW2-7283" tooltip="https://www.jira.ford.com/browse/AW2-7283"/>
    <hyperlink ref="A14" r:id="rId14" display="AW2-7450" tooltip="https://www.jira.ford.com/browse/AW2-7450"/>
    <hyperlink ref="A15" r:id="rId15" display="AW2-7420" tooltip="https://www.jira.ford.com/browse/AW2-7420"/>
    <hyperlink ref="A16" r:id="rId16" display="AW2-7425" tooltip="https://www.jira.ford.com/browse/AW2-7425"/>
    <hyperlink ref="A17" r:id="rId17" display="AW2-7423" tooltip="https://www.jira.ford.com/browse/AW2-7423"/>
    <hyperlink ref="A18" r:id="rId18" display="AW2-7353" tooltip="https://www.jira.ford.com/browse/AW2-7353"/>
    <hyperlink ref="A19" r:id="rId19" display="AW2-7347" tooltip="https://www.jira.ford.com/browse/AW2-7347"/>
    <hyperlink ref="A20" r:id="rId20" display="AW2-4382" tooltip="https://www.jira.ford.com/browse/AW2-4382"/>
    <hyperlink ref="A21" r:id="rId21" display="AW2-4713" tooltip="https://www.jira.ford.com/browse/AW2-4713"/>
    <hyperlink ref="A22" r:id="rId22" display="AW2-4734" tooltip="https://www.jira.ford.com/browse/AW2-4734"/>
    <hyperlink ref="A23" r:id="rId23" display="AW2-4744" tooltip="https://www.jira.ford.com/browse/AW2-4744"/>
    <hyperlink ref="A24" r:id="rId24" display="AW2-5059" tooltip="https://www.jira.ford.com/browse/AW2-5059"/>
    <hyperlink ref="A25" r:id="rId25" display="AW2-4514" tooltip="https://www.jira.ford.com/browse/AW2-4514"/>
    <hyperlink ref="A26" r:id="rId26" display="AW2-5747" tooltip="https://www.jira.ford.com/browse/AW2-5747"/>
    <hyperlink ref="A27" r:id="rId27" display="AW2-4595" tooltip="https://www.jira.ford.com/browse/AW2-4595"/>
    <hyperlink ref="A28" r:id="rId28" display="AW2-4573" tooltip="https://www.jira.ford.com/browse/AW2-4573"/>
    <hyperlink ref="A29" r:id="rId29" display="AW2-4510" tooltip="https://www.jira.ford.com/browse/AW2-4510"/>
    <hyperlink ref="A30" r:id="rId30" display="AW2-3842" tooltip="https://www.jira.ford.com/browse/AW2-3842"/>
    <hyperlink ref="A31" r:id="rId31" display="AW2-6482" tooltip="https://www.jira.ford.com/browse/AW2-6482"/>
    <hyperlink ref="A32" r:id="rId32" display="AW2-5951" tooltip="https://www.jira.ford.com/browse/AW2-5951"/>
    <hyperlink ref="A33" r:id="rId33" display="AW2-4553" tooltip="https://www.jira.ford.com/browse/AW2-4553"/>
    <hyperlink ref="A34" r:id="rId34" display="AW2-4726" tooltip="https://www.jira.ford.com/browse/AW2-4726"/>
    <hyperlink ref="A35" r:id="rId35" display="AW2-5949" tooltip="https://www.jira.ford.com/browse/AW2-5949"/>
    <hyperlink ref="A36" r:id="rId36" display="AW2-4930" tooltip="https://www.jira.ford.com/browse/AW2-4930"/>
    <hyperlink ref="A37" r:id="rId37" display="AW2-4941" tooltip="https://www.jira.ford.com/browse/AW2-4941"/>
    <hyperlink ref="A38" r:id="rId38" display="AW2-5721" tooltip="https://www.jira.ford.com/browse/AW2-5721"/>
    <hyperlink ref="A39" r:id="rId39" display="AW2-5010" tooltip="https://www.jira.ford.com/browse/AW2-5010"/>
    <hyperlink ref="A40" r:id="rId40" display="AW2-4949" tooltip="https://www.jira.ford.com/browse/AW2-4949"/>
    <hyperlink ref="A41" r:id="rId41" display="AW2-7758" tooltip="https://www.jira.ford.com/browse/AW2-7758"/>
    <hyperlink ref="A42" r:id="rId42" display="AW2-7681" tooltip="https://www.jira.ford.com/browse/AW2-7681"/>
    <hyperlink ref="A43" r:id="rId43" display="AW2-7718" tooltip="https://www.jira.ford.com/browse/AW2-7718"/>
    <hyperlink ref="A44" r:id="rId44" display="AW2-7711" tooltip="https://www.jira.ford.com/browse/AW2-7711"/>
    <hyperlink ref="A45" r:id="rId45" display="AW2-7709" tooltip="https://www.jira.ford.com/browse/AW2-7709"/>
    <hyperlink ref="A46" r:id="rId46" display="AW2-7706" tooltip="https://www.jira.ford.com/browse/AW2-7706"/>
    <hyperlink ref="A47" r:id="rId47" display="AW2-7703" tooltip="https://www.jira.ford.com/browse/AW2-7703"/>
    <hyperlink ref="A48" r:id="rId48" display="AW2-7701" tooltip="https://www.jira.ford.com/browse/AW2-7701"/>
    <hyperlink ref="A49" r:id="rId49" display="AW2-7699" tooltip="https://www.jira.ford.com/browse/AW2-7699"/>
    <hyperlink ref="A50" r:id="rId50" display="AW2-7694" tooltip="https://www.jira.ford.com/browse/AW2-7694"/>
    <hyperlink ref="A51" r:id="rId51" display="AW2-7689" tooltip="https://www.jira.ford.com/browse/AW2-7689"/>
    <hyperlink ref="A52" r:id="rId52" display="AW2-7684" tooltip="https://www.jira.ford.com/browse/AW2-7684"/>
    <hyperlink ref="A53" r:id="rId53" display="AW2-7682" tooltip="https://www.jira.ford.com/browse/AW2-7682"/>
    <hyperlink ref="A54" r:id="rId54" display="AW2-4654" tooltip="https://www.jira.ford.com/browse/AW2-4654"/>
    <hyperlink ref="A55" r:id="rId55" display="AW2-7473" tooltip="https://www.jira.ford.com/browse/AW2-7473"/>
    <hyperlink ref="A56" r:id="rId56" display="AW2-7415" tooltip="https://www.jira.ford.com/browse/AW2-7415"/>
    <hyperlink ref="A57" r:id="rId57" display="AW2-7374" tooltip="https://www.jira.ford.com/browse/AW2-7374"/>
    <hyperlink ref="A58" r:id="rId58" display="AW2-7351" tooltip="https://www.jira.ford.com/browse/AW2-7351"/>
    <hyperlink ref="A59" r:id="rId59" display="AW2-7350" tooltip="https://www.jira.ford.com/browse/AW2-7350"/>
    <hyperlink ref="A60" r:id="rId60" display="AW2-7288" tooltip="https://www.jira.ford.com/browse/AW2-7288"/>
    <hyperlink ref="A61" r:id="rId61" display="AW2-6020" tooltip="https://www.jira.ford.com/browse/AW2-6020"/>
    <hyperlink ref="A62" r:id="rId62" display="AW2-6010" tooltip="https://www.jira.ford.com/browse/AW2-6010"/>
    <hyperlink ref="A63" r:id="rId63" display="AW2-1141" tooltip="https://www.jira.ford.com/browse/AW2-1141"/>
    <hyperlink ref="A64" r:id="rId64" display="AW2-4962" tooltip="https://www.jira.ford.com/browse/AW2-4962"/>
    <hyperlink ref="A65" r:id="rId65" display="AW2-3875" tooltip="https://www.jira.ford.com/browse/AW2-3875"/>
    <hyperlink ref="A66" r:id="rId66" display="AW2-4854" tooltip="https://www.jira.ford.com/browse/AW2-4854"/>
    <hyperlink ref="A67" r:id="rId67" display="AW2-4403" tooltip="https://www.jira.ford.com/browse/AW2-4403"/>
    <hyperlink ref="A68" r:id="rId68" display="AW2-3841" tooltip="https://www.jira.ford.com/browse/AW2-3841"/>
    <hyperlink ref="A69" r:id="rId69" display="AW2-4818" tooltip="https://www.jira.ford.com/browse/AW2-4818"/>
    <hyperlink ref="A70" r:id="rId70" display="AW2-6019" tooltip="https://www.jira.ford.com/browse/AW2-6019"/>
    <hyperlink ref="A71" r:id="rId71" display="AW2-6021" tooltip="https://www.jira.ford.com/browse/AW2-6021"/>
    <hyperlink ref="A72" r:id="rId72" display="AW2-6408" tooltip="https://www.jira.ford.com/browse/AW2-6408"/>
    <hyperlink ref="A73" r:id="rId73" display="AW2-4458" tooltip="https://www.jira.ford.com/browse/AW2-4458"/>
    <hyperlink ref="A74" r:id="rId74" display="AW2-4474" tooltip="https://www.jira.ford.com/browse/AW2-4474"/>
    <hyperlink ref="A75" r:id="rId75" display="AW2-4550" tooltip="https://www.jira.ford.com/browse/AW2-4550"/>
    <hyperlink ref="A76" r:id="rId76" display="AW2-4584" tooltip="https://www.jira.ford.com/browse/AW2-4584"/>
    <hyperlink ref="A77" r:id="rId77" display="AW2-4639" tooltip="https://www.jira.ford.com/browse/AW2-4639"/>
    <hyperlink ref="A78" r:id="rId78" display="AW2-4715" tooltip="https://www.jira.ford.com/browse/AW2-4715"/>
    <hyperlink ref="A79" r:id="rId79" display="AW2-4758" tooltip="https://www.jira.ford.com/browse/AW2-4758"/>
    <hyperlink ref="A80" r:id="rId80" display="AW2-4897" tooltip="https://www.jira.ford.com/browse/AW2-4897"/>
    <hyperlink ref="A81" r:id="rId81" display="AW2-4938" tooltip="https://www.jira.ford.com/browse/AW2-4938"/>
    <hyperlink ref="A82" r:id="rId82" display="AW2-5018" tooltip="https://www.jira.ford.com/browse/AW2-5018"/>
    <hyperlink ref="A83" r:id="rId83" display="AW2-5022" tooltip="https://www.jira.ford.com/browse/AW2-5022"/>
    <hyperlink ref="A84" r:id="rId84" display="AW2-4883" tooltip="https://www.jira.ford.com/browse/AW2-4883"/>
    <hyperlink ref="A85" r:id="rId85" display="AW2-5053" tooltip="https://www.jira.ford.com/browse/AW2-5053"/>
    <hyperlink ref="A86" r:id="rId86" display="AW2-4424" tooltip="https://www.jira.ford.com/browse/AW2-4424"/>
    <hyperlink ref="A87" r:id="rId87" display="AW2-7465" tooltip="https://www.jira.ford.com/browse/AW2-7465"/>
    <hyperlink ref="A88" r:id="rId88" display="AW2-6098" tooltip="https://www.jira.ford.com/browse/AW2-6098"/>
    <hyperlink ref="A89" r:id="rId89" display="AW2-4837" tooltip="https://www.jira.ford.com/browse/AW2-4837"/>
  </hyperlinks>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F12"/>
  <sheetViews>
    <sheetView workbookViewId="0">
      <selection activeCell="H19" sqref="H19"/>
    </sheetView>
  </sheetViews>
  <sheetFormatPr defaultColWidth="9.06666666666667" defaultRowHeight="13.2" outlineLevelCol="5"/>
  <cols>
    <col min="1" max="1" width="14.9333333333333"/>
    <col min="2" max="5" width="9.46666666666667"/>
    <col min="6" max="6" width="5.46666666666667"/>
  </cols>
  <sheetData>
    <row r="3" spans="1:2">
      <c r="A3" t="s">
        <v>598</v>
      </c>
      <c r="B3" t="s">
        <v>107</v>
      </c>
    </row>
    <row r="4" spans="1:6">
      <c r="A4" t="s">
        <v>109</v>
      </c>
      <c r="B4" t="s">
        <v>122</v>
      </c>
      <c r="C4" t="s">
        <v>364</v>
      </c>
      <c r="D4" t="s">
        <v>572</v>
      </c>
      <c r="E4" t="s">
        <v>599</v>
      </c>
      <c r="F4" t="s">
        <v>600</v>
      </c>
    </row>
    <row r="5" spans="1:6">
      <c r="A5" t="s">
        <v>276</v>
      </c>
      <c r="B5">
        <v>4</v>
      </c>
      <c r="C5">
        <v>1</v>
      </c>
      <c r="D5">
        <v>1</v>
      </c>
      <c r="F5">
        <v>6</v>
      </c>
    </row>
    <row r="6" spans="1:6">
      <c r="A6" t="s">
        <v>227</v>
      </c>
      <c r="B6">
        <v>1</v>
      </c>
      <c r="D6">
        <v>1</v>
      </c>
      <c r="F6">
        <v>2</v>
      </c>
    </row>
    <row r="7" spans="1:6">
      <c r="A7" t="s">
        <v>339</v>
      </c>
      <c r="B7">
        <v>1</v>
      </c>
      <c r="F7">
        <v>1</v>
      </c>
    </row>
    <row r="8" spans="1:6">
      <c r="A8" t="s">
        <v>131</v>
      </c>
      <c r="B8">
        <v>16</v>
      </c>
      <c r="C8">
        <v>35</v>
      </c>
      <c r="D8">
        <v>1</v>
      </c>
      <c r="F8">
        <v>52</v>
      </c>
    </row>
    <row r="9" spans="1:6">
      <c r="A9" t="s">
        <v>174</v>
      </c>
      <c r="B9">
        <v>1</v>
      </c>
      <c r="F9">
        <v>1</v>
      </c>
    </row>
    <row r="10" spans="1:6">
      <c r="A10" t="s">
        <v>123</v>
      </c>
      <c r="B10">
        <v>16</v>
      </c>
      <c r="C10">
        <v>8</v>
      </c>
      <c r="D10">
        <v>2</v>
      </c>
      <c r="F10">
        <v>26</v>
      </c>
    </row>
    <row r="11" spans="1:1">
      <c r="A11" t="s">
        <v>599</v>
      </c>
    </row>
    <row r="12" spans="1:6">
      <c r="A12" t="s">
        <v>600</v>
      </c>
      <c r="B12">
        <v>39</v>
      </c>
      <c r="C12">
        <v>44</v>
      </c>
      <c r="D12">
        <v>5</v>
      </c>
      <c r="F12">
        <v>88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
  <sheetViews>
    <sheetView workbookViewId="0">
      <selection activeCell="C19" sqref="C19"/>
    </sheetView>
  </sheetViews>
  <sheetFormatPr defaultColWidth="11" defaultRowHeight="13.2"/>
  <cols>
    <col min="1" max="8" width="10.8333333333333" customWidth="1"/>
    <col min="9" max="9" width="70.5" customWidth="1"/>
    <col min="10" max="18" width="10.8333333333333" customWidth="1"/>
  </cols>
  <sheetData>
    <row r="1" spans="1:9">
      <c r="A1" s="28" t="s">
        <v>104</v>
      </c>
      <c r="B1" s="28" t="s">
        <v>601</v>
      </c>
      <c r="C1" s="28" t="s">
        <v>602</v>
      </c>
      <c r="D1" s="28" t="s">
        <v>603</v>
      </c>
      <c r="E1" s="28" t="s">
        <v>604</v>
      </c>
      <c r="F1" s="28" t="s">
        <v>605</v>
      </c>
      <c r="G1" s="28" t="s">
        <v>606</v>
      </c>
      <c r="H1" s="28" t="s">
        <v>607</v>
      </c>
      <c r="I1" s="28" t="s">
        <v>608</v>
      </c>
    </row>
    <row r="2" spans="1:9">
      <c r="A2" s="28" t="s">
        <v>53</v>
      </c>
      <c r="B2" s="28">
        <v>66</v>
      </c>
      <c r="C2" s="28">
        <v>57</v>
      </c>
      <c r="D2" s="28">
        <v>57</v>
      </c>
      <c r="E2" s="118">
        <f t="shared" ref="E2:E19" si="0">D2/C2</f>
        <v>1</v>
      </c>
      <c r="F2" s="28">
        <v>57</v>
      </c>
      <c r="G2" s="118">
        <f>F2/D2</f>
        <v>1</v>
      </c>
      <c r="H2" s="118">
        <f t="shared" ref="H2:H19" si="1">F2/C2</f>
        <v>1</v>
      </c>
      <c r="I2" s="28"/>
    </row>
    <row r="3" spans="1:9">
      <c r="A3" s="28" t="s">
        <v>87</v>
      </c>
      <c r="B3" s="28">
        <v>31</v>
      </c>
      <c r="C3" s="28">
        <v>22</v>
      </c>
      <c r="D3" s="28">
        <v>14</v>
      </c>
      <c r="E3" s="118">
        <f t="shared" si="0"/>
        <v>0.636363636363636</v>
      </c>
      <c r="F3" s="28">
        <v>12</v>
      </c>
      <c r="G3" s="118">
        <f>F3/D3</f>
        <v>0.857142857142857</v>
      </c>
      <c r="H3" s="118">
        <f t="shared" si="1"/>
        <v>0.545454545454545</v>
      </c>
      <c r="I3" s="28" t="s">
        <v>609</v>
      </c>
    </row>
    <row r="4" spans="1:9">
      <c r="A4" s="28" t="s">
        <v>610</v>
      </c>
      <c r="B4" s="28">
        <v>9</v>
      </c>
      <c r="C4" s="28">
        <v>9</v>
      </c>
      <c r="D4" s="28">
        <v>7</v>
      </c>
      <c r="E4" s="118">
        <f t="shared" si="0"/>
        <v>0.777777777777778</v>
      </c>
      <c r="F4" s="28">
        <v>5</v>
      </c>
      <c r="G4" s="118">
        <f>F4/D4</f>
        <v>0.714285714285714</v>
      </c>
      <c r="H4" s="118">
        <f t="shared" si="1"/>
        <v>0.555555555555556</v>
      </c>
      <c r="I4" s="28" t="s">
        <v>611</v>
      </c>
    </row>
    <row r="5" spans="1:9">
      <c r="A5" s="28" t="s">
        <v>612</v>
      </c>
      <c r="B5" s="28">
        <v>16</v>
      </c>
      <c r="C5" s="28">
        <v>12</v>
      </c>
      <c r="D5" s="28">
        <v>12</v>
      </c>
      <c r="E5" s="118">
        <f t="shared" si="0"/>
        <v>1</v>
      </c>
      <c r="F5" s="28">
        <v>12</v>
      </c>
      <c r="G5" s="118">
        <f>F5/D5</f>
        <v>1</v>
      </c>
      <c r="H5" s="118">
        <f t="shared" si="1"/>
        <v>1</v>
      </c>
      <c r="I5" s="28"/>
    </row>
    <row r="6" spans="1:9">
      <c r="A6" s="28" t="s">
        <v>71</v>
      </c>
      <c r="B6" s="28">
        <v>18</v>
      </c>
      <c r="C6" s="28">
        <v>17</v>
      </c>
      <c r="D6" s="28">
        <v>17</v>
      </c>
      <c r="E6" s="118">
        <f t="shared" si="0"/>
        <v>1</v>
      </c>
      <c r="F6" s="28">
        <v>17</v>
      </c>
      <c r="G6" s="118">
        <f t="shared" ref="G6:G19" si="2">F6/D6</f>
        <v>1</v>
      </c>
      <c r="H6" s="118">
        <f t="shared" si="1"/>
        <v>1</v>
      </c>
      <c r="I6" s="28"/>
    </row>
    <row r="7" spans="1:9">
      <c r="A7" s="28" t="s">
        <v>70</v>
      </c>
      <c r="B7" s="28">
        <v>2</v>
      </c>
      <c r="C7" s="28">
        <v>2</v>
      </c>
      <c r="D7" s="28">
        <v>2</v>
      </c>
      <c r="E7" s="118">
        <f t="shared" si="0"/>
        <v>1</v>
      </c>
      <c r="F7" s="28">
        <v>2</v>
      </c>
      <c r="G7" s="118">
        <f t="shared" si="2"/>
        <v>1</v>
      </c>
      <c r="H7" s="118">
        <f t="shared" si="1"/>
        <v>1</v>
      </c>
      <c r="I7" s="28"/>
    </row>
    <row r="8" spans="1:9">
      <c r="A8" s="28" t="s">
        <v>56</v>
      </c>
      <c r="B8" s="28">
        <v>84</v>
      </c>
      <c r="C8" s="28">
        <v>76</v>
      </c>
      <c r="D8" s="28">
        <v>76</v>
      </c>
      <c r="E8" s="118">
        <f t="shared" si="0"/>
        <v>1</v>
      </c>
      <c r="F8" s="28">
        <v>73</v>
      </c>
      <c r="G8" s="118">
        <f t="shared" si="2"/>
        <v>0.960526315789474</v>
      </c>
      <c r="H8" s="118">
        <f t="shared" si="1"/>
        <v>0.960526315789474</v>
      </c>
      <c r="I8" s="28"/>
    </row>
    <row r="9" spans="1:9">
      <c r="A9" s="28" t="s">
        <v>57</v>
      </c>
      <c r="B9" s="28">
        <v>8</v>
      </c>
      <c r="C9" s="28">
        <v>8</v>
      </c>
      <c r="D9" s="28">
        <v>8</v>
      </c>
      <c r="E9" s="118">
        <f t="shared" si="0"/>
        <v>1</v>
      </c>
      <c r="F9" s="28">
        <v>8</v>
      </c>
      <c r="G9" s="118">
        <f t="shared" si="2"/>
        <v>1</v>
      </c>
      <c r="H9" s="118">
        <f t="shared" si="1"/>
        <v>1</v>
      </c>
      <c r="I9" s="28"/>
    </row>
    <row r="10" spans="1:9">
      <c r="A10" s="28" t="s">
        <v>59</v>
      </c>
      <c r="B10" s="28">
        <v>59</v>
      </c>
      <c r="C10" s="28">
        <v>59</v>
      </c>
      <c r="D10" s="28">
        <v>55</v>
      </c>
      <c r="E10" s="118">
        <f t="shared" si="0"/>
        <v>0.932203389830508</v>
      </c>
      <c r="F10" s="28">
        <v>44</v>
      </c>
      <c r="G10" s="118">
        <f t="shared" si="2"/>
        <v>0.8</v>
      </c>
      <c r="H10" s="118">
        <f t="shared" si="1"/>
        <v>0.745762711864407</v>
      </c>
      <c r="I10" s="28" t="s">
        <v>613</v>
      </c>
    </row>
    <row r="11" spans="1:9">
      <c r="A11" s="28" t="s">
        <v>60</v>
      </c>
      <c r="B11" s="28">
        <v>26</v>
      </c>
      <c r="C11" s="28">
        <v>26</v>
      </c>
      <c r="D11" s="28">
        <v>25</v>
      </c>
      <c r="E11" s="118">
        <f t="shared" si="0"/>
        <v>0.961538461538462</v>
      </c>
      <c r="F11" s="28">
        <v>23</v>
      </c>
      <c r="G11" s="118">
        <f t="shared" si="2"/>
        <v>0.92</v>
      </c>
      <c r="H11" s="118">
        <f t="shared" si="1"/>
        <v>0.884615384615385</v>
      </c>
      <c r="I11" s="28" t="s">
        <v>86</v>
      </c>
    </row>
    <row r="12" spans="1:9">
      <c r="A12" s="28" t="s">
        <v>61</v>
      </c>
      <c r="B12" s="28">
        <v>87</v>
      </c>
      <c r="C12" s="28">
        <v>81</v>
      </c>
      <c r="D12" s="28">
        <v>81</v>
      </c>
      <c r="E12" s="118">
        <f t="shared" si="0"/>
        <v>1</v>
      </c>
      <c r="F12" s="28">
        <v>59</v>
      </c>
      <c r="G12" s="118">
        <f t="shared" si="2"/>
        <v>0.728395061728395</v>
      </c>
      <c r="H12" s="118">
        <f t="shared" si="1"/>
        <v>0.728395061728395</v>
      </c>
      <c r="I12" s="28" t="s">
        <v>614</v>
      </c>
    </row>
    <row r="13" spans="1:9">
      <c r="A13" s="28" t="s">
        <v>62</v>
      </c>
      <c r="B13" s="28">
        <v>27</v>
      </c>
      <c r="C13" s="28">
        <v>25</v>
      </c>
      <c r="D13" s="28">
        <v>25</v>
      </c>
      <c r="E13" s="118">
        <f t="shared" si="0"/>
        <v>1</v>
      </c>
      <c r="F13" s="28">
        <v>14</v>
      </c>
      <c r="G13" s="118">
        <f t="shared" si="2"/>
        <v>0.56</v>
      </c>
      <c r="H13" s="118">
        <f t="shared" si="1"/>
        <v>0.56</v>
      </c>
      <c r="I13" s="28" t="s">
        <v>615</v>
      </c>
    </row>
    <row r="14" spans="1:9">
      <c r="A14" s="28" t="s">
        <v>63</v>
      </c>
      <c r="B14" s="28">
        <v>57</v>
      </c>
      <c r="C14" s="28">
        <v>51</v>
      </c>
      <c r="D14" s="28">
        <v>51</v>
      </c>
      <c r="E14" s="118">
        <f t="shared" si="0"/>
        <v>1</v>
      </c>
      <c r="F14" s="28">
        <v>45</v>
      </c>
      <c r="G14" s="118">
        <f t="shared" si="2"/>
        <v>0.882352941176471</v>
      </c>
      <c r="H14" s="118">
        <f t="shared" si="1"/>
        <v>0.882352941176471</v>
      </c>
      <c r="I14" s="28" t="s">
        <v>614</v>
      </c>
    </row>
    <row r="15" spans="1:9">
      <c r="A15" s="28" t="s">
        <v>64</v>
      </c>
      <c r="B15" s="28">
        <v>13</v>
      </c>
      <c r="C15" s="28">
        <v>13</v>
      </c>
      <c r="D15" s="28">
        <v>13</v>
      </c>
      <c r="E15" s="118">
        <f t="shared" si="0"/>
        <v>1</v>
      </c>
      <c r="F15" s="28">
        <v>0</v>
      </c>
      <c r="G15" s="118">
        <f t="shared" si="2"/>
        <v>0</v>
      </c>
      <c r="H15" s="118">
        <f t="shared" si="1"/>
        <v>0</v>
      </c>
      <c r="I15" s="28" t="s">
        <v>616</v>
      </c>
    </row>
    <row r="16" spans="1:9">
      <c r="A16" s="28" t="s">
        <v>617</v>
      </c>
      <c r="B16" s="28">
        <v>75</v>
      </c>
      <c r="C16" s="28">
        <v>30</v>
      </c>
      <c r="D16" s="28">
        <v>30</v>
      </c>
      <c r="E16" s="118">
        <f t="shared" si="0"/>
        <v>1</v>
      </c>
      <c r="F16" s="28">
        <v>0</v>
      </c>
      <c r="G16" s="118">
        <f t="shared" si="2"/>
        <v>0</v>
      </c>
      <c r="H16" s="118">
        <f t="shared" si="1"/>
        <v>0</v>
      </c>
      <c r="I16" s="28" t="s">
        <v>618</v>
      </c>
    </row>
    <row r="17" spans="1:9">
      <c r="A17" s="28" t="s">
        <v>54</v>
      </c>
      <c r="B17" s="28">
        <v>155</v>
      </c>
      <c r="C17" s="28">
        <v>144</v>
      </c>
      <c r="D17" s="28">
        <v>127</v>
      </c>
      <c r="E17" s="118">
        <f t="shared" si="0"/>
        <v>0.881944444444444</v>
      </c>
      <c r="F17" s="28">
        <v>107</v>
      </c>
      <c r="G17" s="118">
        <f t="shared" si="2"/>
        <v>0.84251968503937</v>
      </c>
      <c r="H17" s="118">
        <f t="shared" si="1"/>
        <v>0.743055555555556</v>
      </c>
      <c r="I17" s="28" t="s">
        <v>619</v>
      </c>
    </row>
    <row r="18" spans="1:9">
      <c r="A18" s="28" t="s">
        <v>67</v>
      </c>
      <c r="B18" s="28">
        <v>16</v>
      </c>
      <c r="C18" s="28">
        <v>16</v>
      </c>
      <c r="D18" s="28">
        <v>16</v>
      </c>
      <c r="E18" s="118">
        <f t="shared" si="0"/>
        <v>1</v>
      </c>
      <c r="F18" s="28">
        <v>16</v>
      </c>
      <c r="G18" s="118">
        <f t="shared" si="2"/>
        <v>1</v>
      </c>
      <c r="H18" s="118">
        <f t="shared" si="1"/>
        <v>1</v>
      </c>
      <c r="I18" s="28"/>
    </row>
    <row r="19" spans="1:9">
      <c r="A19" s="28" t="s">
        <v>620</v>
      </c>
      <c r="B19" s="28">
        <f>SUM(B2:B18)</f>
        <v>749</v>
      </c>
      <c r="C19" s="28">
        <f>SUM(C2:C18)</f>
        <v>648</v>
      </c>
      <c r="D19" s="28">
        <f>SUM(D2:D18)</f>
        <v>616</v>
      </c>
      <c r="E19" s="118">
        <f t="shared" si="0"/>
        <v>0.950617283950617</v>
      </c>
      <c r="F19" s="28">
        <f>SUM(F2:F18)</f>
        <v>494</v>
      </c>
      <c r="G19" s="118">
        <f t="shared" si="2"/>
        <v>0.801948051948052</v>
      </c>
      <c r="H19" s="118">
        <f t="shared" si="1"/>
        <v>0.762345679012346</v>
      </c>
      <c r="I19" s="28"/>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0"/>
  <sheetViews>
    <sheetView zoomScale="75" zoomScaleNormal="75" topLeftCell="B1" workbookViewId="0">
      <selection activeCell="R47" sqref="R47"/>
    </sheetView>
  </sheetViews>
  <sheetFormatPr defaultColWidth="9" defaultRowHeight="12.4"/>
  <cols>
    <col min="1" max="1" width="16.6666666666667" style="90" customWidth="1"/>
    <col min="2" max="2" width="38.1666666666667" style="90" customWidth="1"/>
    <col min="3" max="3" width="11.5" style="90" customWidth="1"/>
    <col min="4" max="4" width="45.3333333333333" style="90" customWidth="1"/>
    <col min="5" max="5" width="9" style="90"/>
    <col min="6" max="6" width="16.6666666666667" style="90" customWidth="1"/>
    <col min="7" max="7" width="14.1666666666667" style="90" customWidth="1"/>
    <col min="8" max="9" width="14.1666666666667" style="91" customWidth="1"/>
    <col min="10" max="10" width="12" style="90" customWidth="1"/>
    <col min="11" max="11" width="12.1666666666667" style="90" customWidth="1"/>
    <col min="12" max="13" width="17.1666666666667" style="90" customWidth="1"/>
    <col min="14" max="15" width="18.5" style="91" customWidth="1"/>
    <col min="16" max="16" width="12" style="90" customWidth="1"/>
    <col min="17" max="17" width="12.1666666666667" style="90" customWidth="1"/>
    <col min="18" max="18" width="26.6666666666667" style="90" customWidth="1"/>
    <col min="19" max="19" width="24.1666666666667" style="90" customWidth="1"/>
    <col min="20" max="20" width="27.5" style="90" customWidth="1"/>
    <col min="21" max="21" width="13" style="90" customWidth="1"/>
    <col min="22" max="16384" width="9" style="90"/>
  </cols>
  <sheetData>
    <row r="1" spans="1:17">
      <c r="A1" s="90" t="s">
        <v>621</v>
      </c>
      <c r="F1" s="97" t="s">
        <v>622</v>
      </c>
      <c r="G1" s="98"/>
      <c r="H1" s="99"/>
      <c r="I1" s="99"/>
      <c r="J1" s="98"/>
      <c r="K1" s="98"/>
      <c r="L1" s="98" t="s">
        <v>623</v>
      </c>
      <c r="M1" s="98"/>
      <c r="N1" s="99"/>
      <c r="O1" s="99"/>
      <c r="P1" s="98"/>
      <c r="Q1" s="98"/>
    </row>
    <row r="2" spans="1:21">
      <c r="A2" s="92" t="s">
        <v>624</v>
      </c>
      <c r="B2" s="92" t="s">
        <v>625</v>
      </c>
      <c r="C2" s="92" t="s">
        <v>626</v>
      </c>
      <c r="D2" s="92" t="s">
        <v>627</v>
      </c>
      <c r="E2" s="92" t="s">
        <v>628</v>
      </c>
      <c r="F2" s="92" t="s">
        <v>629</v>
      </c>
      <c r="G2" s="92" t="s">
        <v>630</v>
      </c>
      <c r="H2" s="100" t="s">
        <v>631</v>
      </c>
      <c r="I2" s="100" t="s">
        <v>632</v>
      </c>
      <c r="J2" s="92" t="s">
        <v>633</v>
      </c>
      <c r="K2" s="92" t="s">
        <v>634</v>
      </c>
      <c r="L2" s="92" t="s">
        <v>629</v>
      </c>
      <c r="M2" s="92" t="s">
        <v>630</v>
      </c>
      <c r="N2" s="100" t="s">
        <v>631</v>
      </c>
      <c r="O2" s="100" t="s">
        <v>632</v>
      </c>
      <c r="P2" s="92" t="s">
        <v>633</v>
      </c>
      <c r="Q2" s="92" t="s">
        <v>634</v>
      </c>
      <c r="R2" s="92" t="s">
        <v>635</v>
      </c>
      <c r="S2" s="92" t="s">
        <v>636</v>
      </c>
      <c r="T2" s="92" t="s">
        <v>637</v>
      </c>
      <c r="U2" s="92" t="s">
        <v>638</v>
      </c>
    </row>
    <row r="3" spans="1:21">
      <c r="A3" s="93" t="s">
        <v>56</v>
      </c>
      <c r="B3" s="93" t="s">
        <v>639</v>
      </c>
      <c r="C3" s="94" t="s">
        <v>640</v>
      </c>
      <c r="D3" s="93" t="s">
        <v>641</v>
      </c>
      <c r="E3" s="94" t="s">
        <v>220</v>
      </c>
      <c r="F3" s="101">
        <v>0.2913</v>
      </c>
      <c r="G3" s="101">
        <v>0.405</v>
      </c>
      <c r="H3" s="102">
        <v>283.22</v>
      </c>
      <c r="I3" s="102">
        <v>328.16</v>
      </c>
      <c r="J3" s="105">
        <v>0.108</v>
      </c>
      <c r="K3" s="105">
        <v>0.19</v>
      </c>
      <c r="L3" s="106">
        <v>0.2684</v>
      </c>
      <c r="M3" s="111">
        <v>0.396</v>
      </c>
      <c r="N3" s="112">
        <v>293.22</v>
      </c>
      <c r="O3" s="112">
        <v>318.66</v>
      </c>
      <c r="P3" s="111">
        <v>0.12</v>
      </c>
      <c r="Q3" s="111">
        <v>0.17</v>
      </c>
      <c r="R3" s="101">
        <f t="shared" ref="R3:R60" si="0">(F3-L3)/L3</f>
        <v>0.0853204172876303</v>
      </c>
      <c r="S3" s="101">
        <f t="shared" ref="S3:S60" si="1">(H3-O3)</f>
        <v>-35.44</v>
      </c>
      <c r="T3" s="101">
        <f t="shared" ref="T3:T60" si="2">(K3-P3)</f>
        <v>0.07</v>
      </c>
      <c r="U3" s="94"/>
    </row>
    <row r="4" spans="1:21">
      <c r="A4" s="93" t="s">
        <v>56</v>
      </c>
      <c r="B4" s="93" t="s">
        <v>642</v>
      </c>
      <c r="C4" s="94" t="s">
        <v>640</v>
      </c>
      <c r="D4" s="93" t="s">
        <v>641</v>
      </c>
      <c r="E4" s="94" t="s">
        <v>220</v>
      </c>
      <c r="F4" s="101">
        <v>0.2409</v>
      </c>
      <c r="G4" s="101">
        <v>0.332</v>
      </c>
      <c r="H4" s="102">
        <v>283.12</v>
      </c>
      <c r="I4" s="102">
        <v>312.21</v>
      </c>
      <c r="J4" s="101">
        <v>0.11</v>
      </c>
      <c r="K4" s="101">
        <v>0.14</v>
      </c>
      <c r="L4" s="107">
        <v>0.2729</v>
      </c>
      <c r="M4" s="113">
        <v>0.36</v>
      </c>
      <c r="N4" s="114">
        <v>293.12</v>
      </c>
      <c r="O4" s="114">
        <v>322.28</v>
      </c>
      <c r="P4" s="113">
        <v>0.1</v>
      </c>
      <c r="Q4" s="113">
        <v>0.12</v>
      </c>
      <c r="R4" s="101">
        <f t="shared" si="0"/>
        <v>-0.117259069256138</v>
      </c>
      <c r="S4" s="101">
        <f t="shared" si="1"/>
        <v>-39.16</v>
      </c>
      <c r="T4" s="101">
        <f t="shared" si="2"/>
        <v>0.04</v>
      </c>
      <c r="U4" s="94"/>
    </row>
    <row r="5" spans="1:21">
      <c r="A5" s="93" t="s">
        <v>56</v>
      </c>
      <c r="B5" s="93" t="s">
        <v>643</v>
      </c>
      <c r="C5" s="94" t="s">
        <v>640</v>
      </c>
      <c r="D5" s="93" t="s">
        <v>641</v>
      </c>
      <c r="E5" s="94" t="s">
        <v>220</v>
      </c>
      <c r="F5" s="101">
        <v>0.2856</v>
      </c>
      <c r="G5" s="101">
        <v>0.406</v>
      </c>
      <c r="H5" s="102">
        <v>180.01</v>
      </c>
      <c r="I5" s="102">
        <v>312.14</v>
      </c>
      <c r="J5" s="101">
        <v>0.0502</v>
      </c>
      <c r="K5" s="101">
        <v>0.1</v>
      </c>
      <c r="L5" s="107">
        <v>0.3146</v>
      </c>
      <c r="M5" s="113">
        <v>0.366</v>
      </c>
      <c r="N5" s="114">
        <v>179.91</v>
      </c>
      <c r="O5" s="114">
        <v>315.04</v>
      </c>
      <c r="P5" s="113">
        <v>0.05</v>
      </c>
      <c r="Q5" s="113">
        <v>0.09</v>
      </c>
      <c r="R5" s="101">
        <f t="shared" si="0"/>
        <v>-0.0921805467260012</v>
      </c>
      <c r="S5" s="101">
        <f t="shared" si="1"/>
        <v>-135.03</v>
      </c>
      <c r="T5" s="101">
        <f t="shared" si="2"/>
        <v>0.05</v>
      </c>
      <c r="U5" s="94"/>
    </row>
    <row r="6" spans="1:21">
      <c r="A6" s="93" t="s">
        <v>56</v>
      </c>
      <c r="B6" s="93" t="s">
        <v>644</v>
      </c>
      <c r="C6" s="94" t="s">
        <v>640</v>
      </c>
      <c r="D6" s="93" t="s">
        <v>641</v>
      </c>
      <c r="E6" s="94" t="s">
        <v>220</v>
      </c>
      <c r="F6" s="101">
        <v>0.1865</v>
      </c>
      <c r="G6" s="101">
        <v>0.33</v>
      </c>
      <c r="H6" s="102">
        <v>258.8</v>
      </c>
      <c r="I6" s="102">
        <v>304.9</v>
      </c>
      <c r="J6" s="101">
        <v>0.07</v>
      </c>
      <c r="K6" s="101">
        <v>0.09</v>
      </c>
      <c r="L6" s="107">
        <v>0.1365</v>
      </c>
      <c r="M6" s="113">
        <v>0.29</v>
      </c>
      <c r="N6" s="114">
        <v>263.8</v>
      </c>
      <c r="O6" s="114">
        <v>314.6</v>
      </c>
      <c r="P6" s="113">
        <v>0.06</v>
      </c>
      <c r="Q6" s="113">
        <v>0.08</v>
      </c>
      <c r="R6" s="101">
        <f t="shared" si="0"/>
        <v>0.366300366300366</v>
      </c>
      <c r="S6" s="101">
        <f t="shared" si="1"/>
        <v>-55.8</v>
      </c>
      <c r="T6" s="101">
        <f t="shared" si="2"/>
        <v>0.03</v>
      </c>
      <c r="U6" s="94"/>
    </row>
    <row r="7" spans="1:21">
      <c r="A7" s="93" t="s">
        <v>56</v>
      </c>
      <c r="B7" s="93" t="s">
        <v>645</v>
      </c>
      <c r="C7" s="94" t="s">
        <v>646</v>
      </c>
      <c r="D7" s="93" t="s">
        <v>641</v>
      </c>
      <c r="E7" s="94" t="s">
        <v>220</v>
      </c>
      <c r="F7" s="101">
        <v>0.16</v>
      </c>
      <c r="G7" s="101">
        <v>0.686</v>
      </c>
      <c r="H7" s="103">
        <v>376.2</v>
      </c>
      <c r="I7" s="103">
        <v>383</v>
      </c>
      <c r="J7" s="108">
        <v>0.78</v>
      </c>
      <c r="K7" s="108">
        <v>12</v>
      </c>
      <c r="L7" s="107">
        <v>0.0827</v>
      </c>
      <c r="M7" s="113">
        <v>0.11</v>
      </c>
      <c r="N7" s="114">
        <v>297.44</v>
      </c>
      <c r="O7" s="114">
        <v>311.42</v>
      </c>
      <c r="P7" s="113">
        <v>0.03</v>
      </c>
      <c r="Q7" s="113">
        <v>0.05</v>
      </c>
      <c r="R7" s="101">
        <f t="shared" si="0"/>
        <v>0.934703748488513</v>
      </c>
      <c r="S7" s="101">
        <f t="shared" si="1"/>
        <v>64.78</v>
      </c>
      <c r="T7" s="101">
        <f t="shared" si="2"/>
        <v>11.97</v>
      </c>
      <c r="U7" s="94"/>
    </row>
    <row r="8" ht="14" customHeight="1" spans="1:21">
      <c r="A8" s="94" t="s">
        <v>67</v>
      </c>
      <c r="B8" s="94" t="s">
        <v>647</v>
      </c>
      <c r="C8" s="94" t="s">
        <v>640</v>
      </c>
      <c r="D8" s="94" t="s">
        <v>648</v>
      </c>
      <c r="E8" s="94" t="s">
        <v>220</v>
      </c>
      <c r="F8" s="101">
        <v>0.001</v>
      </c>
      <c r="G8" s="101">
        <v>0.01</v>
      </c>
      <c r="H8" s="103">
        <v>121</v>
      </c>
      <c r="I8" s="103">
        <v>121</v>
      </c>
      <c r="J8" s="108">
        <v>0.27</v>
      </c>
      <c r="K8" s="108">
        <v>4</v>
      </c>
      <c r="L8" s="107">
        <v>0.001</v>
      </c>
      <c r="M8" s="113">
        <v>0.001</v>
      </c>
      <c r="N8" s="114">
        <v>0.1</v>
      </c>
      <c r="O8" s="114">
        <v>0.1</v>
      </c>
      <c r="P8" s="113">
        <v>0.01</v>
      </c>
      <c r="Q8" s="113">
        <v>0.01</v>
      </c>
      <c r="R8" s="101">
        <f t="shared" si="0"/>
        <v>0</v>
      </c>
      <c r="S8" s="101">
        <f t="shared" si="1"/>
        <v>120.9</v>
      </c>
      <c r="T8" s="101">
        <f t="shared" si="2"/>
        <v>3.99</v>
      </c>
      <c r="U8" s="94"/>
    </row>
    <row r="9" spans="1:21">
      <c r="A9" s="94" t="s">
        <v>67</v>
      </c>
      <c r="B9" s="94" t="s">
        <v>649</v>
      </c>
      <c r="C9" s="94" t="s">
        <v>640</v>
      </c>
      <c r="D9" s="94" t="s">
        <v>648</v>
      </c>
      <c r="E9" s="94" t="s">
        <v>220</v>
      </c>
      <c r="F9" s="101">
        <v>0.0001</v>
      </c>
      <c r="G9" s="101">
        <v>0.01</v>
      </c>
      <c r="H9" s="103">
        <v>100</v>
      </c>
      <c r="I9" s="103">
        <v>100</v>
      </c>
      <c r="J9" s="108">
        <v>0.45</v>
      </c>
      <c r="K9" s="108">
        <v>11</v>
      </c>
      <c r="L9" s="107">
        <v>0.001</v>
      </c>
      <c r="M9" s="113">
        <v>0.03</v>
      </c>
      <c r="N9" s="114">
        <v>0.1</v>
      </c>
      <c r="O9" s="114">
        <v>0.1</v>
      </c>
      <c r="P9" s="113">
        <v>0.01</v>
      </c>
      <c r="Q9" s="113">
        <v>0.01</v>
      </c>
      <c r="R9" s="101">
        <f t="shared" si="0"/>
        <v>-0.9</v>
      </c>
      <c r="S9" s="101">
        <f t="shared" si="1"/>
        <v>99.9</v>
      </c>
      <c r="T9" s="101">
        <f t="shared" si="2"/>
        <v>10.99</v>
      </c>
      <c r="U9" s="94"/>
    </row>
    <row r="10" spans="1:21">
      <c r="A10" s="94" t="s">
        <v>67</v>
      </c>
      <c r="B10" s="94" t="s">
        <v>650</v>
      </c>
      <c r="C10" s="94" t="s">
        <v>640</v>
      </c>
      <c r="D10" s="94" t="s">
        <v>648</v>
      </c>
      <c r="E10" s="94" t="s">
        <v>220</v>
      </c>
      <c r="F10" s="101">
        <v>0.123</v>
      </c>
      <c r="G10" s="101">
        <v>0.657</v>
      </c>
      <c r="H10" s="103">
        <v>139.7</v>
      </c>
      <c r="I10" s="103">
        <v>175</v>
      </c>
      <c r="J10" s="108">
        <v>5.45</v>
      </c>
      <c r="K10" s="108">
        <v>11</v>
      </c>
      <c r="L10" s="107">
        <v>0.1818</v>
      </c>
      <c r="M10" s="113">
        <v>0.46</v>
      </c>
      <c r="N10" s="114">
        <v>148.87</v>
      </c>
      <c r="O10" s="114">
        <v>177.44</v>
      </c>
      <c r="P10" s="113">
        <v>0.04</v>
      </c>
      <c r="Q10" s="113">
        <v>0.08</v>
      </c>
      <c r="R10" s="101">
        <f t="shared" si="0"/>
        <v>-0.323432343234323</v>
      </c>
      <c r="S10" s="101">
        <f t="shared" si="1"/>
        <v>-37.74</v>
      </c>
      <c r="T10" s="101">
        <f t="shared" si="2"/>
        <v>10.96</v>
      </c>
      <c r="U10" s="94"/>
    </row>
    <row r="11" ht="13.2" spans="1:21">
      <c r="A11" s="94" t="s">
        <v>67</v>
      </c>
      <c r="B11" s="94" t="s">
        <v>645</v>
      </c>
      <c r="C11" s="94" t="s">
        <v>646</v>
      </c>
      <c r="D11" s="94" t="s">
        <v>648</v>
      </c>
      <c r="E11" s="94" t="s">
        <v>220</v>
      </c>
      <c r="F11" s="101">
        <v>0.0001</v>
      </c>
      <c r="G11" s="101">
        <v>0.01</v>
      </c>
      <c r="H11" s="103">
        <v>91</v>
      </c>
      <c r="I11" s="103">
        <v>91</v>
      </c>
      <c r="J11" s="108">
        <v>2</v>
      </c>
      <c r="K11" s="108">
        <v>2</v>
      </c>
      <c r="L11" s="107">
        <v>0.001</v>
      </c>
      <c r="M11" s="113">
        <v>0.001</v>
      </c>
      <c r="N11" s="115">
        <v>0.1</v>
      </c>
      <c r="O11" s="115">
        <v>0.1</v>
      </c>
      <c r="P11" s="113">
        <v>0.02</v>
      </c>
      <c r="Q11" s="113">
        <v>0.04</v>
      </c>
      <c r="R11" s="101">
        <f t="shared" si="0"/>
        <v>-0.9</v>
      </c>
      <c r="S11" s="101">
        <f t="shared" si="1"/>
        <v>90.9</v>
      </c>
      <c r="T11" s="101">
        <f t="shared" si="2"/>
        <v>1.98</v>
      </c>
      <c r="U11" s="94"/>
    </row>
    <row r="12" ht="13.2" spans="1:21">
      <c r="A12" s="94" t="s">
        <v>71</v>
      </c>
      <c r="B12" s="94" t="s">
        <v>650</v>
      </c>
      <c r="C12" s="94" t="s">
        <v>640</v>
      </c>
      <c r="D12" s="94" t="s">
        <v>651</v>
      </c>
      <c r="E12" s="94" t="s">
        <v>220</v>
      </c>
      <c r="F12" s="101">
        <v>0.1064</v>
      </c>
      <c r="G12" s="101">
        <v>0.443</v>
      </c>
      <c r="H12" s="103">
        <v>196.96</v>
      </c>
      <c r="I12" s="103">
        <v>246.24</v>
      </c>
      <c r="J12" s="101">
        <v>0.0467</v>
      </c>
      <c r="K12" s="109">
        <v>0.05</v>
      </c>
      <c r="L12" s="107">
        <v>0.2406</v>
      </c>
      <c r="M12" s="113">
        <v>0.736</v>
      </c>
      <c r="N12" s="115">
        <v>175.9</v>
      </c>
      <c r="O12" s="115">
        <v>239</v>
      </c>
      <c r="P12" s="113">
        <v>0.125</v>
      </c>
      <c r="Q12" s="113">
        <v>0.19</v>
      </c>
      <c r="R12" s="101">
        <f t="shared" si="0"/>
        <v>-0.557772236076476</v>
      </c>
      <c r="S12" s="101">
        <f t="shared" si="1"/>
        <v>-42.04</v>
      </c>
      <c r="T12" s="101">
        <f t="shared" si="2"/>
        <v>-0.075</v>
      </c>
      <c r="U12" s="94"/>
    </row>
    <row r="13" ht="16.8" spans="1:21">
      <c r="A13" s="94" t="s">
        <v>71</v>
      </c>
      <c r="B13" s="94" t="s">
        <v>645</v>
      </c>
      <c r="C13" s="94" t="s">
        <v>646</v>
      </c>
      <c r="D13" s="94" t="s">
        <v>651</v>
      </c>
      <c r="E13" s="94" t="s">
        <v>220</v>
      </c>
      <c r="F13" s="101">
        <v>0.007</v>
      </c>
      <c r="G13" s="101">
        <v>0.032</v>
      </c>
      <c r="H13" s="103">
        <v>121</v>
      </c>
      <c r="I13" s="103">
        <v>121</v>
      </c>
      <c r="J13" s="108">
        <v>2.07</v>
      </c>
      <c r="K13" s="108">
        <v>4</v>
      </c>
      <c r="L13" s="107">
        <v>0.001</v>
      </c>
      <c r="M13" s="116">
        <v>0.083</v>
      </c>
      <c r="N13" s="115">
        <v>109</v>
      </c>
      <c r="O13" s="115">
        <v>109</v>
      </c>
      <c r="P13" s="113">
        <v>0.07</v>
      </c>
      <c r="Q13" s="113">
        <v>0.11</v>
      </c>
      <c r="R13" s="101">
        <f t="shared" si="0"/>
        <v>6</v>
      </c>
      <c r="S13" s="101">
        <f t="shared" si="1"/>
        <v>12</v>
      </c>
      <c r="T13" s="101">
        <f t="shared" si="2"/>
        <v>3.93</v>
      </c>
      <c r="U13" s="94"/>
    </row>
    <row r="14" ht="13.2" spans="1:21">
      <c r="A14" s="94" t="s">
        <v>60</v>
      </c>
      <c r="B14" s="94" t="s">
        <v>652</v>
      </c>
      <c r="C14" s="94" t="s">
        <v>640</v>
      </c>
      <c r="D14" s="94" t="s">
        <v>653</v>
      </c>
      <c r="E14" s="94" t="s">
        <v>220</v>
      </c>
      <c r="F14" s="101">
        <v>0.995</v>
      </c>
      <c r="G14" s="101">
        <v>1.87</v>
      </c>
      <c r="H14" s="103">
        <v>136.4</v>
      </c>
      <c r="I14" s="103">
        <v>174</v>
      </c>
      <c r="J14" s="108">
        <v>2.53</v>
      </c>
      <c r="K14" s="108">
        <v>7</v>
      </c>
      <c r="L14" s="107">
        <v>0.1854</v>
      </c>
      <c r="M14" s="113">
        <v>0.903</v>
      </c>
      <c r="N14" s="115">
        <v>135.48</v>
      </c>
      <c r="O14" s="115">
        <v>159.33</v>
      </c>
      <c r="P14" s="113">
        <v>0.22</v>
      </c>
      <c r="Q14" s="113">
        <v>0.29</v>
      </c>
      <c r="R14" s="117">
        <f t="shared" si="0"/>
        <v>4.36677454153182</v>
      </c>
      <c r="S14" s="101">
        <f t="shared" si="1"/>
        <v>-22.93</v>
      </c>
      <c r="T14" s="101">
        <f t="shared" si="2"/>
        <v>6.78</v>
      </c>
      <c r="U14" s="94"/>
    </row>
    <row r="15" ht="13.2" spans="1:21">
      <c r="A15" s="94" t="s">
        <v>60</v>
      </c>
      <c r="B15" s="94" t="s">
        <v>654</v>
      </c>
      <c r="C15" s="94"/>
      <c r="D15" s="94" t="s">
        <v>653</v>
      </c>
      <c r="E15" s="94" t="s">
        <v>220</v>
      </c>
      <c r="F15" s="101">
        <v>0.159</v>
      </c>
      <c r="G15" s="101">
        <v>0.187</v>
      </c>
      <c r="H15" s="103">
        <v>247.2</v>
      </c>
      <c r="I15" s="103">
        <v>250</v>
      </c>
      <c r="J15" s="108">
        <v>0.11</v>
      </c>
      <c r="K15" s="108">
        <v>5</v>
      </c>
      <c r="L15" s="107">
        <v>0.073</v>
      </c>
      <c r="M15" s="113">
        <v>1.07</v>
      </c>
      <c r="N15" s="115">
        <v>184.78</v>
      </c>
      <c r="O15" s="115">
        <v>188.3</v>
      </c>
      <c r="P15" s="113">
        <v>0.073</v>
      </c>
      <c r="Q15" s="113">
        <v>0.12</v>
      </c>
      <c r="R15" s="117">
        <f t="shared" si="0"/>
        <v>1.17808219178082</v>
      </c>
      <c r="S15" s="101">
        <f t="shared" si="1"/>
        <v>58.9</v>
      </c>
      <c r="T15" s="101">
        <f t="shared" si="2"/>
        <v>4.927</v>
      </c>
      <c r="U15" s="94"/>
    </row>
    <row r="16" ht="13.2" spans="1:21">
      <c r="A16" s="94" t="s">
        <v>60</v>
      </c>
      <c r="B16" s="94" t="s">
        <v>655</v>
      </c>
      <c r="C16" s="94" t="s">
        <v>640</v>
      </c>
      <c r="D16" s="94" t="s">
        <v>653</v>
      </c>
      <c r="E16" s="94" t="s">
        <v>220</v>
      </c>
      <c r="F16" s="101">
        <v>0.815</v>
      </c>
      <c r="G16" s="101">
        <v>2.05</v>
      </c>
      <c r="H16" s="103">
        <v>254.9</v>
      </c>
      <c r="I16" s="103">
        <v>270</v>
      </c>
      <c r="J16" s="108">
        <v>3.91</v>
      </c>
      <c r="K16" s="108">
        <v>6</v>
      </c>
      <c r="L16" s="107">
        <v>0.7719</v>
      </c>
      <c r="M16" s="113">
        <v>1.415</v>
      </c>
      <c r="N16" s="115">
        <v>251.25</v>
      </c>
      <c r="O16" s="115">
        <v>304.18</v>
      </c>
      <c r="P16" s="113">
        <v>0.21</v>
      </c>
      <c r="Q16" s="113">
        <v>0.24</v>
      </c>
      <c r="R16" s="101">
        <f t="shared" si="0"/>
        <v>0.0558362482186811</v>
      </c>
      <c r="S16" s="101">
        <f t="shared" si="1"/>
        <v>-49.28</v>
      </c>
      <c r="T16" s="101">
        <f t="shared" si="2"/>
        <v>5.79</v>
      </c>
      <c r="U16" s="94"/>
    </row>
    <row r="17" spans="1:21">
      <c r="A17" s="94" t="s">
        <v>60</v>
      </c>
      <c r="B17" s="94" t="s">
        <v>656</v>
      </c>
      <c r="C17" s="94" t="s">
        <v>640</v>
      </c>
      <c r="D17" s="94" t="s">
        <v>653</v>
      </c>
      <c r="E17" s="94" t="s">
        <v>220</v>
      </c>
      <c r="F17" s="101">
        <v>0.074</v>
      </c>
      <c r="G17" s="101">
        <v>0.437</v>
      </c>
      <c r="H17" s="103">
        <v>171.1</v>
      </c>
      <c r="I17" s="103">
        <v>175</v>
      </c>
      <c r="J17" s="108">
        <v>0.73</v>
      </c>
      <c r="K17" s="108">
        <v>7</v>
      </c>
      <c r="L17" s="107">
        <v>0.4786</v>
      </c>
      <c r="M17" s="113">
        <v>1.09</v>
      </c>
      <c r="N17" s="114">
        <v>212.96</v>
      </c>
      <c r="O17" s="114">
        <v>260.72</v>
      </c>
      <c r="P17" s="113">
        <v>0.21</v>
      </c>
      <c r="Q17" s="113">
        <v>0.32</v>
      </c>
      <c r="R17" s="101">
        <f t="shared" si="0"/>
        <v>-0.845382365231926</v>
      </c>
      <c r="S17" s="101">
        <f t="shared" si="1"/>
        <v>-89.62</v>
      </c>
      <c r="T17" s="101">
        <f t="shared" si="2"/>
        <v>6.79</v>
      </c>
      <c r="U17" s="94"/>
    </row>
    <row r="18" spans="1:21">
      <c r="A18" s="94" t="s">
        <v>60</v>
      </c>
      <c r="B18" s="94" t="s">
        <v>657</v>
      </c>
      <c r="C18" s="94" t="s">
        <v>640</v>
      </c>
      <c r="D18" s="94" t="s">
        <v>653</v>
      </c>
      <c r="E18" s="94" t="s">
        <v>220</v>
      </c>
      <c r="F18" s="101">
        <v>0.46</v>
      </c>
      <c r="G18" s="101">
        <v>1.53</v>
      </c>
      <c r="H18" s="103">
        <v>270.2</v>
      </c>
      <c r="I18" s="103">
        <v>278</v>
      </c>
      <c r="J18" s="108">
        <v>0.1</v>
      </c>
      <c r="K18" s="108">
        <v>2</v>
      </c>
      <c r="L18" s="107">
        <v>0.1681</v>
      </c>
      <c r="M18" s="113">
        <v>0.281</v>
      </c>
      <c r="N18" s="114">
        <v>187.67</v>
      </c>
      <c r="O18" s="114">
        <v>195.54</v>
      </c>
      <c r="P18" s="113">
        <v>0.036</v>
      </c>
      <c r="Q18" s="113">
        <v>0.05</v>
      </c>
      <c r="R18" s="117">
        <f t="shared" si="0"/>
        <v>1.73646638905413</v>
      </c>
      <c r="S18" s="101">
        <f t="shared" si="1"/>
        <v>74.66</v>
      </c>
      <c r="T18" s="101">
        <f t="shared" si="2"/>
        <v>1.964</v>
      </c>
      <c r="U18" s="94"/>
    </row>
    <row r="19" ht="13.2" spans="1:21">
      <c r="A19" s="94" t="s">
        <v>60</v>
      </c>
      <c r="B19" s="94" t="s">
        <v>645</v>
      </c>
      <c r="C19" s="94" t="s">
        <v>646</v>
      </c>
      <c r="D19" s="94" t="s">
        <v>653</v>
      </c>
      <c r="E19" s="94" t="s">
        <v>220</v>
      </c>
      <c r="F19" s="101">
        <v>0.064</v>
      </c>
      <c r="G19" s="101">
        <v>0.125</v>
      </c>
      <c r="H19" s="103">
        <v>140.4</v>
      </c>
      <c r="I19" s="103">
        <v>142</v>
      </c>
      <c r="J19" s="108">
        <v>2</v>
      </c>
      <c r="K19" s="108">
        <v>2</v>
      </c>
      <c r="L19" s="107">
        <v>0.0936</v>
      </c>
      <c r="M19" s="113">
        <v>0.93</v>
      </c>
      <c r="N19" s="115">
        <v>179.8</v>
      </c>
      <c r="O19" s="115">
        <v>191.92</v>
      </c>
      <c r="P19" s="113">
        <v>0.046</v>
      </c>
      <c r="Q19" s="113">
        <v>0.05</v>
      </c>
      <c r="R19" s="101">
        <f t="shared" si="0"/>
        <v>-0.316239316239316</v>
      </c>
      <c r="S19" s="101">
        <f t="shared" si="1"/>
        <v>-51.52</v>
      </c>
      <c r="T19" s="101">
        <f t="shared" si="2"/>
        <v>1.954</v>
      </c>
      <c r="U19" s="94"/>
    </row>
    <row r="20" s="89" customFormat="1" ht="13.2" spans="1:21">
      <c r="A20" s="95" t="s">
        <v>53</v>
      </c>
      <c r="B20" s="96" t="s">
        <v>649</v>
      </c>
      <c r="C20" s="95" t="s">
        <v>640</v>
      </c>
      <c r="D20" s="95" t="s">
        <v>658</v>
      </c>
      <c r="E20" s="95" t="s">
        <v>220</v>
      </c>
      <c r="F20" s="101">
        <v>0.2091</v>
      </c>
      <c r="G20" s="101">
        <v>0.223</v>
      </c>
      <c r="H20" s="103">
        <v>326.68</v>
      </c>
      <c r="I20" s="103">
        <v>329.52</v>
      </c>
      <c r="J20" s="108">
        <v>2</v>
      </c>
      <c r="K20" s="108">
        <v>2</v>
      </c>
      <c r="L20" s="107">
        <v>1.2446</v>
      </c>
      <c r="M20" s="113">
        <v>1.33</v>
      </c>
      <c r="N20" s="115">
        <v>185.1</v>
      </c>
      <c r="O20" s="115">
        <v>195.54</v>
      </c>
      <c r="P20" s="113">
        <v>0.12</v>
      </c>
      <c r="Q20" s="113">
        <v>0.22</v>
      </c>
      <c r="R20" s="101">
        <f t="shared" si="0"/>
        <v>-0.831994215008838</v>
      </c>
      <c r="S20" s="101">
        <f t="shared" si="1"/>
        <v>131.14</v>
      </c>
      <c r="T20" s="101">
        <f t="shared" si="2"/>
        <v>1.88</v>
      </c>
      <c r="U20" s="95"/>
    </row>
    <row r="21" s="89" customFormat="1" ht="13.2" spans="1:21">
      <c r="A21" s="95" t="s">
        <v>53</v>
      </c>
      <c r="B21" s="95" t="s">
        <v>659</v>
      </c>
      <c r="C21" s="95" t="s">
        <v>640</v>
      </c>
      <c r="D21" s="95" t="s">
        <v>658</v>
      </c>
      <c r="E21" s="95" t="s">
        <v>220</v>
      </c>
      <c r="F21" s="101">
        <v>0.223</v>
      </c>
      <c r="G21" s="101">
        <v>0.875</v>
      </c>
      <c r="H21" s="103">
        <v>329.5</v>
      </c>
      <c r="I21" s="103">
        <v>349</v>
      </c>
      <c r="J21" s="108">
        <v>2</v>
      </c>
      <c r="K21" s="108">
        <v>2</v>
      </c>
      <c r="L21" s="107">
        <v>1.0771</v>
      </c>
      <c r="M21" s="113">
        <v>1.1711</v>
      </c>
      <c r="N21" s="115">
        <v>165.63</v>
      </c>
      <c r="O21" s="115">
        <v>170.19</v>
      </c>
      <c r="P21" s="113">
        <v>0.01</v>
      </c>
      <c r="Q21" s="113">
        <v>0.01</v>
      </c>
      <c r="R21" s="101">
        <f t="shared" si="0"/>
        <v>-0.792962584718225</v>
      </c>
      <c r="S21" s="101">
        <f t="shared" si="1"/>
        <v>159.31</v>
      </c>
      <c r="T21" s="101">
        <f t="shared" si="2"/>
        <v>1.99</v>
      </c>
      <c r="U21" s="95"/>
    </row>
    <row r="22" s="89" customFormat="1" ht="13.2" spans="1:21">
      <c r="A22" s="95" t="s">
        <v>53</v>
      </c>
      <c r="B22" s="95" t="s">
        <v>645</v>
      </c>
      <c r="C22" s="95" t="s">
        <v>646</v>
      </c>
      <c r="D22" s="95" t="s">
        <v>658</v>
      </c>
      <c r="E22" s="95" t="s">
        <v>220</v>
      </c>
      <c r="F22" s="101">
        <v>0.008</v>
      </c>
      <c r="G22" s="101">
        <v>0.187</v>
      </c>
      <c r="H22" s="103">
        <v>297</v>
      </c>
      <c r="I22" s="103">
        <v>303</v>
      </c>
      <c r="J22" s="108">
        <v>0.4</v>
      </c>
      <c r="K22" s="108">
        <v>8</v>
      </c>
      <c r="L22" s="107">
        <v>0.0018</v>
      </c>
      <c r="M22" s="113">
        <v>0.02</v>
      </c>
      <c r="N22" s="115">
        <v>0.2</v>
      </c>
      <c r="O22" s="115">
        <v>2</v>
      </c>
      <c r="P22" s="113">
        <v>0.01</v>
      </c>
      <c r="Q22" s="113">
        <v>0.01</v>
      </c>
      <c r="R22" s="101">
        <f t="shared" si="0"/>
        <v>3.44444444444444</v>
      </c>
      <c r="S22" s="101">
        <f t="shared" si="1"/>
        <v>295</v>
      </c>
      <c r="T22" s="101">
        <f t="shared" si="2"/>
        <v>7.99</v>
      </c>
      <c r="U22" s="95"/>
    </row>
    <row r="23" ht="13.2" spans="1:21">
      <c r="A23" s="94" t="s">
        <v>57</v>
      </c>
      <c r="B23" s="94" t="s">
        <v>656</v>
      </c>
      <c r="C23" s="94" t="s">
        <v>640</v>
      </c>
      <c r="D23" s="94" t="s">
        <v>660</v>
      </c>
      <c r="E23" s="94" t="s">
        <v>220</v>
      </c>
      <c r="F23" s="101">
        <v>0.029</v>
      </c>
      <c r="G23" s="104">
        <v>0.281</v>
      </c>
      <c r="H23" s="103">
        <v>123.7</v>
      </c>
      <c r="I23" s="103">
        <v>137</v>
      </c>
      <c r="J23" s="108">
        <v>7.87</v>
      </c>
      <c r="K23" s="108">
        <v>12</v>
      </c>
      <c r="L23" s="107">
        <v>0.001</v>
      </c>
      <c r="M23" s="113">
        <v>0.002</v>
      </c>
      <c r="N23" s="115">
        <v>0.1</v>
      </c>
      <c r="O23" s="115">
        <v>0.2</v>
      </c>
      <c r="P23" s="113">
        <v>0.01</v>
      </c>
      <c r="Q23" s="113">
        <v>0.01</v>
      </c>
      <c r="R23" s="101">
        <f t="shared" si="0"/>
        <v>28</v>
      </c>
      <c r="S23" s="101">
        <f t="shared" si="1"/>
        <v>123.5</v>
      </c>
      <c r="T23" s="101">
        <f t="shared" si="2"/>
        <v>11.99</v>
      </c>
      <c r="U23" s="94"/>
    </row>
    <row r="24" ht="13.2" spans="1:21">
      <c r="A24" s="94" t="s">
        <v>57</v>
      </c>
      <c r="B24" s="94" t="s">
        <v>661</v>
      </c>
      <c r="C24" s="94" t="s">
        <v>640</v>
      </c>
      <c r="D24" s="94" t="s">
        <v>660</v>
      </c>
      <c r="E24" s="94" t="s">
        <v>220</v>
      </c>
      <c r="F24" s="101">
        <v>0.0001</v>
      </c>
      <c r="G24" s="101">
        <v>0.03</v>
      </c>
      <c r="H24" s="103">
        <v>97</v>
      </c>
      <c r="I24" s="103">
        <v>97</v>
      </c>
      <c r="J24" s="108">
        <v>0.37</v>
      </c>
      <c r="K24" s="108">
        <v>10</v>
      </c>
      <c r="L24" s="107">
        <v>0.001</v>
      </c>
      <c r="M24" s="113">
        <v>0.002</v>
      </c>
      <c r="N24" s="115">
        <v>0.1</v>
      </c>
      <c r="O24" s="115">
        <v>0.1</v>
      </c>
      <c r="P24" s="113">
        <v>0.01</v>
      </c>
      <c r="Q24" s="113">
        <v>0.01</v>
      </c>
      <c r="R24" s="101">
        <f t="shared" si="0"/>
        <v>-0.9</v>
      </c>
      <c r="S24" s="101">
        <f t="shared" si="1"/>
        <v>96.9</v>
      </c>
      <c r="T24" s="101">
        <f t="shared" si="2"/>
        <v>9.99</v>
      </c>
      <c r="U24" s="94"/>
    </row>
    <row r="25" ht="13.2" spans="1:21">
      <c r="A25" s="94" t="s">
        <v>57</v>
      </c>
      <c r="B25" s="94" t="s">
        <v>645</v>
      </c>
      <c r="C25" s="94" t="s">
        <v>646</v>
      </c>
      <c r="D25" s="94" t="s">
        <v>660</v>
      </c>
      <c r="E25" s="94" t="s">
        <v>220</v>
      </c>
      <c r="F25" s="101">
        <v>0</v>
      </c>
      <c r="G25" s="101">
        <v>0</v>
      </c>
      <c r="H25" s="102">
        <v>0</v>
      </c>
      <c r="I25" s="102">
        <v>0</v>
      </c>
      <c r="J25" s="108">
        <v>2.5</v>
      </c>
      <c r="K25" s="108">
        <v>3</v>
      </c>
      <c r="L25" s="107">
        <v>0.1953</v>
      </c>
      <c r="M25" s="113">
        <v>0.416</v>
      </c>
      <c r="N25" s="115">
        <v>210.03</v>
      </c>
      <c r="O25" s="115">
        <v>181.2</v>
      </c>
      <c r="P25" s="113">
        <v>0.2</v>
      </c>
      <c r="Q25" s="113">
        <v>0.24</v>
      </c>
      <c r="R25" s="101">
        <f t="shared" si="0"/>
        <v>-1</v>
      </c>
      <c r="S25" s="101">
        <f t="shared" si="1"/>
        <v>-181.2</v>
      </c>
      <c r="T25" s="101">
        <f t="shared" si="2"/>
        <v>2.8</v>
      </c>
      <c r="U25" s="94"/>
    </row>
    <row r="26" ht="13.2" spans="1:21">
      <c r="A26" s="94" t="s">
        <v>64</v>
      </c>
      <c r="B26" s="94" t="s">
        <v>650</v>
      </c>
      <c r="C26" s="94" t="s">
        <v>640</v>
      </c>
      <c r="D26" s="94"/>
      <c r="E26" s="94" t="s">
        <v>220</v>
      </c>
      <c r="F26" s="101">
        <v>0.1993</v>
      </c>
      <c r="G26" s="101">
        <v>1.27</v>
      </c>
      <c r="H26" s="103">
        <v>110.98</v>
      </c>
      <c r="I26" s="103">
        <v>170.19</v>
      </c>
      <c r="J26" s="108">
        <v>4.73</v>
      </c>
      <c r="K26" s="108">
        <v>11</v>
      </c>
      <c r="L26" s="107">
        <v>0.04</v>
      </c>
      <c r="M26" s="113">
        <v>0.125</v>
      </c>
      <c r="N26" s="115">
        <v>93.4</v>
      </c>
      <c r="O26" s="115">
        <v>109</v>
      </c>
      <c r="P26" s="113">
        <v>0.056</v>
      </c>
      <c r="Q26" s="113">
        <v>0.09</v>
      </c>
      <c r="R26" s="117">
        <f t="shared" si="0"/>
        <v>3.9825</v>
      </c>
      <c r="S26" s="101">
        <f t="shared" si="1"/>
        <v>1.98</v>
      </c>
      <c r="T26" s="101">
        <f t="shared" si="2"/>
        <v>10.944</v>
      </c>
      <c r="U26" s="94"/>
    </row>
    <row r="27" ht="13.2" spans="1:21">
      <c r="A27" s="94" t="s">
        <v>64</v>
      </c>
      <c r="B27" s="94" t="s">
        <v>645</v>
      </c>
      <c r="C27" s="94" t="s">
        <v>646</v>
      </c>
      <c r="D27" s="94"/>
      <c r="E27" s="94" t="s">
        <v>220</v>
      </c>
      <c r="F27" s="101">
        <v>0.061</v>
      </c>
      <c r="G27" s="101">
        <v>0.156</v>
      </c>
      <c r="H27" s="103">
        <v>93.9</v>
      </c>
      <c r="I27" s="103">
        <v>103</v>
      </c>
      <c r="J27" s="108">
        <v>2.6</v>
      </c>
      <c r="K27" s="108">
        <v>3</v>
      </c>
      <c r="L27" s="107">
        <v>0.5569</v>
      </c>
      <c r="M27" s="113">
        <v>1.58</v>
      </c>
      <c r="N27" s="115">
        <v>103.76</v>
      </c>
      <c r="O27" s="115">
        <v>155.71</v>
      </c>
      <c r="P27" s="113">
        <v>0.31</v>
      </c>
      <c r="Q27" s="113">
        <v>0.32</v>
      </c>
      <c r="R27" s="101">
        <f t="shared" si="0"/>
        <v>-0.890465074519662</v>
      </c>
      <c r="S27" s="101">
        <f t="shared" si="1"/>
        <v>-61.81</v>
      </c>
      <c r="T27" s="101">
        <f t="shared" si="2"/>
        <v>2.69</v>
      </c>
      <c r="U27" s="94"/>
    </row>
    <row r="28" ht="13.2" spans="1:21">
      <c r="A28" s="94" t="s">
        <v>59</v>
      </c>
      <c r="B28" s="94" t="s">
        <v>652</v>
      </c>
      <c r="C28" s="94" t="s">
        <v>640</v>
      </c>
      <c r="D28" s="94" t="s">
        <v>662</v>
      </c>
      <c r="E28" s="94" t="s">
        <v>220</v>
      </c>
      <c r="F28" s="101">
        <v>0.294</v>
      </c>
      <c r="G28" s="101">
        <v>1.54</v>
      </c>
      <c r="H28" s="103">
        <v>105.5</v>
      </c>
      <c r="I28" s="103">
        <v>128</v>
      </c>
      <c r="J28" s="108">
        <v>0.13</v>
      </c>
      <c r="K28" s="108">
        <v>3</v>
      </c>
      <c r="L28" s="107">
        <v>0.632</v>
      </c>
      <c r="M28" s="113">
        <v>1.06</v>
      </c>
      <c r="N28" s="115">
        <v>175.3</v>
      </c>
      <c r="O28" s="115">
        <v>183</v>
      </c>
      <c r="P28" s="113">
        <v>0.023</v>
      </c>
      <c r="Q28" s="113">
        <v>0.03</v>
      </c>
      <c r="R28" s="101">
        <f t="shared" si="0"/>
        <v>-0.534810126582279</v>
      </c>
      <c r="S28" s="101">
        <f t="shared" si="1"/>
        <v>-77.5</v>
      </c>
      <c r="T28" s="101">
        <f t="shared" si="2"/>
        <v>2.977</v>
      </c>
      <c r="U28" s="94"/>
    </row>
    <row r="29" ht="13.2" spans="1:21">
      <c r="A29" s="94" t="s">
        <v>59</v>
      </c>
      <c r="B29" s="94" t="s">
        <v>663</v>
      </c>
      <c r="C29" s="94" t="s">
        <v>640</v>
      </c>
      <c r="D29" s="94" t="s">
        <v>662</v>
      </c>
      <c r="E29" s="94" t="s">
        <v>220</v>
      </c>
      <c r="F29" s="101">
        <v>0.807</v>
      </c>
      <c r="G29" s="101">
        <v>1.21</v>
      </c>
      <c r="H29" s="103">
        <v>201.8</v>
      </c>
      <c r="I29" s="103">
        <v>208</v>
      </c>
      <c r="J29" s="108">
        <v>4.43</v>
      </c>
      <c r="K29" s="108">
        <v>18</v>
      </c>
      <c r="L29" s="107">
        <v>0.179</v>
      </c>
      <c r="M29" s="113">
        <v>0.875</v>
      </c>
      <c r="N29" s="115">
        <v>178.2</v>
      </c>
      <c r="O29" s="115">
        <v>184</v>
      </c>
      <c r="P29" s="113">
        <v>0.043</v>
      </c>
      <c r="Q29" s="113">
        <v>0.05</v>
      </c>
      <c r="R29" s="117">
        <f t="shared" si="0"/>
        <v>3.50837988826816</v>
      </c>
      <c r="S29" s="101">
        <f t="shared" si="1"/>
        <v>17.8</v>
      </c>
      <c r="T29" s="101">
        <f t="shared" si="2"/>
        <v>17.957</v>
      </c>
      <c r="U29" s="94"/>
    </row>
    <row r="30" ht="13.2" spans="1:21">
      <c r="A30" s="94" t="s">
        <v>59</v>
      </c>
      <c r="B30" s="94" t="s">
        <v>664</v>
      </c>
      <c r="C30" s="94" t="s">
        <v>646</v>
      </c>
      <c r="D30" s="94" t="s">
        <v>662</v>
      </c>
      <c r="E30" s="94" t="s">
        <v>220</v>
      </c>
      <c r="F30" s="101">
        <v>0.235</v>
      </c>
      <c r="G30" s="101">
        <v>0.593</v>
      </c>
      <c r="H30" s="103">
        <v>196.4</v>
      </c>
      <c r="I30" s="103">
        <v>200</v>
      </c>
      <c r="J30" s="108">
        <v>2.47</v>
      </c>
      <c r="K30" s="108">
        <v>4</v>
      </c>
      <c r="L30" s="107">
        <v>0.9434</v>
      </c>
      <c r="M30" s="113">
        <v>1.06</v>
      </c>
      <c r="N30" s="115">
        <v>193.24</v>
      </c>
      <c r="O30" s="115">
        <v>206.41</v>
      </c>
      <c r="P30" s="113">
        <v>0.21</v>
      </c>
      <c r="Q30" s="113">
        <v>0.24</v>
      </c>
      <c r="R30" s="101">
        <f t="shared" si="0"/>
        <v>-0.750900996396014</v>
      </c>
      <c r="S30" s="101">
        <f t="shared" si="1"/>
        <v>-10.01</v>
      </c>
      <c r="T30" s="101">
        <f t="shared" si="2"/>
        <v>3.79</v>
      </c>
      <c r="U30" s="94"/>
    </row>
    <row r="31" ht="16.8" spans="1:21">
      <c r="A31" s="94" t="s">
        <v>59</v>
      </c>
      <c r="B31" s="94" t="s">
        <v>665</v>
      </c>
      <c r="C31" s="94" t="s">
        <v>640</v>
      </c>
      <c r="D31" s="94" t="s">
        <v>662</v>
      </c>
      <c r="E31" s="94" t="s">
        <v>220</v>
      </c>
      <c r="F31" s="101">
        <v>0.897</v>
      </c>
      <c r="G31" s="101">
        <v>1.45</v>
      </c>
      <c r="H31" s="103">
        <v>217.7</v>
      </c>
      <c r="I31" s="103">
        <v>229</v>
      </c>
      <c r="J31" s="108">
        <v>5.58</v>
      </c>
      <c r="K31" s="108">
        <v>15</v>
      </c>
      <c r="L31" s="110">
        <v>0.316</v>
      </c>
      <c r="M31" s="116">
        <v>0.812</v>
      </c>
      <c r="N31" s="115">
        <v>153.8</v>
      </c>
      <c r="O31" s="115">
        <v>160</v>
      </c>
      <c r="P31" s="113">
        <v>0.01</v>
      </c>
      <c r="Q31" s="113">
        <v>0.03</v>
      </c>
      <c r="R31" s="117">
        <f t="shared" si="0"/>
        <v>1.83860759493671</v>
      </c>
      <c r="S31" s="101">
        <f t="shared" si="1"/>
        <v>57.7</v>
      </c>
      <c r="T31" s="101">
        <f t="shared" si="2"/>
        <v>14.99</v>
      </c>
      <c r="U31" s="94"/>
    </row>
    <row r="32" ht="13.2" spans="1:21">
      <c r="A32" s="94" t="s">
        <v>59</v>
      </c>
      <c r="B32" s="94" t="s">
        <v>666</v>
      </c>
      <c r="C32" s="94" t="s">
        <v>640</v>
      </c>
      <c r="D32" s="94" t="s">
        <v>662</v>
      </c>
      <c r="E32" s="94" t="s">
        <v>220</v>
      </c>
      <c r="F32" s="101">
        <v>0.0031</v>
      </c>
      <c r="G32" s="101">
        <v>0.032</v>
      </c>
      <c r="H32" s="103">
        <v>129.82</v>
      </c>
      <c r="I32" s="103">
        <v>133.98</v>
      </c>
      <c r="J32" s="108">
        <v>0</v>
      </c>
      <c r="K32" s="108">
        <v>0</v>
      </c>
      <c r="L32" s="107">
        <v>0.033</v>
      </c>
      <c r="M32" s="113">
        <v>0.09</v>
      </c>
      <c r="N32" s="115">
        <v>171.9</v>
      </c>
      <c r="O32" s="115">
        <v>173</v>
      </c>
      <c r="P32" s="113">
        <v>0.023</v>
      </c>
      <c r="Q32" s="113">
        <v>0.03</v>
      </c>
      <c r="R32" s="101">
        <f t="shared" si="0"/>
        <v>-0.906060606060606</v>
      </c>
      <c r="S32" s="101">
        <f t="shared" si="1"/>
        <v>-43.18</v>
      </c>
      <c r="T32" s="101">
        <f t="shared" si="2"/>
        <v>-0.023</v>
      </c>
      <c r="U32" s="94"/>
    </row>
    <row r="33" ht="13.2" spans="1:21">
      <c r="A33" s="94" t="s">
        <v>59</v>
      </c>
      <c r="B33" s="94" t="s">
        <v>667</v>
      </c>
      <c r="C33" s="94" t="s">
        <v>640</v>
      </c>
      <c r="D33" s="94" t="s">
        <v>662</v>
      </c>
      <c r="E33" s="94" t="s">
        <v>220</v>
      </c>
      <c r="F33" s="101">
        <v>0.06</v>
      </c>
      <c r="G33" s="101">
        <v>0.093</v>
      </c>
      <c r="H33" s="103">
        <v>193.5</v>
      </c>
      <c r="I33" s="103">
        <v>195</v>
      </c>
      <c r="J33" s="108">
        <v>0.2</v>
      </c>
      <c r="K33" s="108">
        <v>3</v>
      </c>
      <c r="L33" s="107">
        <v>0.001</v>
      </c>
      <c r="M33" s="113">
        <v>0.031</v>
      </c>
      <c r="N33" s="115">
        <v>156.2</v>
      </c>
      <c r="O33" s="115">
        <v>168</v>
      </c>
      <c r="P33" s="113">
        <v>0.073</v>
      </c>
      <c r="Q33" s="113">
        <v>0.09</v>
      </c>
      <c r="R33" s="101">
        <f t="shared" si="0"/>
        <v>59</v>
      </c>
      <c r="S33" s="101">
        <f t="shared" si="1"/>
        <v>25.5</v>
      </c>
      <c r="T33" s="101">
        <f t="shared" si="2"/>
        <v>2.927</v>
      </c>
      <c r="U33" s="94"/>
    </row>
    <row r="34" ht="13.2" spans="1:21">
      <c r="A34" s="94" t="s">
        <v>59</v>
      </c>
      <c r="B34" s="94" t="s">
        <v>645</v>
      </c>
      <c r="C34" s="94" t="s">
        <v>646</v>
      </c>
      <c r="D34" s="94" t="s">
        <v>662</v>
      </c>
      <c r="E34" s="94" t="s">
        <v>220</v>
      </c>
      <c r="F34" s="101">
        <v>0.222</v>
      </c>
      <c r="G34" s="101">
        <v>0.531</v>
      </c>
      <c r="H34" s="103">
        <v>141.3</v>
      </c>
      <c r="I34" s="103">
        <v>145</v>
      </c>
      <c r="J34" s="108">
        <v>2.55</v>
      </c>
      <c r="K34" s="108">
        <v>3</v>
      </c>
      <c r="L34" s="107">
        <v>0.033</v>
      </c>
      <c r="M34" s="113">
        <v>0.156</v>
      </c>
      <c r="N34" s="115">
        <v>156.9</v>
      </c>
      <c r="O34" s="115">
        <v>161</v>
      </c>
      <c r="P34" s="113">
        <v>0.046</v>
      </c>
      <c r="Q34" s="113">
        <v>0.08</v>
      </c>
      <c r="R34" s="117">
        <f t="shared" si="0"/>
        <v>5.72727272727273</v>
      </c>
      <c r="S34" s="101">
        <f t="shared" si="1"/>
        <v>-19.7</v>
      </c>
      <c r="T34" s="101">
        <f t="shared" si="2"/>
        <v>2.954</v>
      </c>
      <c r="U34" s="94"/>
    </row>
    <row r="35" ht="13.2" spans="1:21">
      <c r="A35" s="94" t="s">
        <v>87</v>
      </c>
      <c r="B35" s="94" t="s">
        <v>668</v>
      </c>
      <c r="C35" s="94" t="s">
        <v>646</v>
      </c>
      <c r="D35" s="94" t="s">
        <v>669</v>
      </c>
      <c r="E35" s="94" t="s">
        <v>220</v>
      </c>
      <c r="F35" s="101">
        <v>0.001</v>
      </c>
      <c r="G35" s="101">
        <v>0.001</v>
      </c>
      <c r="H35" s="103">
        <v>120.8</v>
      </c>
      <c r="I35" s="103">
        <v>121</v>
      </c>
      <c r="J35" s="108">
        <v>2.61</v>
      </c>
      <c r="K35" s="108">
        <v>3</v>
      </c>
      <c r="L35" s="107">
        <v>0.03</v>
      </c>
      <c r="M35" s="113">
        <v>0.062</v>
      </c>
      <c r="N35" s="115">
        <v>165</v>
      </c>
      <c r="O35" s="115">
        <v>165</v>
      </c>
      <c r="P35" s="113">
        <v>0.023</v>
      </c>
      <c r="Q35" s="113">
        <v>0.07</v>
      </c>
      <c r="R35" s="101">
        <f t="shared" si="0"/>
        <v>-0.966666666666667</v>
      </c>
      <c r="S35" s="101">
        <f t="shared" si="1"/>
        <v>-44.2</v>
      </c>
      <c r="T35" s="101">
        <f t="shared" si="2"/>
        <v>2.977</v>
      </c>
      <c r="U35" s="94"/>
    </row>
    <row r="36" ht="13.2" spans="1:21">
      <c r="A36" s="94" t="s">
        <v>87</v>
      </c>
      <c r="B36" s="94" t="s">
        <v>670</v>
      </c>
      <c r="C36" s="94" t="s">
        <v>640</v>
      </c>
      <c r="D36" s="94" t="s">
        <v>669</v>
      </c>
      <c r="E36" s="94" t="s">
        <v>220</v>
      </c>
      <c r="F36" s="101">
        <v>0.001</v>
      </c>
      <c r="G36" s="101">
        <v>0.021</v>
      </c>
      <c r="H36" s="103">
        <v>126</v>
      </c>
      <c r="I36" s="103">
        <v>136</v>
      </c>
      <c r="J36" s="108">
        <v>4.91</v>
      </c>
      <c r="K36" s="108">
        <v>7</v>
      </c>
      <c r="L36" s="107">
        <v>0.1867</v>
      </c>
      <c r="M36" s="113">
        <v>0.966</v>
      </c>
      <c r="N36" s="115">
        <v>138.7</v>
      </c>
      <c r="O36" s="115">
        <v>166.57</v>
      </c>
      <c r="P36" s="113">
        <v>0.085</v>
      </c>
      <c r="Q36" s="113">
        <v>0.13</v>
      </c>
      <c r="R36" s="101">
        <f t="shared" si="0"/>
        <v>-0.994643813604713</v>
      </c>
      <c r="S36" s="101">
        <f t="shared" si="1"/>
        <v>-40.57</v>
      </c>
      <c r="T36" s="101">
        <f t="shared" si="2"/>
        <v>6.915</v>
      </c>
      <c r="U36" s="94"/>
    </row>
    <row r="37" ht="13.2" spans="1:21">
      <c r="A37" s="94" t="s">
        <v>87</v>
      </c>
      <c r="B37" s="94" t="s">
        <v>671</v>
      </c>
      <c r="C37" s="94" t="s">
        <v>640</v>
      </c>
      <c r="D37" s="94" t="s">
        <v>669</v>
      </c>
      <c r="E37" s="94" t="s">
        <v>220</v>
      </c>
      <c r="F37" s="101">
        <v>0.024</v>
      </c>
      <c r="G37" s="101">
        <v>0.294</v>
      </c>
      <c r="H37" s="103">
        <v>95.1</v>
      </c>
      <c r="I37" s="103">
        <v>96</v>
      </c>
      <c r="J37" s="108">
        <v>8.35</v>
      </c>
      <c r="K37" s="108">
        <v>13</v>
      </c>
      <c r="L37" s="107">
        <v>0.319</v>
      </c>
      <c r="M37" s="113">
        <v>2.712</v>
      </c>
      <c r="N37" s="115">
        <v>400</v>
      </c>
      <c r="O37" s="115">
        <v>414</v>
      </c>
      <c r="P37" s="113">
        <v>0.3</v>
      </c>
      <c r="Q37" s="113">
        <v>0.34</v>
      </c>
      <c r="R37" s="101">
        <f t="shared" si="0"/>
        <v>-0.924764890282132</v>
      </c>
      <c r="S37" s="101">
        <f t="shared" si="1"/>
        <v>-318.9</v>
      </c>
      <c r="T37" s="101">
        <f t="shared" si="2"/>
        <v>12.7</v>
      </c>
      <c r="U37" s="94"/>
    </row>
    <row r="38" ht="13.2" spans="1:21">
      <c r="A38" s="94" t="s">
        <v>672</v>
      </c>
      <c r="B38" s="94" t="s">
        <v>673</v>
      </c>
      <c r="C38" s="94" t="s">
        <v>640</v>
      </c>
      <c r="D38" s="94" t="s">
        <v>674</v>
      </c>
      <c r="E38" s="94" t="s">
        <v>220</v>
      </c>
      <c r="F38" s="101">
        <v>0.3737</v>
      </c>
      <c r="G38" s="101">
        <v>0.612</v>
      </c>
      <c r="H38" s="103">
        <v>412</v>
      </c>
      <c r="I38" s="103">
        <v>425</v>
      </c>
      <c r="J38" s="109">
        <v>0.15</v>
      </c>
      <c r="K38" s="109">
        <v>0.19</v>
      </c>
      <c r="L38" s="107">
        <v>0.282</v>
      </c>
      <c r="M38" s="113">
        <v>1.51</v>
      </c>
      <c r="N38" s="115">
        <v>389.6</v>
      </c>
      <c r="O38" s="115">
        <v>404</v>
      </c>
      <c r="P38" s="113">
        <v>0.083</v>
      </c>
      <c r="Q38" s="113">
        <v>0.12</v>
      </c>
      <c r="R38" s="101">
        <f t="shared" si="0"/>
        <v>0.325177304964539</v>
      </c>
      <c r="S38" s="101">
        <f t="shared" si="1"/>
        <v>8</v>
      </c>
      <c r="T38" s="101">
        <f t="shared" si="2"/>
        <v>0.107</v>
      </c>
      <c r="U38" s="94"/>
    </row>
    <row r="39" ht="13.2" spans="1:21">
      <c r="A39" s="94" t="s">
        <v>672</v>
      </c>
      <c r="B39" s="94" t="s">
        <v>675</v>
      </c>
      <c r="C39" s="94" t="s">
        <v>646</v>
      </c>
      <c r="D39" s="94" t="s">
        <v>674</v>
      </c>
      <c r="E39" s="94" t="s">
        <v>220</v>
      </c>
      <c r="F39" s="101">
        <v>0.2925</v>
      </c>
      <c r="G39" s="101">
        <v>0.531</v>
      </c>
      <c r="H39" s="103">
        <v>349</v>
      </c>
      <c r="I39" s="103">
        <v>362</v>
      </c>
      <c r="J39" s="101">
        <v>0.126</v>
      </c>
      <c r="K39" s="109">
        <v>0.15</v>
      </c>
      <c r="L39" s="107">
        <v>0.843</v>
      </c>
      <c r="M39" s="113">
        <v>0.862</v>
      </c>
      <c r="N39" s="115">
        <v>242.62</v>
      </c>
      <c r="O39" s="115" t="s">
        <v>676</v>
      </c>
      <c r="P39" s="113">
        <v>0.22</v>
      </c>
      <c r="Q39" s="113">
        <v>0.34</v>
      </c>
      <c r="R39" s="101">
        <f t="shared" si="0"/>
        <v>-0.653024911032029</v>
      </c>
      <c r="S39" s="101" t="e">
        <f t="shared" si="1"/>
        <v>#VALUE!</v>
      </c>
      <c r="T39" s="101">
        <f t="shared" si="2"/>
        <v>-0.07</v>
      </c>
      <c r="U39" s="94"/>
    </row>
    <row r="40" ht="13.2" spans="1:21">
      <c r="A40" s="94" t="s">
        <v>672</v>
      </c>
      <c r="B40" s="94" t="s">
        <v>677</v>
      </c>
      <c r="C40" s="94" t="s">
        <v>640</v>
      </c>
      <c r="D40" s="94" t="s">
        <v>674</v>
      </c>
      <c r="E40" s="94" t="s">
        <v>220</v>
      </c>
      <c r="F40" s="101">
        <v>1.0825</v>
      </c>
      <c r="G40" s="101">
        <v>2.03</v>
      </c>
      <c r="H40" s="103">
        <v>436</v>
      </c>
      <c r="I40" s="103">
        <v>443</v>
      </c>
      <c r="J40" s="109">
        <v>0.27</v>
      </c>
      <c r="K40" s="109">
        <v>0.36</v>
      </c>
      <c r="L40" s="107">
        <v>0.812</v>
      </c>
      <c r="M40" s="113">
        <v>1.035</v>
      </c>
      <c r="N40" s="115" t="s">
        <v>678</v>
      </c>
      <c r="O40" s="115">
        <v>351.25</v>
      </c>
      <c r="P40" s="113">
        <v>0.21</v>
      </c>
      <c r="Q40" s="113">
        <v>0.36</v>
      </c>
      <c r="R40" s="101">
        <f t="shared" si="0"/>
        <v>0.333128078817734</v>
      </c>
      <c r="S40" s="101">
        <f t="shared" si="1"/>
        <v>84.75</v>
      </c>
      <c r="T40" s="101">
        <f t="shared" si="2"/>
        <v>0.15</v>
      </c>
      <c r="U40" s="94"/>
    </row>
    <row r="41" ht="13.2" spans="1:21">
      <c r="A41" s="94" t="s">
        <v>672</v>
      </c>
      <c r="B41" s="94" t="s">
        <v>679</v>
      </c>
      <c r="C41" s="94" t="s">
        <v>640</v>
      </c>
      <c r="D41" s="94" t="s">
        <v>674</v>
      </c>
      <c r="E41" s="94" t="s">
        <v>220</v>
      </c>
      <c r="F41" s="101">
        <v>0.7445</v>
      </c>
      <c r="G41" s="101">
        <v>1.43</v>
      </c>
      <c r="H41" s="103">
        <v>449</v>
      </c>
      <c r="I41" s="103">
        <v>466</v>
      </c>
      <c r="J41" s="109">
        <v>0.19</v>
      </c>
      <c r="K41" s="109">
        <v>0.31</v>
      </c>
      <c r="L41" s="107">
        <v>0.9286</v>
      </c>
      <c r="M41" s="113">
        <v>1.36</v>
      </c>
      <c r="N41" s="115">
        <v>353.93</v>
      </c>
      <c r="O41" s="115" t="s">
        <v>680</v>
      </c>
      <c r="P41" s="113">
        <v>0.19</v>
      </c>
      <c r="Q41" s="113">
        <v>0.34</v>
      </c>
      <c r="R41" s="101">
        <f t="shared" si="0"/>
        <v>-0.198255438294206</v>
      </c>
      <c r="S41" s="101" t="e">
        <f t="shared" si="1"/>
        <v>#VALUE!</v>
      </c>
      <c r="T41" s="101">
        <f t="shared" si="2"/>
        <v>0.12</v>
      </c>
      <c r="U41" s="94"/>
    </row>
    <row r="42" ht="13.2" spans="1:21">
      <c r="A42" s="94" t="s">
        <v>672</v>
      </c>
      <c r="B42" s="94" t="s">
        <v>681</v>
      </c>
      <c r="C42" s="94" t="s">
        <v>640</v>
      </c>
      <c r="D42" s="94" t="s">
        <v>674</v>
      </c>
      <c r="E42" s="94" t="s">
        <v>220</v>
      </c>
      <c r="F42" s="101">
        <v>0.8908</v>
      </c>
      <c r="G42" s="101">
        <v>2.05</v>
      </c>
      <c r="H42" s="103">
        <v>435</v>
      </c>
      <c r="I42" s="103">
        <v>499</v>
      </c>
      <c r="J42" s="109">
        <v>0.21</v>
      </c>
      <c r="K42" s="109">
        <v>0.49</v>
      </c>
      <c r="L42" s="107">
        <v>0.71</v>
      </c>
      <c r="M42" s="113">
        <v>0.7407</v>
      </c>
      <c r="N42" s="115">
        <v>310.82</v>
      </c>
      <c r="O42" s="115" t="s">
        <v>682</v>
      </c>
      <c r="P42" s="113">
        <v>0.08</v>
      </c>
      <c r="Q42" s="113">
        <v>0.32</v>
      </c>
      <c r="R42" s="101">
        <f t="shared" si="0"/>
        <v>0.254647887323944</v>
      </c>
      <c r="S42" s="101" t="e">
        <f t="shared" si="1"/>
        <v>#VALUE!</v>
      </c>
      <c r="T42" s="101">
        <f t="shared" si="2"/>
        <v>0.41</v>
      </c>
      <c r="U42" s="94"/>
    </row>
    <row r="43" ht="13.2" spans="1:21">
      <c r="A43" s="94" t="s">
        <v>672</v>
      </c>
      <c r="B43" s="94" t="s">
        <v>683</v>
      </c>
      <c r="C43" s="94" t="s">
        <v>640</v>
      </c>
      <c r="D43" s="94" t="s">
        <v>674</v>
      </c>
      <c r="E43" s="94" t="s">
        <v>220</v>
      </c>
      <c r="F43" s="101">
        <v>0.4194</v>
      </c>
      <c r="G43" s="101">
        <v>1.62</v>
      </c>
      <c r="H43" s="103">
        <v>393</v>
      </c>
      <c r="I43" s="103">
        <v>401</v>
      </c>
      <c r="J43" s="109">
        <v>0.27</v>
      </c>
      <c r="K43" s="109">
        <v>0.54</v>
      </c>
      <c r="L43" s="107">
        <v>0.915</v>
      </c>
      <c r="M43" s="113">
        <v>0.973</v>
      </c>
      <c r="N43" s="115">
        <v>333.15</v>
      </c>
      <c r="O43" s="115" t="s">
        <v>684</v>
      </c>
      <c r="P43" s="113">
        <v>0.26</v>
      </c>
      <c r="Q43" s="113">
        <v>0.36</v>
      </c>
      <c r="R43" s="101">
        <f t="shared" si="0"/>
        <v>-0.541639344262295</v>
      </c>
      <c r="S43" s="101" t="e">
        <f t="shared" si="1"/>
        <v>#VALUE!</v>
      </c>
      <c r="T43" s="101">
        <f t="shared" si="2"/>
        <v>0.28</v>
      </c>
      <c r="U43" s="94"/>
    </row>
    <row r="44" ht="13.2" spans="1:21">
      <c r="A44" s="94" t="s">
        <v>672</v>
      </c>
      <c r="B44" s="94" t="s">
        <v>685</v>
      </c>
      <c r="C44" s="94" t="s">
        <v>640</v>
      </c>
      <c r="D44" s="94" t="s">
        <v>674</v>
      </c>
      <c r="E44" s="94" t="s">
        <v>220</v>
      </c>
      <c r="F44" s="101">
        <v>0.7962</v>
      </c>
      <c r="G44" s="101">
        <v>1.69</v>
      </c>
      <c r="H44" s="103">
        <v>447</v>
      </c>
      <c r="I44" s="103">
        <v>461</v>
      </c>
      <c r="J44" s="101">
        <v>0.283</v>
      </c>
      <c r="K44" s="109">
        <v>0.46</v>
      </c>
      <c r="L44" s="107">
        <v>0.3447</v>
      </c>
      <c r="M44" s="113">
        <v>0.623</v>
      </c>
      <c r="N44" s="115" t="s">
        <v>686</v>
      </c>
      <c r="O44" s="115">
        <v>380.22</v>
      </c>
      <c r="P44" s="113">
        <v>0.09</v>
      </c>
      <c r="Q44" s="113">
        <v>0.16</v>
      </c>
      <c r="R44" s="117">
        <f t="shared" si="0"/>
        <v>1.30983463881636</v>
      </c>
      <c r="S44" s="101">
        <f t="shared" si="1"/>
        <v>66.78</v>
      </c>
      <c r="T44" s="101">
        <f t="shared" si="2"/>
        <v>0.37</v>
      </c>
      <c r="U44" s="94"/>
    </row>
    <row r="45" ht="13.2" spans="1:21">
      <c r="A45" s="94" t="s">
        <v>672</v>
      </c>
      <c r="B45" s="94" t="s">
        <v>687</v>
      </c>
      <c r="C45" s="94" t="s">
        <v>640</v>
      </c>
      <c r="D45" s="94" t="s">
        <v>674</v>
      </c>
      <c r="E45" s="94" t="s">
        <v>220</v>
      </c>
      <c r="F45" s="101">
        <v>0.6096</v>
      </c>
      <c r="G45" s="101">
        <v>1.848</v>
      </c>
      <c r="H45" s="103">
        <v>458</v>
      </c>
      <c r="I45" s="103">
        <v>517</v>
      </c>
      <c r="J45" s="109">
        <v>0.28</v>
      </c>
      <c r="K45" s="109">
        <v>0.41</v>
      </c>
      <c r="L45" s="107">
        <v>0.4749</v>
      </c>
      <c r="M45" s="113">
        <v>0.676</v>
      </c>
      <c r="N45" s="115" t="s">
        <v>688</v>
      </c>
      <c r="O45" s="115">
        <v>459.89</v>
      </c>
      <c r="P45" s="113">
        <v>0.1</v>
      </c>
      <c r="Q45" s="113">
        <v>0.11</v>
      </c>
      <c r="R45" s="101">
        <f t="shared" si="0"/>
        <v>0.283638660770689</v>
      </c>
      <c r="S45" s="101">
        <f t="shared" si="1"/>
        <v>-1.88999999999999</v>
      </c>
      <c r="T45" s="101">
        <f t="shared" si="2"/>
        <v>0.31</v>
      </c>
      <c r="U45" s="94"/>
    </row>
    <row r="46" ht="13.2" spans="1:21">
      <c r="A46" s="94" t="s">
        <v>672</v>
      </c>
      <c r="B46" s="94" t="s">
        <v>689</v>
      </c>
      <c r="C46" s="94" t="s">
        <v>640</v>
      </c>
      <c r="D46" s="94" t="s">
        <v>674</v>
      </c>
      <c r="E46" s="94" t="s">
        <v>220</v>
      </c>
      <c r="F46" s="101">
        <v>0.6227</v>
      </c>
      <c r="G46" s="101">
        <v>1.491</v>
      </c>
      <c r="H46" s="103">
        <v>479</v>
      </c>
      <c r="I46" s="103">
        <v>538</v>
      </c>
      <c r="J46" s="109">
        <v>0.21</v>
      </c>
      <c r="K46" s="109">
        <v>0.28</v>
      </c>
      <c r="L46" s="107">
        <v>0.6777</v>
      </c>
      <c r="M46" s="113">
        <v>1.2</v>
      </c>
      <c r="N46" s="115">
        <v>325.57</v>
      </c>
      <c r="O46" s="115" t="s">
        <v>690</v>
      </c>
      <c r="P46" s="113">
        <v>0.18</v>
      </c>
      <c r="Q46" s="113">
        <v>0.24</v>
      </c>
      <c r="R46" s="101">
        <f t="shared" si="0"/>
        <v>-0.0811568540652205</v>
      </c>
      <c r="S46" s="101" t="e">
        <f t="shared" si="1"/>
        <v>#VALUE!</v>
      </c>
      <c r="T46" s="101">
        <f t="shared" si="2"/>
        <v>0.1</v>
      </c>
      <c r="U46" s="94"/>
    </row>
    <row r="47" ht="13.2" spans="1:21">
      <c r="A47" s="94" t="s">
        <v>672</v>
      </c>
      <c r="B47" s="94" t="s">
        <v>691</v>
      </c>
      <c r="C47" s="94" t="s">
        <v>640</v>
      </c>
      <c r="D47" s="94" t="s">
        <v>674</v>
      </c>
      <c r="E47" s="94" t="s">
        <v>220</v>
      </c>
      <c r="F47" s="101">
        <v>0.517</v>
      </c>
      <c r="G47" s="101">
        <v>1.42</v>
      </c>
      <c r="H47" s="103">
        <v>354</v>
      </c>
      <c r="I47" s="103">
        <v>373</v>
      </c>
      <c r="J47" s="109">
        <v>0.14</v>
      </c>
      <c r="K47" s="109">
        <v>0.27</v>
      </c>
      <c r="L47" s="107">
        <v>0.1785</v>
      </c>
      <c r="M47" s="113">
        <v>0.283</v>
      </c>
      <c r="N47" s="115">
        <v>102.93</v>
      </c>
      <c r="O47" s="115">
        <v>108.63</v>
      </c>
      <c r="P47" s="113">
        <v>0.06</v>
      </c>
      <c r="Q47" s="113">
        <v>0.11</v>
      </c>
      <c r="R47" s="117">
        <f t="shared" si="0"/>
        <v>1.89635854341737</v>
      </c>
      <c r="S47" s="101">
        <f t="shared" si="1"/>
        <v>245.37</v>
      </c>
      <c r="T47" s="101">
        <f t="shared" si="2"/>
        <v>0.21</v>
      </c>
      <c r="U47" s="94"/>
    </row>
    <row r="48" ht="13.2" spans="1:21">
      <c r="A48" s="94" t="s">
        <v>73</v>
      </c>
      <c r="B48" s="94" t="s">
        <v>692</v>
      </c>
      <c r="C48" s="94" t="s">
        <v>640</v>
      </c>
      <c r="D48" s="94" t="s">
        <v>660</v>
      </c>
      <c r="E48" s="94" t="s">
        <v>220</v>
      </c>
      <c r="F48" s="101">
        <v>0.048</v>
      </c>
      <c r="G48" s="101">
        <v>0.062</v>
      </c>
      <c r="H48" s="103">
        <v>102.1</v>
      </c>
      <c r="I48" s="103">
        <v>103</v>
      </c>
      <c r="J48" s="108">
        <v>3.97</v>
      </c>
      <c r="K48" s="108">
        <v>10</v>
      </c>
      <c r="L48" s="107">
        <v>0.0752</v>
      </c>
      <c r="M48" s="113">
        <v>0.423</v>
      </c>
      <c r="N48" s="115">
        <v>115.6</v>
      </c>
      <c r="O48" s="115">
        <v>148.47</v>
      </c>
      <c r="P48" s="113">
        <v>0.19</v>
      </c>
      <c r="Q48" s="113">
        <v>0.41</v>
      </c>
      <c r="R48" s="101">
        <f t="shared" si="0"/>
        <v>-0.361702127659574</v>
      </c>
      <c r="S48" s="101">
        <f t="shared" si="1"/>
        <v>-46.37</v>
      </c>
      <c r="T48" s="101">
        <f t="shared" si="2"/>
        <v>9.81</v>
      </c>
      <c r="U48" s="94"/>
    </row>
    <row r="49" ht="13.2" spans="1:21">
      <c r="A49" s="94" t="s">
        <v>693</v>
      </c>
      <c r="B49" s="94" t="s">
        <v>668</v>
      </c>
      <c r="C49" s="94" t="s">
        <v>646</v>
      </c>
      <c r="D49" s="94"/>
      <c r="E49" s="94" t="s">
        <v>220</v>
      </c>
      <c r="F49" s="101">
        <v>0.063</v>
      </c>
      <c r="G49" s="101">
        <v>0.093</v>
      </c>
      <c r="H49" s="103">
        <v>96</v>
      </c>
      <c r="I49" s="103">
        <v>96</v>
      </c>
      <c r="J49" s="108">
        <v>2.65</v>
      </c>
      <c r="K49" s="108">
        <v>3</v>
      </c>
      <c r="L49" s="107">
        <v>0.042</v>
      </c>
      <c r="M49" s="113">
        <v>0.062</v>
      </c>
      <c r="N49" s="115">
        <v>143</v>
      </c>
      <c r="O49" s="115">
        <v>173</v>
      </c>
      <c r="P49" s="113">
        <v>0.05</v>
      </c>
      <c r="Q49" s="113">
        <v>0.06</v>
      </c>
      <c r="R49" s="101">
        <f t="shared" si="0"/>
        <v>0.5</v>
      </c>
      <c r="S49" s="101">
        <f t="shared" si="1"/>
        <v>-77</v>
      </c>
      <c r="T49" s="101">
        <f t="shared" si="2"/>
        <v>2.95</v>
      </c>
      <c r="U49" s="94"/>
    </row>
    <row r="50" ht="13.2" spans="1:21">
      <c r="A50" s="94" t="s">
        <v>693</v>
      </c>
      <c r="B50" s="94" t="s">
        <v>670</v>
      </c>
      <c r="C50" s="94" t="s">
        <v>640</v>
      </c>
      <c r="D50" s="94"/>
      <c r="E50" s="94" t="s">
        <v>220</v>
      </c>
      <c r="F50" s="101">
        <v>0.062</v>
      </c>
      <c r="G50" s="101">
        <v>0.156</v>
      </c>
      <c r="H50" s="103">
        <v>109.4</v>
      </c>
      <c r="I50" s="103">
        <v>111</v>
      </c>
      <c r="J50" s="108">
        <v>0.05</v>
      </c>
      <c r="K50" s="108">
        <v>3</v>
      </c>
      <c r="L50" s="107">
        <v>0.049</v>
      </c>
      <c r="M50" s="113">
        <v>0.062</v>
      </c>
      <c r="N50" s="115">
        <v>104.6</v>
      </c>
      <c r="O50" s="115">
        <v>106</v>
      </c>
      <c r="P50" s="113">
        <v>0.023</v>
      </c>
      <c r="Q50" s="113">
        <v>0.07</v>
      </c>
      <c r="R50" s="101">
        <f t="shared" si="0"/>
        <v>0.26530612244898</v>
      </c>
      <c r="S50" s="101">
        <f t="shared" si="1"/>
        <v>3.40000000000001</v>
      </c>
      <c r="T50" s="101">
        <f t="shared" si="2"/>
        <v>2.977</v>
      </c>
      <c r="U50" s="94"/>
    </row>
    <row r="51" ht="13.2" spans="1:21">
      <c r="A51" s="94" t="s">
        <v>693</v>
      </c>
      <c r="B51" s="94" t="s">
        <v>671</v>
      </c>
      <c r="C51" s="94" t="s">
        <v>640</v>
      </c>
      <c r="D51" s="94"/>
      <c r="E51" s="94" t="s">
        <v>220</v>
      </c>
      <c r="F51" s="101">
        <v>0.0439</v>
      </c>
      <c r="G51" s="101">
        <v>0.093</v>
      </c>
      <c r="H51" s="103">
        <v>156.4</v>
      </c>
      <c r="I51" s="103">
        <v>158</v>
      </c>
      <c r="J51" s="108">
        <v>8.1</v>
      </c>
      <c r="K51" s="108">
        <v>22</v>
      </c>
      <c r="L51" s="107">
        <v>0.5289</v>
      </c>
      <c r="M51" s="113">
        <v>0.933</v>
      </c>
      <c r="N51" s="115">
        <v>169.64</v>
      </c>
      <c r="O51" s="115">
        <v>264.34</v>
      </c>
      <c r="P51" s="113">
        <v>0.43</v>
      </c>
      <c r="Q51" s="113">
        <v>0.44</v>
      </c>
      <c r="R51" s="101">
        <f t="shared" si="0"/>
        <v>-0.916997542068444</v>
      </c>
      <c r="S51" s="101">
        <f t="shared" si="1"/>
        <v>-107.94</v>
      </c>
      <c r="T51" s="101">
        <f t="shared" si="2"/>
        <v>21.57</v>
      </c>
      <c r="U51" s="94"/>
    </row>
    <row r="52" ht="13.2" spans="1:21">
      <c r="A52" s="94" t="s">
        <v>65</v>
      </c>
      <c r="B52" s="94" t="s">
        <v>668</v>
      </c>
      <c r="C52" s="94" t="s">
        <v>646</v>
      </c>
      <c r="D52" s="94"/>
      <c r="E52" s="94" t="s">
        <v>220</v>
      </c>
      <c r="F52" s="101">
        <v>0.07</v>
      </c>
      <c r="G52" s="101">
        <v>0.155</v>
      </c>
      <c r="H52" s="103">
        <v>174.8</v>
      </c>
      <c r="I52" s="103">
        <v>178</v>
      </c>
      <c r="J52" s="108">
        <v>2.53</v>
      </c>
      <c r="K52" s="108">
        <v>3</v>
      </c>
      <c r="L52" s="107">
        <v>0.039</v>
      </c>
      <c r="M52" s="113">
        <v>0.202</v>
      </c>
      <c r="N52" s="115">
        <v>169.1</v>
      </c>
      <c r="O52" s="115">
        <v>189</v>
      </c>
      <c r="P52" s="113">
        <v>0.053</v>
      </c>
      <c r="Q52" s="113">
        <v>0.08</v>
      </c>
      <c r="R52" s="101">
        <f t="shared" si="0"/>
        <v>0.794871794871795</v>
      </c>
      <c r="S52" s="101">
        <f t="shared" si="1"/>
        <v>-14.2</v>
      </c>
      <c r="T52" s="101">
        <f t="shared" si="2"/>
        <v>2.947</v>
      </c>
      <c r="U52" s="94"/>
    </row>
    <row r="53" ht="13.2" spans="1:21">
      <c r="A53" s="94" t="s">
        <v>65</v>
      </c>
      <c r="B53" s="94" t="s">
        <v>670</v>
      </c>
      <c r="C53" s="94" t="s">
        <v>640</v>
      </c>
      <c r="D53" s="94"/>
      <c r="E53" s="94" t="s">
        <v>220</v>
      </c>
      <c r="F53" s="101">
        <v>0.061</v>
      </c>
      <c r="G53" s="101">
        <v>0.093</v>
      </c>
      <c r="H53" s="103">
        <v>201</v>
      </c>
      <c r="I53" s="103">
        <v>203</v>
      </c>
      <c r="J53" s="108">
        <v>3.28</v>
      </c>
      <c r="K53" s="108">
        <v>5</v>
      </c>
      <c r="L53" s="107">
        <v>0.037</v>
      </c>
      <c r="M53" s="113">
        <v>0.249</v>
      </c>
      <c r="N53" s="115">
        <v>192.2</v>
      </c>
      <c r="O53" s="115">
        <v>194</v>
      </c>
      <c r="P53" s="113">
        <v>0.08</v>
      </c>
      <c r="Q53" s="113">
        <v>0.1</v>
      </c>
      <c r="R53" s="101">
        <f t="shared" si="0"/>
        <v>0.648648648648649</v>
      </c>
      <c r="S53" s="101">
        <f t="shared" si="1"/>
        <v>7</v>
      </c>
      <c r="T53" s="101">
        <f t="shared" si="2"/>
        <v>4.92</v>
      </c>
      <c r="U53" s="94"/>
    </row>
    <row r="54" ht="13.2" spans="1:21">
      <c r="A54" s="94" t="s">
        <v>65</v>
      </c>
      <c r="B54" s="94" t="s">
        <v>671</v>
      </c>
      <c r="C54" s="94" t="s">
        <v>640</v>
      </c>
      <c r="D54" s="94"/>
      <c r="E54" s="94" t="s">
        <v>220</v>
      </c>
      <c r="F54" s="101">
        <v>0.05</v>
      </c>
      <c r="G54" s="101">
        <v>0.062</v>
      </c>
      <c r="H54" s="103">
        <v>93.2</v>
      </c>
      <c r="I54" s="103">
        <v>94</v>
      </c>
      <c r="J54" s="108">
        <v>3.03</v>
      </c>
      <c r="K54" s="108">
        <v>10</v>
      </c>
      <c r="L54" s="107">
        <v>0.1073</v>
      </c>
      <c r="M54" s="113">
        <v>0.373</v>
      </c>
      <c r="N54" s="115">
        <v>156.09</v>
      </c>
      <c r="O54" s="115">
        <v>170.19</v>
      </c>
      <c r="P54" s="113">
        <v>0.33</v>
      </c>
      <c r="Q54" s="113">
        <v>0.37</v>
      </c>
      <c r="R54" s="101">
        <f t="shared" si="0"/>
        <v>-0.534016775396086</v>
      </c>
      <c r="S54" s="101">
        <f t="shared" si="1"/>
        <v>-76.99</v>
      </c>
      <c r="T54" s="101">
        <f t="shared" si="2"/>
        <v>9.67</v>
      </c>
      <c r="U54" s="94"/>
    </row>
    <row r="55" ht="13.2" spans="1:21">
      <c r="A55" s="94" t="s">
        <v>61</v>
      </c>
      <c r="B55" s="94" t="s">
        <v>668</v>
      </c>
      <c r="C55" s="94" t="s">
        <v>646</v>
      </c>
      <c r="D55" s="94"/>
      <c r="E55" s="94" t="s">
        <v>220</v>
      </c>
      <c r="F55" s="101">
        <v>0.055</v>
      </c>
      <c r="G55" s="101">
        <v>0.062</v>
      </c>
      <c r="H55" s="103">
        <v>94</v>
      </c>
      <c r="I55" s="103">
        <v>94</v>
      </c>
      <c r="J55" s="108">
        <v>2.6</v>
      </c>
      <c r="K55" s="108">
        <v>3</v>
      </c>
      <c r="L55" s="107">
        <v>0.045</v>
      </c>
      <c r="M55" s="113">
        <v>0.205</v>
      </c>
      <c r="N55" s="115">
        <v>106.3</v>
      </c>
      <c r="O55" s="115">
        <v>109</v>
      </c>
      <c r="P55" s="113">
        <v>0.063</v>
      </c>
      <c r="Q55" s="113">
        <v>0.09</v>
      </c>
      <c r="R55" s="101">
        <f t="shared" si="0"/>
        <v>0.222222222222222</v>
      </c>
      <c r="S55" s="101">
        <f t="shared" si="1"/>
        <v>-15</v>
      </c>
      <c r="T55" s="101">
        <f t="shared" si="2"/>
        <v>2.937</v>
      </c>
      <c r="U55" s="94"/>
    </row>
    <row r="56" ht="13.2" spans="1:21">
      <c r="A56" s="94" t="s">
        <v>61</v>
      </c>
      <c r="B56" s="94" t="s">
        <v>670</v>
      </c>
      <c r="C56" s="94" t="s">
        <v>640</v>
      </c>
      <c r="D56" s="94"/>
      <c r="E56" s="94" t="s">
        <v>220</v>
      </c>
      <c r="F56" s="101">
        <v>0.354</v>
      </c>
      <c r="G56" s="101">
        <v>0.454</v>
      </c>
      <c r="H56" s="103">
        <v>105.6</v>
      </c>
      <c r="I56" s="103">
        <v>107</v>
      </c>
      <c r="J56" s="108">
        <v>2</v>
      </c>
      <c r="K56" s="108">
        <v>2</v>
      </c>
      <c r="L56" s="107">
        <v>0.366</v>
      </c>
      <c r="M56" s="113">
        <v>0.484</v>
      </c>
      <c r="N56" s="115">
        <v>107.7</v>
      </c>
      <c r="O56" s="115">
        <v>109</v>
      </c>
      <c r="P56" s="113">
        <v>0.046</v>
      </c>
      <c r="Q56" s="113">
        <v>0.08</v>
      </c>
      <c r="R56" s="101">
        <f t="shared" si="0"/>
        <v>-0.0327868852459017</v>
      </c>
      <c r="S56" s="101">
        <f t="shared" si="1"/>
        <v>-3.40000000000001</v>
      </c>
      <c r="T56" s="101">
        <f t="shared" si="2"/>
        <v>1.954</v>
      </c>
      <c r="U56" s="94"/>
    </row>
    <row r="57" ht="13.2" spans="1:21">
      <c r="A57" s="94" t="s">
        <v>61</v>
      </c>
      <c r="B57" s="94" t="s">
        <v>671</v>
      </c>
      <c r="C57" s="94" t="s">
        <v>640</v>
      </c>
      <c r="D57" s="94"/>
      <c r="E57" s="94" t="s">
        <v>220</v>
      </c>
      <c r="F57" s="101">
        <v>0.3004</v>
      </c>
      <c r="G57" s="101">
        <v>0.606</v>
      </c>
      <c r="H57" s="103">
        <v>168.68</v>
      </c>
      <c r="I57" s="102">
        <v>199.16</v>
      </c>
      <c r="J57" s="108">
        <v>8</v>
      </c>
      <c r="K57" s="108">
        <v>10</v>
      </c>
      <c r="L57" s="107">
        <v>0.5217</v>
      </c>
      <c r="M57" s="113">
        <v>0.793</v>
      </c>
      <c r="N57" s="115">
        <v>129.77</v>
      </c>
      <c r="O57" s="115">
        <v>148.47</v>
      </c>
      <c r="P57" s="113">
        <v>0.13</v>
      </c>
      <c r="Q57" s="113">
        <v>0.2</v>
      </c>
      <c r="R57" s="101">
        <f t="shared" si="0"/>
        <v>-0.424190147594403</v>
      </c>
      <c r="S57" s="101">
        <f t="shared" si="1"/>
        <v>20.21</v>
      </c>
      <c r="T57" s="101">
        <f t="shared" si="2"/>
        <v>9.87</v>
      </c>
      <c r="U57" s="94"/>
    </row>
    <row r="58" ht="13.2" spans="1:21">
      <c r="A58" s="94" t="s">
        <v>694</v>
      </c>
      <c r="B58" s="94" t="s">
        <v>668</v>
      </c>
      <c r="C58" s="94" t="s">
        <v>646</v>
      </c>
      <c r="D58" s="94"/>
      <c r="E58" s="94" t="s">
        <v>220</v>
      </c>
      <c r="F58" s="101">
        <v>0.001</v>
      </c>
      <c r="G58" s="101">
        <v>0.031</v>
      </c>
      <c r="H58" s="103">
        <v>88</v>
      </c>
      <c r="I58" s="103">
        <v>89</v>
      </c>
      <c r="J58" s="108">
        <v>2.58</v>
      </c>
      <c r="K58" s="108">
        <v>4</v>
      </c>
      <c r="L58" s="107">
        <v>0.001</v>
      </c>
      <c r="M58" s="113">
        <v>0.062</v>
      </c>
      <c r="N58" s="115">
        <v>86.1</v>
      </c>
      <c r="O58" s="115">
        <v>98</v>
      </c>
      <c r="P58" s="113">
        <v>0.056</v>
      </c>
      <c r="Q58" s="113">
        <v>0.09</v>
      </c>
      <c r="R58" s="101">
        <f t="shared" si="0"/>
        <v>0</v>
      </c>
      <c r="S58" s="101">
        <f t="shared" si="1"/>
        <v>-10</v>
      </c>
      <c r="T58" s="101">
        <f t="shared" si="2"/>
        <v>3.944</v>
      </c>
      <c r="U58" s="94"/>
    </row>
    <row r="59" ht="13.2" spans="1:21">
      <c r="A59" s="94" t="s">
        <v>694</v>
      </c>
      <c r="B59" s="94" t="s">
        <v>670</v>
      </c>
      <c r="C59" s="94" t="s">
        <v>640</v>
      </c>
      <c r="D59" s="94"/>
      <c r="E59" s="94" t="s">
        <v>220</v>
      </c>
      <c r="F59" s="101">
        <v>0.001</v>
      </c>
      <c r="G59" s="101">
        <v>0.031</v>
      </c>
      <c r="H59" s="103">
        <v>97</v>
      </c>
      <c r="I59" s="103">
        <v>97</v>
      </c>
      <c r="J59" s="108">
        <v>0.01</v>
      </c>
      <c r="K59" s="108">
        <v>1</v>
      </c>
      <c r="L59" s="107">
        <v>0.077</v>
      </c>
      <c r="M59" s="113">
        <v>0.437</v>
      </c>
      <c r="N59" s="115">
        <v>162.8</v>
      </c>
      <c r="O59" s="115">
        <v>166</v>
      </c>
      <c r="P59" s="113">
        <v>0.176</v>
      </c>
      <c r="Q59" s="113">
        <v>0.18</v>
      </c>
      <c r="R59" s="101">
        <f t="shared" si="0"/>
        <v>-0.987012987012987</v>
      </c>
      <c r="S59" s="101">
        <f t="shared" si="1"/>
        <v>-69</v>
      </c>
      <c r="T59" s="101">
        <f t="shared" si="2"/>
        <v>0.824</v>
      </c>
      <c r="U59" s="94"/>
    </row>
    <row r="60" ht="13.2" spans="1:21">
      <c r="A60" s="94" t="s">
        <v>694</v>
      </c>
      <c r="B60" s="94" t="s">
        <v>671</v>
      </c>
      <c r="C60" s="94" t="s">
        <v>640</v>
      </c>
      <c r="D60" s="94"/>
      <c r="E60" s="94" t="s">
        <v>220</v>
      </c>
      <c r="F60" s="101">
        <v>0.163</v>
      </c>
      <c r="G60" s="101">
        <v>0.771</v>
      </c>
      <c r="H60" s="103">
        <v>158.2</v>
      </c>
      <c r="I60" s="103">
        <v>185</v>
      </c>
      <c r="J60" s="108">
        <v>6.7</v>
      </c>
      <c r="K60" s="108">
        <v>23</v>
      </c>
      <c r="L60" s="107">
        <v>0.4491</v>
      </c>
      <c r="M60" s="113">
        <v>0.973</v>
      </c>
      <c r="N60" s="115">
        <v>150.71</v>
      </c>
      <c r="O60" s="115">
        <v>191.92</v>
      </c>
      <c r="P60" s="113">
        <v>0.43</v>
      </c>
      <c r="Q60" s="113">
        <v>0.47</v>
      </c>
      <c r="R60" s="101">
        <f t="shared" si="0"/>
        <v>-0.63705188154086</v>
      </c>
      <c r="S60" s="101">
        <f t="shared" si="1"/>
        <v>-33.72</v>
      </c>
      <c r="T60" s="101">
        <f t="shared" si="2"/>
        <v>22.57</v>
      </c>
      <c r="U60" s="94"/>
    </row>
  </sheetData>
  <mergeCells count="2">
    <mergeCell ref="F1:K1"/>
    <mergeCell ref="L1:Q1"/>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U86"/>
  <sheetViews>
    <sheetView zoomScale="71" zoomScaleNormal="71" topLeftCell="D1" workbookViewId="0">
      <selection activeCell="AC3" sqref="AC3"/>
    </sheetView>
  </sheetViews>
  <sheetFormatPr defaultColWidth="9.16666666666667" defaultRowHeight="23.2"/>
  <cols>
    <col min="1" max="1" width="36.8333333333333" style="44" hidden="1" customWidth="1"/>
    <col min="2" max="2" width="22.3333333333333" style="45" hidden="1" customWidth="1"/>
    <col min="3" max="3" width="13.1666666666667" style="45" hidden="1" customWidth="1"/>
    <col min="4" max="4" width="45.3666666666667" style="45" customWidth="1"/>
    <col min="5" max="5" width="19.5" style="45" hidden="1" customWidth="1"/>
    <col min="6" max="6" width="21" style="46" hidden="1" customWidth="1"/>
    <col min="7" max="7" width="16.5" style="46" hidden="1" customWidth="1"/>
    <col min="8" max="8" width="25.8333333333333" style="46" hidden="1" customWidth="1"/>
    <col min="9" max="9" width="22.1666666666667" style="46" hidden="1" customWidth="1"/>
    <col min="10" max="10" width="15.3333333333333" style="46" hidden="1" customWidth="1"/>
    <col min="11" max="12" width="14.5" style="46" hidden="1" customWidth="1"/>
    <col min="13" max="13" width="18" style="45" hidden="1" customWidth="1"/>
    <col min="14" max="14" width="45.5" style="45" hidden="1" customWidth="1"/>
    <col min="15" max="15" width="59.8333333333333" style="45" hidden="1" customWidth="1"/>
    <col min="16" max="17" width="81.5" style="45" hidden="1" customWidth="1"/>
    <col min="18" max="18" width="43.1666666666667" style="47" hidden="1" customWidth="1"/>
    <col min="19" max="19" width="20.1666666666667" style="48" hidden="1" customWidth="1"/>
    <col min="20" max="20" width="38.3333333333333" style="44" hidden="1" customWidth="1"/>
    <col min="21" max="22" width="13.3333333333333" style="44" hidden="1" customWidth="1"/>
    <col min="23" max="23" width="21" style="49" customWidth="1"/>
    <col min="24" max="24" width="18.6666666666667" style="44" customWidth="1"/>
    <col min="25" max="25" width="34.3333333333333" style="50" customWidth="1"/>
    <col min="26" max="26" width="9.33333333333333" style="44" hidden="1" customWidth="1"/>
    <col min="27" max="27" width="10.6666666666667" style="44" hidden="1" customWidth="1"/>
    <col min="28" max="28" width="22.5" style="44" hidden="1" customWidth="1"/>
    <col min="29" max="29" width="39.4416666666667" style="44" customWidth="1"/>
    <col min="30" max="16384" width="9.16666666666667" style="44"/>
  </cols>
  <sheetData>
    <row r="1" ht="60" customHeight="1" spans="1:29">
      <c r="A1" s="51" t="s">
        <v>695</v>
      </c>
      <c r="B1" s="51" t="s">
        <v>696</v>
      </c>
      <c r="C1" s="52" t="s">
        <v>697</v>
      </c>
      <c r="D1" s="52" t="s">
        <v>698</v>
      </c>
      <c r="E1" s="60" t="s">
        <v>699</v>
      </c>
      <c r="F1" s="60" t="s">
        <v>700</v>
      </c>
      <c r="G1" s="60" t="s">
        <v>701</v>
      </c>
      <c r="H1" s="60" t="s">
        <v>702</v>
      </c>
      <c r="I1" s="60" t="s">
        <v>703</v>
      </c>
      <c r="J1" s="60" t="s">
        <v>704</v>
      </c>
      <c r="K1" s="60" t="s">
        <v>705</v>
      </c>
      <c r="L1" s="60" t="s">
        <v>706</v>
      </c>
      <c r="M1" s="60" t="s">
        <v>707</v>
      </c>
      <c r="N1" s="60" t="s">
        <v>708</v>
      </c>
      <c r="O1" s="60" t="s">
        <v>709</v>
      </c>
      <c r="P1" s="60" t="s">
        <v>710</v>
      </c>
      <c r="Q1" s="69" t="s">
        <v>711</v>
      </c>
      <c r="R1" s="69" t="s">
        <v>712</v>
      </c>
      <c r="S1" s="60" t="s">
        <v>628</v>
      </c>
      <c r="T1" s="53" t="s">
        <v>713</v>
      </c>
      <c r="U1" s="53" t="s">
        <v>714</v>
      </c>
      <c r="V1" s="53" t="s">
        <v>715</v>
      </c>
      <c r="W1" s="75" t="s">
        <v>716</v>
      </c>
      <c r="X1" s="53" t="s">
        <v>717</v>
      </c>
      <c r="Y1" s="83" t="s">
        <v>718</v>
      </c>
      <c r="Z1" s="84" t="s">
        <v>719</v>
      </c>
      <c r="AA1" s="84" t="s">
        <v>720</v>
      </c>
      <c r="AB1" s="53" t="s">
        <v>721</v>
      </c>
      <c r="AC1" s="44" t="s">
        <v>608</v>
      </c>
    </row>
    <row r="2" s="42" customFormat="1" ht="60" customHeight="1" spans="1:28">
      <c r="A2" s="53" t="s">
        <v>722</v>
      </c>
      <c r="B2" s="53" t="s">
        <v>30</v>
      </c>
      <c r="C2" s="54">
        <v>5</v>
      </c>
      <c r="D2" s="54" t="s">
        <v>723</v>
      </c>
      <c r="E2" s="61"/>
      <c r="F2" s="61"/>
      <c r="G2" s="61"/>
      <c r="H2" s="61" t="s">
        <v>724</v>
      </c>
      <c r="I2" s="61" t="s">
        <v>725</v>
      </c>
      <c r="J2" s="61"/>
      <c r="K2" s="64" t="s">
        <v>726</v>
      </c>
      <c r="L2" s="61" t="s">
        <v>727</v>
      </c>
      <c r="M2" s="61" t="s">
        <v>728</v>
      </c>
      <c r="N2" s="61" t="s">
        <v>729</v>
      </c>
      <c r="O2" s="59" t="s">
        <v>730</v>
      </c>
      <c r="P2" s="59" t="s">
        <v>731</v>
      </c>
      <c r="Q2" s="70" t="s">
        <v>732</v>
      </c>
      <c r="R2" s="71"/>
      <c r="S2" s="53" t="s">
        <v>220</v>
      </c>
      <c r="T2" s="53">
        <v>2.1</v>
      </c>
      <c r="U2" s="53">
        <v>2.4</v>
      </c>
      <c r="V2" s="53">
        <v>2.5</v>
      </c>
      <c r="W2" s="75">
        <f t="shared" ref="W2:W18" si="0">AVERAGE(T2:V2)</f>
        <v>2.33333333333333</v>
      </c>
      <c r="X2" s="53" t="s">
        <v>733</v>
      </c>
      <c r="Y2" s="83" t="e">
        <f t="shared" ref="Y2:Y33" si="1">(W2-X2)/X2</f>
        <v>#VALUE!</v>
      </c>
      <c r="Z2" s="85" t="s">
        <v>734</v>
      </c>
      <c r="AA2" s="85"/>
      <c r="AB2" s="53"/>
    </row>
    <row r="3" s="42" customFormat="1" ht="99" customHeight="1" spans="1:28">
      <c r="A3" s="53" t="s">
        <v>722</v>
      </c>
      <c r="B3" s="53" t="s">
        <v>30</v>
      </c>
      <c r="C3" s="54">
        <v>6</v>
      </c>
      <c r="D3" s="54" t="s">
        <v>723</v>
      </c>
      <c r="E3" s="61">
        <v>1</v>
      </c>
      <c r="F3" s="61"/>
      <c r="G3" s="61"/>
      <c r="H3" s="61"/>
      <c r="I3" s="61" t="s">
        <v>735</v>
      </c>
      <c r="J3" s="61"/>
      <c r="K3" s="64" t="s">
        <v>726</v>
      </c>
      <c r="L3" s="61" t="s">
        <v>727</v>
      </c>
      <c r="M3" s="61" t="s">
        <v>728</v>
      </c>
      <c r="N3" s="61" t="s">
        <v>736</v>
      </c>
      <c r="O3" s="59" t="s">
        <v>730</v>
      </c>
      <c r="P3" s="59" t="s">
        <v>737</v>
      </c>
      <c r="Q3" s="70" t="s">
        <v>738</v>
      </c>
      <c r="R3" s="71"/>
      <c r="S3" s="53" t="s">
        <v>220</v>
      </c>
      <c r="T3" s="53">
        <v>2.7</v>
      </c>
      <c r="U3" s="53">
        <v>3</v>
      </c>
      <c r="V3" s="53">
        <v>1.8</v>
      </c>
      <c r="W3" s="75">
        <f t="shared" si="0"/>
        <v>2.5</v>
      </c>
      <c r="X3" s="53" t="s">
        <v>733</v>
      </c>
      <c r="Y3" s="83" t="e">
        <f t="shared" si="1"/>
        <v>#VALUE!</v>
      </c>
      <c r="Z3" s="85">
        <v>4</v>
      </c>
      <c r="AA3" s="85">
        <v>4.6</v>
      </c>
      <c r="AB3" s="53"/>
    </row>
    <row r="4" s="42" customFormat="1" ht="60" customHeight="1" spans="1:28">
      <c r="A4" s="53" t="s">
        <v>722</v>
      </c>
      <c r="B4" s="53" t="s">
        <v>30</v>
      </c>
      <c r="C4" s="54">
        <v>7</v>
      </c>
      <c r="D4" s="54" t="s">
        <v>739</v>
      </c>
      <c r="E4" s="61">
        <v>1</v>
      </c>
      <c r="F4" s="61"/>
      <c r="G4" s="61"/>
      <c r="H4" s="61"/>
      <c r="I4" s="61" t="s">
        <v>740</v>
      </c>
      <c r="J4" s="61"/>
      <c r="K4" s="64" t="s">
        <v>741</v>
      </c>
      <c r="L4" s="61" t="s">
        <v>727</v>
      </c>
      <c r="M4" s="61" t="s">
        <v>728</v>
      </c>
      <c r="N4" s="61"/>
      <c r="O4" s="59" t="s">
        <v>742</v>
      </c>
      <c r="P4" s="59" t="s">
        <v>743</v>
      </c>
      <c r="Q4" s="70" t="s">
        <v>744</v>
      </c>
      <c r="R4" s="71"/>
      <c r="S4" s="53" t="s">
        <v>220</v>
      </c>
      <c r="T4" s="53">
        <v>1.67</v>
      </c>
      <c r="U4" s="53">
        <v>1.87</v>
      </c>
      <c r="V4" s="53">
        <v>1.44</v>
      </c>
      <c r="W4" s="75">
        <f t="shared" si="0"/>
        <v>1.66</v>
      </c>
      <c r="X4" s="53" t="s">
        <v>733</v>
      </c>
      <c r="Y4" s="83" t="e">
        <f t="shared" si="1"/>
        <v>#VALUE!</v>
      </c>
      <c r="Z4" s="85">
        <v>1.5</v>
      </c>
      <c r="AA4" s="85">
        <v>1.8</v>
      </c>
      <c r="AB4" s="53"/>
    </row>
    <row r="5" s="42" customFormat="1" ht="60" customHeight="1" spans="1:28">
      <c r="A5" s="53" t="s">
        <v>722</v>
      </c>
      <c r="B5" s="53" t="s">
        <v>30</v>
      </c>
      <c r="C5" s="54">
        <v>8</v>
      </c>
      <c r="D5" s="54" t="s">
        <v>745</v>
      </c>
      <c r="E5" s="61">
        <v>1</v>
      </c>
      <c r="F5" s="61"/>
      <c r="G5" s="61"/>
      <c r="H5" s="61"/>
      <c r="I5" s="61" t="s">
        <v>740</v>
      </c>
      <c r="J5" s="61"/>
      <c r="K5" s="64" t="s">
        <v>741</v>
      </c>
      <c r="L5" s="61" t="s">
        <v>727</v>
      </c>
      <c r="M5" s="61" t="s">
        <v>728</v>
      </c>
      <c r="N5" s="61"/>
      <c r="O5" s="59" t="s">
        <v>746</v>
      </c>
      <c r="P5" s="59" t="s">
        <v>747</v>
      </c>
      <c r="Q5" s="70" t="s">
        <v>748</v>
      </c>
      <c r="R5" s="71"/>
      <c r="S5" s="53" t="s">
        <v>220</v>
      </c>
      <c r="T5" s="53">
        <v>2.11</v>
      </c>
      <c r="U5" s="53">
        <v>2.45</v>
      </c>
      <c r="V5" s="53">
        <v>2.4</v>
      </c>
      <c r="W5" s="75">
        <f t="shared" si="0"/>
        <v>2.32</v>
      </c>
      <c r="X5" s="53" t="s">
        <v>733</v>
      </c>
      <c r="Y5" s="83" t="e">
        <f t="shared" si="1"/>
        <v>#VALUE!</v>
      </c>
      <c r="Z5" s="85">
        <v>1.5</v>
      </c>
      <c r="AA5" s="85">
        <v>1.8</v>
      </c>
      <c r="AB5" s="53"/>
    </row>
    <row r="6" s="42" customFormat="1" ht="140" spans="1:28">
      <c r="A6" s="53"/>
      <c r="B6" s="53" t="s">
        <v>30</v>
      </c>
      <c r="C6" s="54">
        <v>12</v>
      </c>
      <c r="D6" s="54" t="s">
        <v>749</v>
      </c>
      <c r="E6" s="61"/>
      <c r="F6" s="61"/>
      <c r="G6" s="61"/>
      <c r="H6" s="61"/>
      <c r="I6" s="61"/>
      <c r="J6" s="61"/>
      <c r="K6" s="64"/>
      <c r="L6" s="61" t="s">
        <v>727</v>
      </c>
      <c r="M6" s="61" t="s">
        <v>728</v>
      </c>
      <c r="N6" s="61"/>
      <c r="O6" s="59" t="s">
        <v>750</v>
      </c>
      <c r="P6" s="59" t="s">
        <v>751</v>
      </c>
      <c r="Q6" s="70" t="s">
        <v>752</v>
      </c>
      <c r="R6" s="71"/>
      <c r="S6" s="53" t="s">
        <v>220</v>
      </c>
      <c r="T6" s="53">
        <v>3.97</v>
      </c>
      <c r="U6" s="53">
        <v>3.78</v>
      </c>
      <c r="V6" s="53">
        <v>3.73</v>
      </c>
      <c r="W6" s="75">
        <f t="shared" si="0"/>
        <v>3.82666666666667</v>
      </c>
      <c r="X6" s="53" t="s">
        <v>733</v>
      </c>
      <c r="Y6" s="83" t="e">
        <f t="shared" si="1"/>
        <v>#VALUE!</v>
      </c>
      <c r="Z6" s="85" t="s">
        <v>734</v>
      </c>
      <c r="AA6" s="85"/>
      <c r="AB6" s="53"/>
    </row>
    <row r="7" s="42" customFormat="1" ht="90.75" customHeight="1" spans="1:28">
      <c r="A7" s="53"/>
      <c r="B7" s="53" t="s">
        <v>30</v>
      </c>
      <c r="C7" s="54">
        <v>13</v>
      </c>
      <c r="D7" s="54" t="s">
        <v>753</v>
      </c>
      <c r="E7" s="61"/>
      <c r="F7" s="61"/>
      <c r="G7" s="61"/>
      <c r="H7" s="61"/>
      <c r="I7" s="61"/>
      <c r="J7" s="61"/>
      <c r="K7" s="64"/>
      <c r="L7" s="61" t="s">
        <v>727</v>
      </c>
      <c r="M7" s="61" t="s">
        <v>728</v>
      </c>
      <c r="N7" s="61"/>
      <c r="O7" s="59" t="s">
        <v>754</v>
      </c>
      <c r="P7" s="59" t="s">
        <v>755</v>
      </c>
      <c r="Q7" s="70" t="s">
        <v>756</v>
      </c>
      <c r="R7" s="71"/>
      <c r="S7" s="53" t="s">
        <v>220</v>
      </c>
      <c r="T7" s="53">
        <v>7.19</v>
      </c>
      <c r="U7" s="53">
        <v>12.45</v>
      </c>
      <c r="V7" s="53">
        <v>13.98</v>
      </c>
      <c r="W7" s="75">
        <f t="shared" si="0"/>
        <v>11.2066666666667</v>
      </c>
      <c r="X7" s="53" t="s">
        <v>733</v>
      </c>
      <c r="Y7" s="83" t="e">
        <f t="shared" si="1"/>
        <v>#VALUE!</v>
      </c>
      <c r="Z7" s="85" t="s">
        <v>734</v>
      </c>
      <c r="AA7" s="85"/>
      <c r="AB7" s="53"/>
    </row>
    <row r="8" s="42" customFormat="1" ht="60" customHeight="1" spans="1:28">
      <c r="A8" s="53"/>
      <c r="B8" s="53" t="s">
        <v>30</v>
      </c>
      <c r="C8" s="54">
        <v>14</v>
      </c>
      <c r="D8" s="54" t="s">
        <v>757</v>
      </c>
      <c r="E8" s="61">
        <v>1.5</v>
      </c>
      <c r="F8" s="61" t="s">
        <v>758</v>
      </c>
      <c r="G8" s="61" t="s">
        <v>758</v>
      </c>
      <c r="H8" s="61"/>
      <c r="I8" s="61" t="s">
        <v>759</v>
      </c>
      <c r="J8" s="61"/>
      <c r="K8" s="64" t="s">
        <v>726</v>
      </c>
      <c r="L8" s="61" t="s">
        <v>727</v>
      </c>
      <c r="M8" s="61" t="s">
        <v>728</v>
      </c>
      <c r="N8" s="61"/>
      <c r="O8" s="59" t="s">
        <v>760</v>
      </c>
      <c r="P8" s="59" t="s">
        <v>761</v>
      </c>
      <c r="Q8" s="70" t="s">
        <v>762</v>
      </c>
      <c r="R8" s="72" t="s">
        <v>763</v>
      </c>
      <c r="S8" s="53" t="s">
        <v>220</v>
      </c>
      <c r="T8" s="53">
        <v>19.06</v>
      </c>
      <c r="U8" s="53">
        <v>18.68</v>
      </c>
      <c r="V8" s="53">
        <v>16.11</v>
      </c>
      <c r="W8" s="75">
        <f t="shared" si="0"/>
        <v>17.95</v>
      </c>
      <c r="X8" s="53">
        <v>17.6</v>
      </c>
      <c r="Y8" s="83">
        <f t="shared" si="1"/>
        <v>0.0198863636363635</v>
      </c>
      <c r="Z8" s="85">
        <v>12</v>
      </c>
      <c r="AA8" s="85">
        <v>12.6</v>
      </c>
      <c r="AB8" s="53"/>
    </row>
    <row r="9" s="42" customFormat="1" ht="60" customHeight="1" spans="1:28">
      <c r="A9" s="53" t="s">
        <v>722</v>
      </c>
      <c r="B9" s="53" t="s">
        <v>30</v>
      </c>
      <c r="C9" s="54">
        <v>15</v>
      </c>
      <c r="D9" s="54" t="s">
        <v>764</v>
      </c>
      <c r="E9" s="61">
        <v>1</v>
      </c>
      <c r="F9" s="61"/>
      <c r="G9" s="61"/>
      <c r="H9" s="61"/>
      <c r="I9" s="61" t="s">
        <v>740</v>
      </c>
      <c r="J9" s="61"/>
      <c r="K9" s="64" t="s">
        <v>765</v>
      </c>
      <c r="L9" s="61" t="s">
        <v>727</v>
      </c>
      <c r="M9" s="61" t="s">
        <v>728</v>
      </c>
      <c r="N9" s="61"/>
      <c r="O9" s="59" t="s">
        <v>766</v>
      </c>
      <c r="P9" s="59" t="s">
        <v>767</v>
      </c>
      <c r="Q9" s="70" t="s">
        <v>768</v>
      </c>
      <c r="R9" s="71"/>
      <c r="S9" s="53" t="s">
        <v>220</v>
      </c>
      <c r="T9" s="53">
        <v>1.81</v>
      </c>
      <c r="U9" s="53">
        <v>2.74</v>
      </c>
      <c r="V9" s="53">
        <v>1.65</v>
      </c>
      <c r="W9" s="75">
        <f t="shared" si="0"/>
        <v>2.06666666666667</v>
      </c>
      <c r="X9" s="53" t="s">
        <v>733</v>
      </c>
      <c r="Y9" s="83" t="e">
        <f t="shared" si="1"/>
        <v>#VALUE!</v>
      </c>
      <c r="Z9" s="85">
        <v>1</v>
      </c>
      <c r="AA9" s="85">
        <v>1.2</v>
      </c>
      <c r="AB9" s="53"/>
    </row>
    <row r="10" s="42" customFormat="1" ht="60" customHeight="1" spans="1:28">
      <c r="A10" s="53" t="s">
        <v>722</v>
      </c>
      <c r="B10" s="53" t="s">
        <v>30</v>
      </c>
      <c r="C10" s="54">
        <v>16</v>
      </c>
      <c r="D10" s="54" t="s">
        <v>769</v>
      </c>
      <c r="E10" s="61">
        <v>1</v>
      </c>
      <c r="F10" s="61"/>
      <c r="G10" s="61"/>
      <c r="H10" s="61"/>
      <c r="I10" s="61" t="s">
        <v>770</v>
      </c>
      <c r="J10" s="61"/>
      <c r="K10" s="64" t="s">
        <v>741</v>
      </c>
      <c r="L10" s="61" t="s">
        <v>727</v>
      </c>
      <c r="M10" s="61" t="s">
        <v>728</v>
      </c>
      <c r="N10" s="61"/>
      <c r="O10" s="59" t="s">
        <v>771</v>
      </c>
      <c r="P10" s="59" t="s">
        <v>772</v>
      </c>
      <c r="Q10" s="70" t="s">
        <v>773</v>
      </c>
      <c r="R10" s="71"/>
      <c r="S10" s="53" t="s">
        <v>220</v>
      </c>
      <c r="T10" s="53">
        <v>3.63</v>
      </c>
      <c r="U10" s="53">
        <v>5.39</v>
      </c>
      <c r="V10" s="53">
        <v>5.34</v>
      </c>
      <c r="W10" s="75">
        <f t="shared" si="0"/>
        <v>4.78666666666667</v>
      </c>
      <c r="X10" s="53" t="s">
        <v>733</v>
      </c>
      <c r="Y10" s="83" t="e">
        <f t="shared" si="1"/>
        <v>#VALUE!</v>
      </c>
      <c r="Z10" s="85">
        <v>1.5</v>
      </c>
      <c r="AA10" s="85">
        <v>1.8</v>
      </c>
      <c r="AB10" s="53"/>
    </row>
    <row r="11" s="42" customFormat="1" ht="60" customHeight="1" spans="1:28">
      <c r="A11" s="53" t="s">
        <v>722</v>
      </c>
      <c r="B11" s="53" t="s">
        <v>30</v>
      </c>
      <c r="C11" s="54">
        <v>17</v>
      </c>
      <c r="D11" s="54" t="s">
        <v>774</v>
      </c>
      <c r="E11" s="61">
        <v>1</v>
      </c>
      <c r="F11" s="61"/>
      <c r="G11" s="61"/>
      <c r="H11" s="61"/>
      <c r="I11" s="61" t="s">
        <v>775</v>
      </c>
      <c r="J11" s="61"/>
      <c r="K11" s="64" t="s">
        <v>741</v>
      </c>
      <c r="L11" s="61" t="s">
        <v>727</v>
      </c>
      <c r="M11" s="61" t="s">
        <v>728</v>
      </c>
      <c r="N11" s="61"/>
      <c r="O11" s="59" t="s">
        <v>776</v>
      </c>
      <c r="P11" s="59" t="s">
        <v>777</v>
      </c>
      <c r="Q11" s="70" t="s">
        <v>778</v>
      </c>
      <c r="R11" s="71"/>
      <c r="S11" s="53" t="s">
        <v>220</v>
      </c>
      <c r="T11" s="53">
        <v>2.79</v>
      </c>
      <c r="U11" s="53">
        <v>3.19</v>
      </c>
      <c r="V11" s="53">
        <v>3.11</v>
      </c>
      <c r="W11" s="75">
        <f t="shared" si="0"/>
        <v>3.03</v>
      </c>
      <c r="X11" s="53" t="s">
        <v>733</v>
      </c>
      <c r="Y11" s="83" t="e">
        <f t="shared" si="1"/>
        <v>#VALUE!</v>
      </c>
      <c r="Z11" s="85">
        <v>2</v>
      </c>
      <c r="AA11" s="85">
        <v>2.4</v>
      </c>
      <c r="AB11" s="53"/>
    </row>
    <row r="12" s="42" customFormat="1" ht="60" customHeight="1" spans="1:29">
      <c r="A12" s="53" t="s">
        <v>722</v>
      </c>
      <c r="B12" s="53" t="s">
        <v>30</v>
      </c>
      <c r="C12" s="54">
        <v>18</v>
      </c>
      <c r="D12" s="55" t="s">
        <v>779</v>
      </c>
      <c r="E12" s="61">
        <v>1</v>
      </c>
      <c r="F12" s="61"/>
      <c r="G12" s="61" t="s">
        <v>758</v>
      </c>
      <c r="H12" s="61"/>
      <c r="I12" s="61" t="s">
        <v>780</v>
      </c>
      <c r="J12" s="61"/>
      <c r="K12" s="64" t="s">
        <v>781</v>
      </c>
      <c r="L12" s="61" t="s">
        <v>727</v>
      </c>
      <c r="M12" s="61" t="s">
        <v>728</v>
      </c>
      <c r="N12" s="61"/>
      <c r="O12" s="59" t="s">
        <v>782</v>
      </c>
      <c r="P12" s="59" t="s">
        <v>783</v>
      </c>
      <c r="Q12" s="70" t="s">
        <v>784</v>
      </c>
      <c r="R12" s="71"/>
      <c r="S12" s="53" t="s">
        <v>220</v>
      </c>
      <c r="T12" s="53" t="s">
        <v>86</v>
      </c>
      <c r="U12" s="53"/>
      <c r="V12" s="53"/>
      <c r="W12" s="75" t="e">
        <f>AVERAGE(T12:V12)</f>
        <v>#DIV/0!</v>
      </c>
      <c r="X12" s="53" t="s">
        <v>733</v>
      </c>
      <c r="Y12" s="83" t="e">
        <f t="shared" si="1"/>
        <v>#DIV/0!</v>
      </c>
      <c r="Z12" s="85">
        <v>16</v>
      </c>
      <c r="AA12" s="85">
        <v>16.8</v>
      </c>
      <c r="AB12" s="53"/>
      <c r="AC12" s="42" t="s">
        <v>785</v>
      </c>
    </row>
    <row r="13" s="42" customFormat="1" ht="82" customHeight="1" spans="1:28">
      <c r="A13" s="53" t="s">
        <v>722</v>
      </c>
      <c r="B13" s="53" t="s">
        <v>30</v>
      </c>
      <c r="C13" s="54">
        <v>19</v>
      </c>
      <c r="D13" s="54" t="s">
        <v>786</v>
      </c>
      <c r="E13" s="61">
        <v>1</v>
      </c>
      <c r="F13" s="61"/>
      <c r="G13" s="61" t="s">
        <v>758</v>
      </c>
      <c r="H13" s="61"/>
      <c r="I13" s="61" t="s">
        <v>780</v>
      </c>
      <c r="J13" s="61"/>
      <c r="K13" s="64" t="s">
        <v>787</v>
      </c>
      <c r="L13" s="61" t="s">
        <v>727</v>
      </c>
      <c r="M13" s="61" t="s">
        <v>728</v>
      </c>
      <c r="N13" s="61"/>
      <c r="O13" s="59" t="s">
        <v>788</v>
      </c>
      <c r="P13" s="59" t="s">
        <v>783</v>
      </c>
      <c r="Q13" s="70" t="s">
        <v>784</v>
      </c>
      <c r="R13" s="72" t="s">
        <v>763</v>
      </c>
      <c r="S13" s="53" t="s">
        <v>220</v>
      </c>
      <c r="T13" s="53">
        <v>19.63</v>
      </c>
      <c r="U13" s="53">
        <v>20.57</v>
      </c>
      <c r="V13" s="53">
        <v>20.59</v>
      </c>
      <c r="W13" s="75">
        <f t="shared" si="0"/>
        <v>20.2633333333333</v>
      </c>
      <c r="X13" s="53">
        <v>17.4</v>
      </c>
      <c r="Y13" s="83">
        <f t="shared" si="1"/>
        <v>0.164559386973178</v>
      </c>
      <c r="Z13" s="85">
        <v>16.5</v>
      </c>
      <c r="AA13" s="85">
        <v>17.325</v>
      </c>
      <c r="AB13" s="53"/>
    </row>
    <row r="14" s="42" customFormat="1" ht="60" customHeight="1" spans="1:28">
      <c r="A14" s="53" t="s">
        <v>722</v>
      </c>
      <c r="B14" s="53" t="s">
        <v>30</v>
      </c>
      <c r="C14" s="54">
        <v>20</v>
      </c>
      <c r="D14" s="54" t="s">
        <v>789</v>
      </c>
      <c r="E14" s="61">
        <v>1</v>
      </c>
      <c r="F14" s="61"/>
      <c r="G14" s="61"/>
      <c r="H14" s="61"/>
      <c r="I14" s="61" t="s">
        <v>790</v>
      </c>
      <c r="J14" s="61"/>
      <c r="K14" s="64" t="s">
        <v>726</v>
      </c>
      <c r="L14" s="61" t="s">
        <v>727</v>
      </c>
      <c r="M14" s="61"/>
      <c r="N14" s="61"/>
      <c r="O14" s="59" t="s">
        <v>791</v>
      </c>
      <c r="P14" s="59" t="s">
        <v>792</v>
      </c>
      <c r="Q14" s="70" t="s">
        <v>793</v>
      </c>
      <c r="R14" s="71"/>
      <c r="S14" s="53" t="s">
        <v>220</v>
      </c>
      <c r="T14" s="53">
        <v>7.16</v>
      </c>
      <c r="U14" s="53">
        <v>6.87</v>
      </c>
      <c r="V14" s="53">
        <v>7.3</v>
      </c>
      <c r="W14" s="75">
        <f t="shared" si="0"/>
        <v>7.11</v>
      </c>
      <c r="X14" s="53">
        <v>8.5</v>
      </c>
      <c r="Y14" s="83">
        <f t="shared" si="1"/>
        <v>-0.163529411764706</v>
      </c>
      <c r="Z14" s="85">
        <v>5</v>
      </c>
      <c r="AA14" s="85">
        <v>5.75</v>
      </c>
      <c r="AB14" s="53"/>
    </row>
    <row r="15" s="42" customFormat="1" ht="60" customHeight="1" spans="1:28">
      <c r="A15" s="53"/>
      <c r="B15" s="53" t="s">
        <v>30</v>
      </c>
      <c r="C15" s="54">
        <v>25</v>
      </c>
      <c r="D15" s="54" t="s">
        <v>794</v>
      </c>
      <c r="E15" s="61">
        <v>1.5</v>
      </c>
      <c r="F15" s="61"/>
      <c r="G15" s="61" t="s">
        <v>758</v>
      </c>
      <c r="H15" s="61" t="s">
        <v>790</v>
      </c>
      <c r="I15" s="61" t="s">
        <v>795</v>
      </c>
      <c r="J15" s="61"/>
      <c r="K15" s="64" t="s">
        <v>796</v>
      </c>
      <c r="L15" s="61" t="s">
        <v>727</v>
      </c>
      <c r="M15" s="61" t="s">
        <v>728</v>
      </c>
      <c r="N15" s="61" t="s">
        <v>797</v>
      </c>
      <c r="O15" s="59" t="s">
        <v>798</v>
      </c>
      <c r="P15" s="59" t="s">
        <v>799</v>
      </c>
      <c r="Q15" s="70" t="s">
        <v>800</v>
      </c>
      <c r="R15" s="71"/>
      <c r="S15" s="53" t="s">
        <v>220</v>
      </c>
      <c r="T15" s="53">
        <v>4.91</v>
      </c>
      <c r="U15" s="53">
        <v>4.04</v>
      </c>
      <c r="V15" s="53">
        <v>3.17</v>
      </c>
      <c r="W15" s="75">
        <f t="shared" si="0"/>
        <v>4.04</v>
      </c>
      <c r="X15" s="53">
        <v>10.2</v>
      </c>
      <c r="Y15" s="83">
        <f t="shared" si="1"/>
        <v>-0.603921568627451</v>
      </c>
      <c r="Z15" s="85">
        <v>0.5</v>
      </c>
      <c r="AA15" s="85">
        <v>0.65</v>
      </c>
      <c r="AB15" s="53"/>
    </row>
    <row r="16" s="42" customFormat="1" ht="60" customHeight="1" spans="1:28">
      <c r="A16" s="53" t="s">
        <v>722</v>
      </c>
      <c r="B16" s="56" t="s">
        <v>30</v>
      </c>
      <c r="C16" s="57">
        <v>26</v>
      </c>
      <c r="D16" s="57" t="s">
        <v>801</v>
      </c>
      <c r="E16" s="62">
        <v>1.5</v>
      </c>
      <c r="F16" s="62"/>
      <c r="G16" s="62" t="s">
        <v>758</v>
      </c>
      <c r="H16" s="62"/>
      <c r="I16" s="62"/>
      <c r="J16" s="62"/>
      <c r="K16" s="65" t="s">
        <v>796</v>
      </c>
      <c r="L16" s="62" t="s">
        <v>727</v>
      </c>
      <c r="M16" s="62" t="s">
        <v>728</v>
      </c>
      <c r="N16" s="62" t="s">
        <v>802</v>
      </c>
      <c r="O16" s="67" t="s">
        <v>798</v>
      </c>
      <c r="P16" s="67" t="s">
        <v>803</v>
      </c>
      <c r="Q16" s="70" t="s">
        <v>804</v>
      </c>
      <c r="R16" s="71"/>
      <c r="S16" s="56" t="s">
        <v>220</v>
      </c>
      <c r="T16" s="53">
        <v>1.58</v>
      </c>
      <c r="U16" s="53">
        <v>7.77</v>
      </c>
      <c r="V16" s="53">
        <v>2.17</v>
      </c>
      <c r="W16" s="75">
        <f t="shared" si="0"/>
        <v>3.84</v>
      </c>
      <c r="X16" s="53">
        <v>12.4</v>
      </c>
      <c r="Y16" s="83">
        <f t="shared" si="1"/>
        <v>-0.690322580645161</v>
      </c>
      <c r="Z16" s="85" t="s">
        <v>734</v>
      </c>
      <c r="AA16" s="85"/>
      <c r="AB16" s="53"/>
    </row>
    <row r="17" s="42" customFormat="1" ht="60" customHeight="1" spans="1:28">
      <c r="A17" s="53" t="s">
        <v>722</v>
      </c>
      <c r="B17" s="53" t="s">
        <v>30</v>
      </c>
      <c r="C17" s="54">
        <v>27</v>
      </c>
      <c r="D17" s="54" t="s">
        <v>805</v>
      </c>
      <c r="E17" s="61">
        <v>0.5</v>
      </c>
      <c r="F17" s="61"/>
      <c r="G17" s="61" t="s">
        <v>758</v>
      </c>
      <c r="H17" s="61"/>
      <c r="I17" s="61" t="s">
        <v>806</v>
      </c>
      <c r="J17" s="61"/>
      <c r="K17" s="64" t="s">
        <v>796</v>
      </c>
      <c r="L17" s="61" t="s">
        <v>727</v>
      </c>
      <c r="M17" s="61" t="s">
        <v>728</v>
      </c>
      <c r="N17" s="61" t="s">
        <v>807</v>
      </c>
      <c r="O17" s="59" t="s">
        <v>808</v>
      </c>
      <c r="P17" s="59" t="s">
        <v>809</v>
      </c>
      <c r="Q17" s="70" t="s">
        <v>810</v>
      </c>
      <c r="R17" s="72" t="s">
        <v>763</v>
      </c>
      <c r="S17" s="53" t="s">
        <v>220</v>
      </c>
      <c r="T17" s="53">
        <v>3.74</v>
      </c>
      <c r="U17" s="53">
        <v>4.76</v>
      </c>
      <c r="V17" s="53">
        <v>3.9</v>
      </c>
      <c r="W17" s="75">
        <f t="shared" si="0"/>
        <v>4.13333333333333</v>
      </c>
      <c r="X17" s="53">
        <v>10.2</v>
      </c>
      <c r="Y17" s="83">
        <f t="shared" si="1"/>
        <v>-0.594771241830066</v>
      </c>
      <c r="Z17" s="85">
        <v>1</v>
      </c>
      <c r="AA17" s="85">
        <v>1.2</v>
      </c>
      <c r="AB17" s="53"/>
    </row>
    <row r="18" s="42" customFormat="1" ht="60" customHeight="1" spans="1:28">
      <c r="A18" s="53" t="s">
        <v>722</v>
      </c>
      <c r="B18" s="53" t="s">
        <v>30</v>
      </c>
      <c r="C18" s="54">
        <v>28</v>
      </c>
      <c r="D18" s="54" t="s">
        <v>811</v>
      </c>
      <c r="E18" s="61">
        <v>1</v>
      </c>
      <c r="F18" s="61" t="s">
        <v>758</v>
      </c>
      <c r="G18" s="61" t="s">
        <v>758</v>
      </c>
      <c r="H18" s="61"/>
      <c r="I18" s="61" t="s">
        <v>806</v>
      </c>
      <c r="J18" s="61"/>
      <c r="K18" s="64" t="s">
        <v>787</v>
      </c>
      <c r="L18" s="61" t="s">
        <v>727</v>
      </c>
      <c r="M18" s="61" t="s">
        <v>728</v>
      </c>
      <c r="N18" s="61" t="s">
        <v>812</v>
      </c>
      <c r="O18" s="59" t="s">
        <v>808</v>
      </c>
      <c r="P18" s="59" t="s">
        <v>813</v>
      </c>
      <c r="Q18" s="70" t="s">
        <v>814</v>
      </c>
      <c r="R18" s="72" t="s">
        <v>763</v>
      </c>
      <c r="S18" s="53" t="s">
        <v>220</v>
      </c>
      <c r="T18" s="53">
        <v>2.6</v>
      </c>
      <c r="U18" s="53">
        <v>2.7</v>
      </c>
      <c r="V18" s="53">
        <v>3.5</v>
      </c>
      <c r="W18" s="75">
        <f t="shared" si="0"/>
        <v>2.93333333333333</v>
      </c>
      <c r="X18" s="53">
        <v>12.4</v>
      </c>
      <c r="Y18" s="83">
        <f t="shared" si="1"/>
        <v>-0.763440860215054</v>
      </c>
      <c r="Z18" s="85">
        <v>3</v>
      </c>
      <c r="AA18" s="85">
        <v>3.45</v>
      </c>
      <c r="AB18" s="53"/>
    </row>
    <row r="19" s="42" customFormat="1" ht="60" customHeight="1" spans="1:28">
      <c r="A19" s="53"/>
      <c r="B19" s="53" t="s">
        <v>815</v>
      </c>
      <c r="C19" s="54">
        <v>34</v>
      </c>
      <c r="D19" s="54" t="s">
        <v>816</v>
      </c>
      <c r="E19" s="61">
        <v>1</v>
      </c>
      <c r="F19" s="61" t="s">
        <v>758</v>
      </c>
      <c r="G19" s="61" t="s">
        <v>758</v>
      </c>
      <c r="H19" s="61"/>
      <c r="I19" s="61" t="s">
        <v>817</v>
      </c>
      <c r="J19" s="61"/>
      <c r="K19" s="64">
        <v>3</v>
      </c>
      <c r="L19" s="61" t="s">
        <v>818</v>
      </c>
      <c r="M19" s="61"/>
      <c r="N19" s="61" t="s">
        <v>819</v>
      </c>
      <c r="O19" s="59" t="s">
        <v>820</v>
      </c>
      <c r="P19" s="59" t="s">
        <v>821</v>
      </c>
      <c r="Q19" s="70"/>
      <c r="R19" s="71"/>
      <c r="S19" s="53" t="s">
        <v>822</v>
      </c>
      <c r="T19" s="73" t="s">
        <v>823</v>
      </c>
      <c r="U19" s="73"/>
      <c r="V19" s="73"/>
      <c r="W19" s="78">
        <v>3</v>
      </c>
      <c r="X19" s="79"/>
      <c r="Y19" s="83" t="e">
        <f t="shared" si="1"/>
        <v>#DIV/0!</v>
      </c>
      <c r="Z19" s="85">
        <v>19.3</v>
      </c>
      <c r="AA19" s="85">
        <v>19.3</v>
      </c>
      <c r="AB19" s="53"/>
    </row>
    <row r="20" s="42" customFormat="1" ht="60" customHeight="1" spans="1:28">
      <c r="A20" s="53"/>
      <c r="B20" s="53" t="s">
        <v>815</v>
      </c>
      <c r="C20" s="54">
        <v>35</v>
      </c>
      <c r="D20" s="54" t="s">
        <v>824</v>
      </c>
      <c r="E20" s="61">
        <v>1</v>
      </c>
      <c r="F20" s="61" t="s">
        <v>758</v>
      </c>
      <c r="G20" s="61" t="s">
        <v>758</v>
      </c>
      <c r="H20" s="61"/>
      <c r="I20" s="61" t="s">
        <v>817</v>
      </c>
      <c r="J20" s="61"/>
      <c r="K20" s="64">
        <v>3</v>
      </c>
      <c r="L20" s="61" t="s">
        <v>818</v>
      </c>
      <c r="M20" s="61"/>
      <c r="N20" s="61" t="s">
        <v>819</v>
      </c>
      <c r="O20" s="59" t="s">
        <v>825</v>
      </c>
      <c r="P20" s="59" t="s">
        <v>821</v>
      </c>
      <c r="Q20" s="70"/>
      <c r="R20" s="71"/>
      <c r="S20" s="53" t="s">
        <v>822</v>
      </c>
      <c r="T20" s="73"/>
      <c r="U20" s="73"/>
      <c r="V20" s="73"/>
      <c r="W20" s="78">
        <v>2.796</v>
      </c>
      <c r="X20" s="79"/>
      <c r="Y20" s="83" t="e">
        <f t="shared" si="1"/>
        <v>#DIV/0!</v>
      </c>
      <c r="Z20" s="85">
        <v>18</v>
      </c>
      <c r="AA20" s="85">
        <v>18</v>
      </c>
      <c r="AB20" s="53"/>
    </row>
    <row r="21" s="42" customFormat="1" ht="60" customHeight="1" spans="1:28">
      <c r="A21" s="53"/>
      <c r="B21" s="53" t="s">
        <v>815</v>
      </c>
      <c r="C21" s="54">
        <v>36</v>
      </c>
      <c r="D21" s="54" t="s">
        <v>826</v>
      </c>
      <c r="E21" s="61">
        <v>1</v>
      </c>
      <c r="F21" s="61" t="s">
        <v>758</v>
      </c>
      <c r="G21" s="61" t="s">
        <v>758</v>
      </c>
      <c r="H21" s="61"/>
      <c r="I21" s="61" t="s">
        <v>817</v>
      </c>
      <c r="J21" s="61"/>
      <c r="K21" s="64">
        <v>3</v>
      </c>
      <c r="L21" s="61" t="s">
        <v>818</v>
      </c>
      <c r="M21" s="61"/>
      <c r="N21" s="61" t="s">
        <v>819</v>
      </c>
      <c r="O21" s="59" t="s">
        <v>825</v>
      </c>
      <c r="P21" s="59" t="s">
        <v>821</v>
      </c>
      <c r="Q21" s="70"/>
      <c r="R21" s="71"/>
      <c r="S21" s="53" t="s">
        <v>822</v>
      </c>
      <c r="T21" s="73"/>
      <c r="U21" s="73"/>
      <c r="V21" s="73"/>
      <c r="W21" s="78">
        <v>2.656</v>
      </c>
      <c r="X21" s="79"/>
      <c r="Y21" s="83" t="e">
        <f t="shared" si="1"/>
        <v>#DIV/0!</v>
      </c>
      <c r="Z21" s="85">
        <v>29.7</v>
      </c>
      <c r="AA21" s="85">
        <v>29.7</v>
      </c>
      <c r="AB21" s="53"/>
    </row>
    <row r="22" s="42" customFormat="1" ht="60" customHeight="1" spans="1:28">
      <c r="A22" s="53"/>
      <c r="B22" s="53" t="s">
        <v>815</v>
      </c>
      <c r="C22" s="54">
        <v>37</v>
      </c>
      <c r="D22" s="54" t="s">
        <v>827</v>
      </c>
      <c r="E22" s="61">
        <v>2</v>
      </c>
      <c r="F22" s="61" t="s">
        <v>758</v>
      </c>
      <c r="G22" s="61" t="s">
        <v>758</v>
      </c>
      <c r="H22" s="61"/>
      <c r="I22" s="61" t="s">
        <v>817</v>
      </c>
      <c r="J22" s="61"/>
      <c r="K22" s="64">
        <v>3</v>
      </c>
      <c r="L22" s="61" t="s">
        <v>818</v>
      </c>
      <c r="M22" s="61"/>
      <c r="N22" s="61" t="s">
        <v>819</v>
      </c>
      <c r="O22" s="59" t="s">
        <v>828</v>
      </c>
      <c r="P22" s="59" t="s">
        <v>821</v>
      </c>
      <c r="Q22" s="70"/>
      <c r="R22" s="71"/>
      <c r="S22" s="53" t="s">
        <v>822</v>
      </c>
      <c r="T22" s="73"/>
      <c r="U22" s="73"/>
      <c r="V22" s="73"/>
      <c r="W22" s="78">
        <v>2.848</v>
      </c>
      <c r="X22" s="79"/>
      <c r="Y22" s="83" t="e">
        <f t="shared" si="1"/>
        <v>#DIV/0!</v>
      </c>
      <c r="Z22" s="85">
        <v>30.3</v>
      </c>
      <c r="AA22" s="85">
        <v>30.3</v>
      </c>
      <c r="AB22" s="53"/>
    </row>
    <row r="23" s="42" customFormat="1" ht="60" customHeight="1" spans="1:28">
      <c r="A23" s="53"/>
      <c r="B23" s="53" t="s">
        <v>815</v>
      </c>
      <c r="C23" s="54">
        <v>38</v>
      </c>
      <c r="D23" s="54" t="s">
        <v>829</v>
      </c>
      <c r="E23" s="61">
        <v>1</v>
      </c>
      <c r="F23" s="61" t="s">
        <v>758</v>
      </c>
      <c r="G23" s="61" t="s">
        <v>758</v>
      </c>
      <c r="H23" s="61"/>
      <c r="I23" s="61" t="s">
        <v>830</v>
      </c>
      <c r="J23" s="61"/>
      <c r="K23" s="64">
        <v>3</v>
      </c>
      <c r="L23" s="61" t="s">
        <v>818</v>
      </c>
      <c r="M23" s="61"/>
      <c r="N23" s="61" t="s">
        <v>819</v>
      </c>
      <c r="O23" s="59" t="s">
        <v>831</v>
      </c>
      <c r="P23" s="59" t="s">
        <v>832</v>
      </c>
      <c r="Q23" s="70"/>
      <c r="R23" s="71"/>
      <c r="S23" s="53" t="s">
        <v>822</v>
      </c>
      <c r="T23" s="73"/>
      <c r="U23" s="73"/>
      <c r="V23" s="73"/>
      <c r="W23" s="75">
        <v>3348886</v>
      </c>
      <c r="X23" s="73"/>
      <c r="Y23" s="83" t="e">
        <f t="shared" si="1"/>
        <v>#DIV/0!</v>
      </c>
      <c r="Z23" s="85">
        <v>2048</v>
      </c>
      <c r="AA23" s="85">
        <v>2048</v>
      </c>
      <c r="AB23" s="53"/>
    </row>
    <row r="24" s="42" customFormat="1" ht="60" customHeight="1" spans="1:28">
      <c r="A24" s="53"/>
      <c r="B24" s="53" t="s">
        <v>815</v>
      </c>
      <c r="C24" s="54">
        <v>39</v>
      </c>
      <c r="D24" s="54" t="s">
        <v>833</v>
      </c>
      <c r="E24" s="61">
        <v>1</v>
      </c>
      <c r="F24" s="61" t="s">
        <v>758</v>
      </c>
      <c r="G24" s="61" t="s">
        <v>758</v>
      </c>
      <c r="H24" s="61"/>
      <c r="I24" s="61" t="s">
        <v>830</v>
      </c>
      <c r="J24" s="61"/>
      <c r="K24" s="64">
        <v>3</v>
      </c>
      <c r="L24" s="61" t="s">
        <v>818</v>
      </c>
      <c r="M24" s="61"/>
      <c r="N24" s="61" t="s">
        <v>819</v>
      </c>
      <c r="O24" s="59" t="s">
        <v>834</v>
      </c>
      <c r="P24" s="59" t="s">
        <v>832</v>
      </c>
      <c r="Q24" s="70"/>
      <c r="R24" s="71"/>
      <c r="S24" s="53" t="s">
        <v>822</v>
      </c>
      <c r="T24" s="73"/>
      <c r="U24" s="73"/>
      <c r="V24" s="73"/>
      <c r="W24" s="75" t="s">
        <v>835</v>
      </c>
      <c r="X24" s="73"/>
      <c r="Y24" s="83" t="e">
        <f t="shared" si="1"/>
        <v>#VALUE!</v>
      </c>
      <c r="Z24" s="85">
        <v>2048</v>
      </c>
      <c r="AA24" s="85">
        <v>2048</v>
      </c>
      <c r="AB24" s="53"/>
    </row>
    <row r="25" s="42" customFormat="1" ht="60" customHeight="1" spans="1:28">
      <c r="A25" s="53"/>
      <c r="B25" s="53" t="s">
        <v>815</v>
      </c>
      <c r="C25" s="54">
        <v>40</v>
      </c>
      <c r="D25" s="54" t="s">
        <v>836</v>
      </c>
      <c r="E25" s="61">
        <v>1</v>
      </c>
      <c r="F25" s="61" t="s">
        <v>758</v>
      </c>
      <c r="G25" s="61" t="s">
        <v>758</v>
      </c>
      <c r="H25" s="61"/>
      <c r="I25" s="61" t="s">
        <v>830</v>
      </c>
      <c r="J25" s="61"/>
      <c r="K25" s="64">
        <v>3</v>
      </c>
      <c r="L25" s="61" t="s">
        <v>818</v>
      </c>
      <c r="M25" s="61"/>
      <c r="N25" s="61" t="s">
        <v>819</v>
      </c>
      <c r="O25" s="59" t="s">
        <v>837</v>
      </c>
      <c r="P25" s="59" t="s">
        <v>832</v>
      </c>
      <c r="Q25" s="70"/>
      <c r="R25" s="71"/>
      <c r="S25" s="53" t="s">
        <v>822</v>
      </c>
      <c r="T25" s="73"/>
      <c r="U25" s="73"/>
      <c r="V25" s="73"/>
      <c r="W25" s="75" t="s">
        <v>835</v>
      </c>
      <c r="X25" s="73"/>
      <c r="Y25" s="83" t="e">
        <f t="shared" si="1"/>
        <v>#VALUE!</v>
      </c>
      <c r="Z25" s="85">
        <v>2048</v>
      </c>
      <c r="AA25" s="85">
        <v>2048</v>
      </c>
      <c r="AB25" s="53"/>
    </row>
    <row r="26" s="42" customFormat="1" ht="60" customHeight="1" spans="1:28">
      <c r="A26" s="53"/>
      <c r="B26" s="53" t="s">
        <v>815</v>
      </c>
      <c r="C26" s="54">
        <v>41</v>
      </c>
      <c r="D26" s="54" t="s">
        <v>838</v>
      </c>
      <c r="E26" s="61">
        <v>2</v>
      </c>
      <c r="F26" s="61" t="s">
        <v>758</v>
      </c>
      <c r="G26" s="61" t="s">
        <v>758</v>
      </c>
      <c r="H26" s="61"/>
      <c r="I26" s="61" t="s">
        <v>830</v>
      </c>
      <c r="J26" s="61"/>
      <c r="K26" s="64">
        <v>3</v>
      </c>
      <c r="L26" s="61" t="s">
        <v>818</v>
      </c>
      <c r="M26" s="61"/>
      <c r="N26" s="61" t="s">
        <v>819</v>
      </c>
      <c r="O26" s="59" t="s">
        <v>839</v>
      </c>
      <c r="P26" s="59" t="s">
        <v>832</v>
      </c>
      <c r="Q26" s="70"/>
      <c r="R26" s="71"/>
      <c r="S26" s="53" t="s">
        <v>822</v>
      </c>
      <c r="T26" s="73"/>
      <c r="U26" s="73"/>
      <c r="V26" s="73"/>
      <c r="W26" s="75">
        <v>3192777.6</v>
      </c>
      <c r="X26" s="73"/>
      <c r="Y26" s="83" t="e">
        <f t="shared" si="1"/>
        <v>#DIV/0!</v>
      </c>
      <c r="Z26" s="85">
        <v>2048</v>
      </c>
      <c r="AA26" s="85">
        <v>2048</v>
      </c>
      <c r="AB26" s="53"/>
    </row>
    <row r="27" s="42" customFormat="1" ht="60" customHeight="1" spans="1:28">
      <c r="A27" s="53"/>
      <c r="B27" s="53" t="s">
        <v>815</v>
      </c>
      <c r="C27" s="54">
        <v>42</v>
      </c>
      <c r="D27" s="54" t="s">
        <v>840</v>
      </c>
      <c r="E27" s="61">
        <v>1</v>
      </c>
      <c r="F27" s="61" t="s">
        <v>758</v>
      </c>
      <c r="G27" s="61" t="s">
        <v>758</v>
      </c>
      <c r="H27" s="61"/>
      <c r="I27" s="61" t="s">
        <v>841</v>
      </c>
      <c r="J27" s="61"/>
      <c r="K27" s="64">
        <v>3</v>
      </c>
      <c r="L27" s="61" t="s">
        <v>818</v>
      </c>
      <c r="M27" s="61"/>
      <c r="N27" s="61" t="s">
        <v>819</v>
      </c>
      <c r="O27" s="59" t="s">
        <v>842</v>
      </c>
      <c r="P27" s="59" t="s">
        <v>843</v>
      </c>
      <c r="Q27" s="70"/>
      <c r="R27" s="71"/>
      <c r="S27" s="53" t="s">
        <v>822</v>
      </c>
      <c r="T27" s="73"/>
      <c r="U27" s="73"/>
      <c r="V27" s="73"/>
      <c r="W27" s="78">
        <v>0.17</v>
      </c>
      <c r="X27" s="79"/>
      <c r="Y27" s="83" t="e">
        <f t="shared" si="1"/>
        <v>#DIV/0!</v>
      </c>
      <c r="Z27" s="85">
        <v>80.3</v>
      </c>
      <c r="AA27" s="85">
        <v>80.3</v>
      </c>
      <c r="AB27" s="53"/>
    </row>
    <row r="28" s="42" customFormat="1" ht="60" customHeight="1" spans="1:28">
      <c r="A28" s="53"/>
      <c r="B28" s="53" t="s">
        <v>815</v>
      </c>
      <c r="C28" s="54">
        <v>43</v>
      </c>
      <c r="D28" s="54" t="s">
        <v>844</v>
      </c>
      <c r="E28" s="61">
        <v>1</v>
      </c>
      <c r="F28" s="61" t="s">
        <v>758</v>
      </c>
      <c r="G28" s="61" t="s">
        <v>758</v>
      </c>
      <c r="H28" s="61"/>
      <c r="I28" s="61" t="s">
        <v>841</v>
      </c>
      <c r="J28" s="61"/>
      <c r="K28" s="64">
        <v>3</v>
      </c>
      <c r="L28" s="61" t="s">
        <v>818</v>
      </c>
      <c r="M28" s="61"/>
      <c r="N28" s="61" t="s">
        <v>819</v>
      </c>
      <c r="O28" s="59" t="s">
        <v>842</v>
      </c>
      <c r="P28" s="59" t="s">
        <v>843</v>
      </c>
      <c r="Q28" s="70"/>
      <c r="R28" s="71"/>
      <c r="S28" s="53" t="s">
        <v>822</v>
      </c>
      <c r="T28" s="73"/>
      <c r="U28" s="73"/>
      <c r="V28" s="73"/>
      <c r="W28" s="78">
        <v>0.256</v>
      </c>
      <c r="X28" s="79"/>
      <c r="Y28" s="83" t="e">
        <f t="shared" si="1"/>
        <v>#DIV/0!</v>
      </c>
      <c r="Z28" s="85">
        <v>81.4</v>
      </c>
      <c r="AA28" s="85">
        <v>81.4</v>
      </c>
      <c r="AB28" s="53"/>
    </row>
    <row r="29" s="42" customFormat="1" ht="60" customHeight="1" spans="1:28">
      <c r="A29" s="53"/>
      <c r="B29" s="53" t="s">
        <v>815</v>
      </c>
      <c r="C29" s="54">
        <v>44</v>
      </c>
      <c r="D29" s="58" t="s">
        <v>845</v>
      </c>
      <c r="E29" s="61">
        <v>1</v>
      </c>
      <c r="F29" s="61" t="s">
        <v>758</v>
      </c>
      <c r="G29" s="61" t="s">
        <v>758</v>
      </c>
      <c r="H29" s="61"/>
      <c r="I29" s="61" t="s">
        <v>841</v>
      </c>
      <c r="J29" s="61"/>
      <c r="K29" s="64">
        <v>3</v>
      </c>
      <c r="L29" s="61" t="s">
        <v>818</v>
      </c>
      <c r="M29" s="61"/>
      <c r="N29" s="61" t="s">
        <v>819</v>
      </c>
      <c r="O29" s="59" t="s">
        <v>842</v>
      </c>
      <c r="P29" s="59" t="s">
        <v>843</v>
      </c>
      <c r="Q29" s="70"/>
      <c r="R29" s="71"/>
      <c r="S29" s="53" t="s">
        <v>822</v>
      </c>
      <c r="T29" s="73"/>
      <c r="U29" s="73"/>
      <c r="V29" s="73"/>
      <c r="W29" s="78">
        <v>0.182</v>
      </c>
      <c r="X29" s="79"/>
      <c r="Y29" s="83" t="e">
        <f t="shared" si="1"/>
        <v>#DIV/0!</v>
      </c>
      <c r="Z29" s="85">
        <v>92.5</v>
      </c>
      <c r="AA29" s="85">
        <v>92.5</v>
      </c>
      <c r="AB29" s="53"/>
    </row>
    <row r="30" s="42" customFormat="1" ht="60" customHeight="1" spans="1:28">
      <c r="A30" s="53"/>
      <c r="B30" s="53" t="s">
        <v>815</v>
      </c>
      <c r="C30" s="54">
        <v>45</v>
      </c>
      <c r="D30" s="58" t="s">
        <v>846</v>
      </c>
      <c r="E30" s="61">
        <v>2</v>
      </c>
      <c r="F30" s="61" t="s">
        <v>758</v>
      </c>
      <c r="G30" s="61" t="s">
        <v>758</v>
      </c>
      <c r="H30" s="61"/>
      <c r="I30" s="61" t="s">
        <v>841</v>
      </c>
      <c r="J30" s="61"/>
      <c r="K30" s="64">
        <v>3</v>
      </c>
      <c r="L30" s="61" t="s">
        <v>818</v>
      </c>
      <c r="M30" s="61"/>
      <c r="N30" s="61" t="s">
        <v>819</v>
      </c>
      <c r="O30" s="59" t="s">
        <v>842</v>
      </c>
      <c r="P30" s="59" t="s">
        <v>843</v>
      </c>
      <c r="Q30" s="70"/>
      <c r="R30" s="71"/>
      <c r="S30" s="53" t="s">
        <v>822</v>
      </c>
      <c r="T30" s="73"/>
      <c r="U30" s="73"/>
      <c r="V30" s="73"/>
      <c r="W30" s="80">
        <v>0.32</v>
      </c>
      <c r="X30" s="81"/>
      <c r="Y30" s="83" t="e">
        <f t="shared" si="1"/>
        <v>#DIV/0!</v>
      </c>
      <c r="Z30" s="85">
        <v>89.2</v>
      </c>
      <c r="AA30" s="85">
        <v>89.2</v>
      </c>
      <c r="AB30" s="53"/>
    </row>
    <row r="31" s="42" customFormat="1" ht="91" customHeight="1" spans="1:28">
      <c r="A31" s="53" t="s">
        <v>722</v>
      </c>
      <c r="B31" s="53" t="s">
        <v>30</v>
      </c>
      <c r="C31" s="54">
        <v>48</v>
      </c>
      <c r="D31" s="58" t="s">
        <v>847</v>
      </c>
      <c r="E31" s="61">
        <v>1</v>
      </c>
      <c r="F31" s="61"/>
      <c r="G31" s="61" t="s">
        <v>758</v>
      </c>
      <c r="H31" s="61"/>
      <c r="I31" s="61" t="s">
        <v>770</v>
      </c>
      <c r="J31" s="61"/>
      <c r="K31" s="64" t="s">
        <v>848</v>
      </c>
      <c r="L31" s="61" t="s">
        <v>727</v>
      </c>
      <c r="M31" s="61" t="s">
        <v>728</v>
      </c>
      <c r="N31" s="61" t="s">
        <v>849</v>
      </c>
      <c r="O31" s="59" t="s">
        <v>850</v>
      </c>
      <c r="P31" s="59" t="s">
        <v>851</v>
      </c>
      <c r="Q31" s="70" t="s">
        <v>852</v>
      </c>
      <c r="R31" s="72" t="s">
        <v>763</v>
      </c>
      <c r="S31" s="53" t="s">
        <v>220</v>
      </c>
      <c r="T31" s="53">
        <v>1.67</v>
      </c>
      <c r="U31" s="53">
        <v>1.98</v>
      </c>
      <c r="V31" s="53">
        <v>2.5</v>
      </c>
      <c r="W31" s="75">
        <f t="shared" ref="W31:W41" si="2">AVERAGE(T31:V31)</f>
        <v>2.05</v>
      </c>
      <c r="X31" s="53">
        <v>2</v>
      </c>
      <c r="Y31" s="83">
        <f t="shared" si="1"/>
        <v>0.0249999999999999</v>
      </c>
      <c r="Z31" s="85" t="s">
        <v>734</v>
      </c>
      <c r="AA31" s="85"/>
      <c r="AB31" s="53"/>
    </row>
    <row r="32" s="42" customFormat="1" ht="69.5" customHeight="1" spans="1:28">
      <c r="A32" s="53" t="s">
        <v>722</v>
      </c>
      <c r="B32" s="53" t="s">
        <v>30</v>
      </c>
      <c r="C32" s="54">
        <v>49</v>
      </c>
      <c r="D32" s="58" t="s">
        <v>847</v>
      </c>
      <c r="E32" s="61">
        <v>1</v>
      </c>
      <c r="F32" s="61"/>
      <c r="G32" s="61" t="s">
        <v>758</v>
      </c>
      <c r="H32" s="61"/>
      <c r="I32" s="61" t="s">
        <v>770</v>
      </c>
      <c r="J32" s="61"/>
      <c r="K32" s="64" t="s">
        <v>848</v>
      </c>
      <c r="L32" s="61" t="s">
        <v>727</v>
      </c>
      <c r="M32" s="61" t="s">
        <v>728</v>
      </c>
      <c r="N32" s="61" t="s">
        <v>736</v>
      </c>
      <c r="O32" s="59" t="s">
        <v>850</v>
      </c>
      <c r="P32" s="59" t="s">
        <v>853</v>
      </c>
      <c r="Q32" s="70" t="s">
        <v>854</v>
      </c>
      <c r="R32" s="71"/>
      <c r="S32" s="53" t="s">
        <v>220</v>
      </c>
      <c r="T32" s="53">
        <v>2.6</v>
      </c>
      <c r="U32" s="53">
        <v>2.9</v>
      </c>
      <c r="V32" s="53">
        <v>1.9</v>
      </c>
      <c r="W32" s="75">
        <f t="shared" si="2"/>
        <v>2.46666666666667</v>
      </c>
      <c r="X32" s="53" t="s">
        <v>733</v>
      </c>
      <c r="Y32" s="83" t="e">
        <f t="shared" si="1"/>
        <v>#VALUE!</v>
      </c>
      <c r="Z32" s="85">
        <v>2</v>
      </c>
      <c r="AA32" s="85">
        <v>2.4</v>
      </c>
      <c r="AB32" s="53"/>
    </row>
    <row r="33" s="42" customFormat="1" ht="60" customHeight="1" spans="1:28">
      <c r="A33" s="53" t="s">
        <v>722</v>
      </c>
      <c r="B33" s="53" t="s">
        <v>30</v>
      </c>
      <c r="C33" s="54">
        <v>50</v>
      </c>
      <c r="D33" s="54" t="s">
        <v>855</v>
      </c>
      <c r="E33" s="61">
        <v>1</v>
      </c>
      <c r="F33" s="61"/>
      <c r="G33" s="61"/>
      <c r="H33" s="61"/>
      <c r="I33" s="61" t="s">
        <v>770</v>
      </c>
      <c r="J33" s="61"/>
      <c r="K33" s="64" t="s">
        <v>741</v>
      </c>
      <c r="L33" s="61" t="s">
        <v>727</v>
      </c>
      <c r="M33" s="61" t="s">
        <v>728</v>
      </c>
      <c r="N33" s="61"/>
      <c r="O33" s="59" t="s">
        <v>856</v>
      </c>
      <c r="P33" s="59" t="s">
        <v>857</v>
      </c>
      <c r="Q33" s="70" t="s">
        <v>858</v>
      </c>
      <c r="R33" s="71"/>
      <c r="S33" s="53" t="s">
        <v>220</v>
      </c>
      <c r="T33" s="53">
        <v>1.6</v>
      </c>
      <c r="U33" s="53">
        <v>1.84</v>
      </c>
      <c r="V33" s="53">
        <v>1.45</v>
      </c>
      <c r="W33" s="75">
        <f t="shared" si="2"/>
        <v>1.63</v>
      </c>
      <c r="X33" s="53" t="s">
        <v>733</v>
      </c>
      <c r="Y33" s="83" t="e">
        <f t="shared" si="1"/>
        <v>#VALUE!</v>
      </c>
      <c r="Z33" s="85">
        <v>1</v>
      </c>
      <c r="AA33" s="85">
        <v>1.2</v>
      </c>
      <c r="AB33" s="53"/>
    </row>
    <row r="34" s="42" customFormat="1" ht="60" customHeight="1" spans="1:28">
      <c r="A34" s="53" t="s">
        <v>722</v>
      </c>
      <c r="B34" s="53" t="s">
        <v>30</v>
      </c>
      <c r="C34" s="54">
        <v>51</v>
      </c>
      <c r="D34" s="54" t="s">
        <v>859</v>
      </c>
      <c r="E34" s="61">
        <v>1</v>
      </c>
      <c r="F34" s="61"/>
      <c r="G34" s="61"/>
      <c r="H34" s="61"/>
      <c r="I34" s="61" t="s">
        <v>770</v>
      </c>
      <c r="J34" s="61"/>
      <c r="K34" s="64" t="s">
        <v>741</v>
      </c>
      <c r="L34" s="61" t="s">
        <v>727</v>
      </c>
      <c r="M34" s="61" t="s">
        <v>728</v>
      </c>
      <c r="N34" s="61"/>
      <c r="O34" s="59" t="s">
        <v>860</v>
      </c>
      <c r="P34" s="59" t="s">
        <v>747</v>
      </c>
      <c r="Q34" s="70" t="s">
        <v>861</v>
      </c>
      <c r="R34" s="71"/>
      <c r="S34" s="53" t="s">
        <v>220</v>
      </c>
      <c r="T34" s="53">
        <v>2.1</v>
      </c>
      <c r="U34" s="53">
        <v>2.33</v>
      </c>
      <c r="V34" s="53">
        <v>2.49</v>
      </c>
      <c r="W34" s="75">
        <f t="shared" si="2"/>
        <v>2.30666666666667</v>
      </c>
      <c r="X34" s="53">
        <v>2.3</v>
      </c>
      <c r="Y34" s="83">
        <f t="shared" ref="Y34:Y65" si="3">(W34-X34)/X34</f>
        <v>0.00289855072463775</v>
      </c>
      <c r="Z34" s="85">
        <v>1</v>
      </c>
      <c r="AA34" s="85">
        <v>1.2</v>
      </c>
      <c r="AB34" s="53"/>
    </row>
    <row r="35" s="42" customFormat="1" ht="51" customHeight="1" spans="1:28">
      <c r="A35" s="53" t="s">
        <v>722</v>
      </c>
      <c r="B35" s="53" t="s">
        <v>30</v>
      </c>
      <c r="C35" s="54">
        <v>52</v>
      </c>
      <c r="D35" s="58" t="s">
        <v>862</v>
      </c>
      <c r="E35" s="61">
        <v>0.5</v>
      </c>
      <c r="F35" s="61"/>
      <c r="G35" s="61" t="s">
        <v>758</v>
      </c>
      <c r="H35" s="61"/>
      <c r="I35" s="61" t="s">
        <v>770</v>
      </c>
      <c r="J35" s="61"/>
      <c r="K35" s="64" t="s">
        <v>848</v>
      </c>
      <c r="L35" s="61" t="s">
        <v>727</v>
      </c>
      <c r="M35" s="61" t="s">
        <v>728</v>
      </c>
      <c r="N35" s="61" t="s">
        <v>863</v>
      </c>
      <c r="O35" s="59" t="s">
        <v>864</v>
      </c>
      <c r="P35" s="59" t="s">
        <v>865</v>
      </c>
      <c r="Q35" s="70" t="s">
        <v>866</v>
      </c>
      <c r="R35" s="72" t="s">
        <v>763</v>
      </c>
      <c r="S35" s="53" t="s">
        <v>220</v>
      </c>
      <c r="T35" s="53">
        <v>2</v>
      </c>
      <c r="U35" s="53">
        <v>1.62</v>
      </c>
      <c r="V35" s="53">
        <v>1.46</v>
      </c>
      <c r="W35" s="75">
        <f t="shared" si="2"/>
        <v>1.69333333333333</v>
      </c>
      <c r="X35" s="53" t="s">
        <v>733</v>
      </c>
      <c r="Y35" s="83" t="e">
        <f t="shared" si="3"/>
        <v>#VALUE!</v>
      </c>
      <c r="Z35" s="85">
        <v>1.5</v>
      </c>
      <c r="AA35" s="85">
        <v>1.8</v>
      </c>
      <c r="AB35" s="53"/>
    </row>
    <row r="36" s="42" customFormat="1" ht="60" customHeight="1" spans="1:28">
      <c r="A36" s="53" t="s">
        <v>722</v>
      </c>
      <c r="B36" s="53" t="s">
        <v>30</v>
      </c>
      <c r="C36" s="54">
        <v>55</v>
      </c>
      <c r="D36" s="58" t="s">
        <v>867</v>
      </c>
      <c r="E36" s="61">
        <v>1</v>
      </c>
      <c r="F36" s="61"/>
      <c r="G36" s="61"/>
      <c r="H36" s="61"/>
      <c r="I36" s="61" t="s">
        <v>770</v>
      </c>
      <c r="J36" s="61"/>
      <c r="K36" s="64" t="s">
        <v>848</v>
      </c>
      <c r="L36" s="61" t="s">
        <v>727</v>
      </c>
      <c r="M36" s="61" t="s">
        <v>728</v>
      </c>
      <c r="N36" s="61" t="s">
        <v>868</v>
      </c>
      <c r="O36" s="59" t="s">
        <v>869</v>
      </c>
      <c r="P36" s="59" t="s">
        <v>870</v>
      </c>
      <c r="Q36" s="70" t="s">
        <v>871</v>
      </c>
      <c r="R36" s="71"/>
      <c r="S36" s="53" t="s">
        <v>220</v>
      </c>
      <c r="T36" s="53">
        <v>1.81</v>
      </c>
      <c r="U36" s="53">
        <v>1.05</v>
      </c>
      <c r="V36" s="53">
        <v>1.31</v>
      </c>
      <c r="W36" s="75">
        <f t="shared" si="2"/>
        <v>1.39</v>
      </c>
      <c r="X36" s="53" t="s">
        <v>733</v>
      </c>
      <c r="Y36" s="83" t="e">
        <f t="shared" si="3"/>
        <v>#VALUE!</v>
      </c>
      <c r="Z36" s="85">
        <v>2</v>
      </c>
      <c r="AA36" s="85">
        <v>2.4</v>
      </c>
      <c r="AB36" s="53"/>
    </row>
    <row r="37" s="42" customFormat="1" ht="60" customHeight="1" spans="1:29">
      <c r="A37" s="53" t="s">
        <v>722</v>
      </c>
      <c r="B37" s="53" t="s">
        <v>30</v>
      </c>
      <c r="C37" s="54">
        <v>56</v>
      </c>
      <c r="D37" s="58" t="s">
        <v>872</v>
      </c>
      <c r="E37" s="61">
        <v>1</v>
      </c>
      <c r="F37" s="61"/>
      <c r="G37" s="61" t="s">
        <v>758</v>
      </c>
      <c r="H37" s="61"/>
      <c r="I37" s="61" t="s">
        <v>873</v>
      </c>
      <c r="J37" s="61"/>
      <c r="K37" s="64" t="s">
        <v>848</v>
      </c>
      <c r="L37" s="61" t="s">
        <v>727</v>
      </c>
      <c r="M37" s="61" t="s">
        <v>728</v>
      </c>
      <c r="N37" s="61"/>
      <c r="O37" s="59" t="s">
        <v>874</v>
      </c>
      <c r="P37" s="59" t="s">
        <v>875</v>
      </c>
      <c r="Q37" s="70" t="s">
        <v>876</v>
      </c>
      <c r="R37" s="72" t="s">
        <v>877</v>
      </c>
      <c r="S37" s="53" t="s">
        <v>220</v>
      </c>
      <c r="T37" s="53">
        <v>8.06</v>
      </c>
      <c r="U37" s="53">
        <v>8.22</v>
      </c>
      <c r="V37" s="53">
        <v>9.38</v>
      </c>
      <c r="W37" s="75">
        <f t="shared" si="2"/>
        <v>8.55333333333333</v>
      </c>
      <c r="X37" s="53">
        <v>4</v>
      </c>
      <c r="Y37" s="83">
        <f t="shared" si="3"/>
        <v>1.13833333333333</v>
      </c>
      <c r="Z37" s="85">
        <v>6</v>
      </c>
      <c r="AA37" s="85">
        <v>7</v>
      </c>
      <c r="AB37" s="53"/>
      <c r="AC37" s="42" t="s">
        <v>878</v>
      </c>
    </row>
    <row r="38" s="42" customFormat="1" ht="60" customHeight="1" spans="1:28">
      <c r="A38" s="53" t="s">
        <v>722</v>
      </c>
      <c r="B38" s="53" t="s">
        <v>30</v>
      </c>
      <c r="C38" s="54">
        <v>57</v>
      </c>
      <c r="D38" s="54" t="s">
        <v>879</v>
      </c>
      <c r="E38" s="61">
        <v>1</v>
      </c>
      <c r="F38" s="61"/>
      <c r="G38" s="61"/>
      <c r="H38" s="61"/>
      <c r="I38" s="61" t="s">
        <v>740</v>
      </c>
      <c r="J38" s="61"/>
      <c r="K38" s="64" t="s">
        <v>848</v>
      </c>
      <c r="L38" s="61" t="s">
        <v>727</v>
      </c>
      <c r="M38" s="61" t="s">
        <v>728</v>
      </c>
      <c r="N38" s="61"/>
      <c r="O38" s="59" t="s">
        <v>880</v>
      </c>
      <c r="P38" s="59" t="s">
        <v>881</v>
      </c>
      <c r="Q38" s="70" t="s">
        <v>882</v>
      </c>
      <c r="R38" s="71"/>
      <c r="S38" s="53" t="s">
        <v>220</v>
      </c>
      <c r="T38" s="53">
        <v>1.81</v>
      </c>
      <c r="U38" s="53">
        <v>1.46</v>
      </c>
      <c r="V38" s="53">
        <v>1.42</v>
      </c>
      <c r="W38" s="75">
        <f t="shared" si="2"/>
        <v>1.56333333333333</v>
      </c>
      <c r="X38" s="53" t="s">
        <v>733</v>
      </c>
      <c r="Y38" s="83" t="e">
        <f t="shared" si="3"/>
        <v>#VALUE!</v>
      </c>
      <c r="Z38" s="85">
        <v>1</v>
      </c>
      <c r="AA38" s="85">
        <v>1.2</v>
      </c>
      <c r="AB38" s="53"/>
    </row>
    <row r="39" s="42" customFormat="1" ht="60" customHeight="1" spans="1:28">
      <c r="A39" s="53"/>
      <c r="B39" s="53" t="s">
        <v>30</v>
      </c>
      <c r="C39" s="54">
        <v>59</v>
      </c>
      <c r="D39" s="58" t="s">
        <v>883</v>
      </c>
      <c r="E39" s="61">
        <v>1</v>
      </c>
      <c r="F39" s="61"/>
      <c r="G39" s="61" t="s">
        <v>758</v>
      </c>
      <c r="H39" s="61"/>
      <c r="I39" s="61" t="s">
        <v>884</v>
      </c>
      <c r="J39" s="61"/>
      <c r="K39" s="64">
        <v>2</v>
      </c>
      <c r="L39" s="61" t="s">
        <v>727</v>
      </c>
      <c r="M39" s="61" t="s">
        <v>885</v>
      </c>
      <c r="N39" s="61"/>
      <c r="O39" s="59" t="s">
        <v>886</v>
      </c>
      <c r="P39" s="59" t="s">
        <v>887</v>
      </c>
      <c r="Q39" s="70" t="s">
        <v>888</v>
      </c>
      <c r="R39" s="74" t="s">
        <v>889</v>
      </c>
      <c r="S39" s="53" t="s">
        <v>220</v>
      </c>
      <c r="T39" s="53">
        <v>0.16</v>
      </c>
      <c r="U39" s="53">
        <v>0.13</v>
      </c>
      <c r="V39" s="53">
        <v>0.16</v>
      </c>
      <c r="W39" s="75">
        <f t="shared" si="2"/>
        <v>0.15</v>
      </c>
      <c r="X39" s="53">
        <v>0.3</v>
      </c>
      <c r="Y39" s="83">
        <f t="shared" si="3"/>
        <v>-0.5</v>
      </c>
      <c r="Z39" s="85">
        <v>0.4</v>
      </c>
      <c r="AA39" s="85">
        <v>0.52</v>
      </c>
      <c r="AB39" s="53"/>
    </row>
    <row r="40" s="42" customFormat="1" ht="60" customHeight="1" spans="1:28">
      <c r="A40" s="53" t="s">
        <v>890</v>
      </c>
      <c r="B40" s="53" t="s">
        <v>30</v>
      </c>
      <c r="C40" s="54">
        <v>60</v>
      </c>
      <c r="D40" s="58" t="s">
        <v>891</v>
      </c>
      <c r="E40" s="61">
        <v>1</v>
      </c>
      <c r="F40" s="61"/>
      <c r="G40" s="61" t="s">
        <v>758</v>
      </c>
      <c r="H40" s="61"/>
      <c r="I40" s="61" t="s">
        <v>884</v>
      </c>
      <c r="J40" s="61"/>
      <c r="K40" s="64">
        <v>2</v>
      </c>
      <c r="L40" s="61" t="s">
        <v>727</v>
      </c>
      <c r="M40" s="61" t="s">
        <v>885</v>
      </c>
      <c r="N40" s="61" t="s">
        <v>892</v>
      </c>
      <c r="O40" s="59" t="s">
        <v>893</v>
      </c>
      <c r="P40" s="59" t="s">
        <v>894</v>
      </c>
      <c r="Q40" s="70" t="s">
        <v>895</v>
      </c>
      <c r="R40" s="72" t="s">
        <v>763</v>
      </c>
      <c r="S40" s="53" t="s">
        <v>220</v>
      </c>
      <c r="T40" s="53">
        <v>0.26</v>
      </c>
      <c r="U40" s="53">
        <v>0.25</v>
      </c>
      <c r="V40" s="53">
        <v>0.29</v>
      </c>
      <c r="W40" s="75">
        <f t="shared" si="2"/>
        <v>0.266666666666667</v>
      </c>
      <c r="X40" s="53">
        <v>0.7</v>
      </c>
      <c r="Y40" s="83">
        <f t="shared" si="3"/>
        <v>-0.619047619047619</v>
      </c>
      <c r="Z40" s="85">
        <v>1</v>
      </c>
      <c r="AA40" s="85">
        <v>1.2</v>
      </c>
      <c r="AB40" s="53"/>
    </row>
    <row r="41" s="42" customFormat="1" ht="60" customHeight="1" spans="1:29">
      <c r="A41" s="53" t="s">
        <v>890</v>
      </c>
      <c r="B41" s="53" t="s">
        <v>30</v>
      </c>
      <c r="C41" s="54">
        <v>63</v>
      </c>
      <c r="D41" s="58" t="s">
        <v>896</v>
      </c>
      <c r="E41" s="61">
        <v>1</v>
      </c>
      <c r="F41" s="61"/>
      <c r="G41" s="61" t="s">
        <v>758</v>
      </c>
      <c r="H41" s="61"/>
      <c r="I41" s="61" t="s">
        <v>884</v>
      </c>
      <c r="J41" s="61"/>
      <c r="K41" s="64">
        <v>2</v>
      </c>
      <c r="L41" s="61" t="s">
        <v>727</v>
      </c>
      <c r="M41" s="61" t="s">
        <v>885</v>
      </c>
      <c r="N41" s="61"/>
      <c r="O41" s="59" t="s">
        <v>897</v>
      </c>
      <c r="P41" s="59" t="s">
        <v>898</v>
      </c>
      <c r="Q41" s="70" t="s">
        <v>899</v>
      </c>
      <c r="R41" s="72" t="s">
        <v>763</v>
      </c>
      <c r="S41" s="53" t="s">
        <v>220</v>
      </c>
      <c r="T41" s="53">
        <v>0.31</v>
      </c>
      <c r="U41" s="53">
        <v>0.29</v>
      </c>
      <c r="V41" s="53">
        <v>0.33</v>
      </c>
      <c r="W41" s="75">
        <f t="shared" si="2"/>
        <v>0.31</v>
      </c>
      <c r="X41" s="53">
        <v>0.2</v>
      </c>
      <c r="Y41" s="83">
        <f t="shared" si="3"/>
        <v>0.55</v>
      </c>
      <c r="Z41" s="85">
        <v>1</v>
      </c>
      <c r="AA41" s="85">
        <v>1.2</v>
      </c>
      <c r="AB41" s="53"/>
      <c r="AC41" s="42" t="s">
        <v>900</v>
      </c>
    </row>
    <row r="42" s="42" customFormat="1" ht="60" customHeight="1" spans="1:28">
      <c r="A42" s="53"/>
      <c r="B42" s="53" t="s">
        <v>901</v>
      </c>
      <c r="C42" s="54">
        <v>64</v>
      </c>
      <c r="D42" s="54" t="s">
        <v>902</v>
      </c>
      <c r="E42" s="61">
        <v>1</v>
      </c>
      <c r="F42" s="61"/>
      <c r="G42" s="61" t="s">
        <v>758</v>
      </c>
      <c r="H42" s="61"/>
      <c r="I42" s="61" t="s">
        <v>817</v>
      </c>
      <c r="J42" s="61"/>
      <c r="K42" s="64">
        <v>3</v>
      </c>
      <c r="L42" s="61" t="s">
        <v>727</v>
      </c>
      <c r="M42" s="61"/>
      <c r="N42" s="61" t="s">
        <v>903</v>
      </c>
      <c r="O42" s="59" t="s">
        <v>904</v>
      </c>
      <c r="P42" s="59" t="s">
        <v>905</v>
      </c>
      <c r="Q42" s="70"/>
      <c r="R42" s="72" t="s">
        <v>763</v>
      </c>
      <c r="S42" s="53" t="s">
        <v>822</v>
      </c>
      <c r="T42" s="53"/>
      <c r="U42" s="53"/>
      <c r="V42" s="53"/>
      <c r="W42" s="78">
        <v>1.2639</v>
      </c>
      <c r="X42" s="53" t="s">
        <v>733</v>
      </c>
      <c r="Y42" s="83" t="e">
        <f t="shared" si="3"/>
        <v>#VALUE!</v>
      </c>
      <c r="Z42" s="85">
        <v>15</v>
      </c>
      <c r="AA42" s="85">
        <v>15</v>
      </c>
      <c r="AB42" s="53"/>
    </row>
    <row r="43" s="42" customFormat="1" ht="60" customHeight="1" spans="1:28">
      <c r="A43" s="53"/>
      <c r="B43" s="53" t="s">
        <v>901</v>
      </c>
      <c r="C43" s="54">
        <v>65</v>
      </c>
      <c r="D43" s="54" t="s">
        <v>906</v>
      </c>
      <c r="E43" s="61">
        <v>1</v>
      </c>
      <c r="F43" s="61"/>
      <c r="G43" s="61" t="s">
        <v>758</v>
      </c>
      <c r="H43" s="61"/>
      <c r="I43" s="61" t="s">
        <v>830</v>
      </c>
      <c r="J43" s="61"/>
      <c r="K43" s="64">
        <v>3</v>
      </c>
      <c r="L43" s="61" t="s">
        <v>727</v>
      </c>
      <c r="M43" s="61"/>
      <c r="N43" s="61" t="s">
        <v>903</v>
      </c>
      <c r="O43" s="59" t="s">
        <v>907</v>
      </c>
      <c r="P43" s="59" t="s">
        <v>908</v>
      </c>
      <c r="Q43" s="70"/>
      <c r="R43" s="72" t="s">
        <v>763</v>
      </c>
      <c r="S43" s="53" t="s">
        <v>822</v>
      </c>
      <c r="T43" s="53"/>
      <c r="U43" s="53"/>
      <c r="V43" s="53"/>
      <c r="W43" s="75">
        <v>326.5</v>
      </c>
      <c r="X43" s="53" t="s">
        <v>733</v>
      </c>
      <c r="Y43" s="83" t="e">
        <f t="shared" si="3"/>
        <v>#VALUE!</v>
      </c>
      <c r="Z43" s="85">
        <v>400</v>
      </c>
      <c r="AA43" s="85">
        <v>400</v>
      </c>
      <c r="AB43" s="53"/>
    </row>
    <row r="44" s="42" customFormat="1" ht="60" customHeight="1" spans="1:28">
      <c r="A44" s="53"/>
      <c r="B44" s="53" t="s">
        <v>901</v>
      </c>
      <c r="C44" s="54">
        <v>66</v>
      </c>
      <c r="D44" s="54" t="s">
        <v>909</v>
      </c>
      <c r="E44" s="61">
        <v>1</v>
      </c>
      <c r="F44" s="61"/>
      <c r="G44" s="61" t="s">
        <v>758</v>
      </c>
      <c r="H44" s="61"/>
      <c r="I44" s="61" t="s">
        <v>830</v>
      </c>
      <c r="J44" s="61"/>
      <c r="K44" s="64">
        <v>3</v>
      </c>
      <c r="L44" s="61" t="s">
        <v>727</v>
      </c>
      <c r="M44" s="61"/>
      <c r="N44" s="61" t="s">
        <v>903</v>
      </c>
      <c r="O44" s="59" t="s">
        <v>910</v>
      </c>
      <c r="P44" s="59" t="s">
        <v>911</v>
      </c>
      <c r="Q44" s="70"/>
      <c r="R44" s="72" t="s">
        <v>763</v>
      </c>
      <c r="S44" s="53" t="s">
        <v>822</v>
      </c>
      <c r="T44" s="53"/>
      <c r="U44" s="53"/>
      <c r="V44" s="53"/>
      <c r="W44" s="80">
        <v>0.86</v>
      </c>
      <c r="X44" s="53" t="s">
        <v>733</v>
      </c>
      <c r="Y44" s="83" t="e">
        <f t="shared" si="3"/>
        <v>#VALUE!</v>
      </c>
      <c r="Z44" s="85">
        <v>40</v>
      </c>
      <c r="AA44" s="85">
        <v>40</v>
      </c>
      <c r="AB44" s="53"/>
    </row>
    <row r="45" s="42" customFormat="1" ht="60" customHeight="1" spans="1:28">
      <c r="A45" s="53" t="s">
        <v>722</v>
      </c>
      <c r="B45" s="53" t="s">
        <v>901</v>
      </c>
      <c r="C45" s="54">
        <v>67</v>
      </c>
      <c r="D45" s="54" t="s">
        <v>912</v>
      </c>
      <c r="E45" s="61">
        <v>1</v>
      </c>
      <c r="F45" s="61"/>
      <c r="G45" s="61" t="s">
        <v>758</v>
      </c>
      <c r="H45" s="61"/>
      <c r="I45" s="61"/>
      <c r="J45" s="61"/>
      <c r="K45" s="64">
        <v>3</v>
      </c>
      <c r="L45" s="61" t="s">
        <v>727</v>
      </c>
      <c r="M45" s="61"/>
      <c r="N45" s="61" t="s">
        <v>903</v>
      </c>
      <c r="O45" s="59" t="s">
        <v>913</v>
      </c>
      <c r="P45" s="59" t="s">
        <v>914</v>
      </c>
      <c r="Q45" s="70"/>
      <c r="R45" s="71"/>
      <c r="S45" s="53" t="s">
        <v>822</v>
      </c>
      <c r="T45" s="53"/>
      <c r="U45" s="53"/>
      <c r="V45" s="53"/>
      <c r="W45" s="75">
        <v>6</v>
      </c>
      <c r="X45" s="53" t="s">
        <v>733</v>
      </c>
      <c r="Y45" s="83" t="e">
        <f t="shared" si="3"/>
        <v>#VALUE!</v>
      </c>
      <c r="Z45" s="85">
        <v>0</v>
      </c>
      <c r="AA45" s="85">
        <v>0</v>
      </c>
      <c r="AB45" s="53"/>
    </row>
    <row r="46" s="42" customFormat="1" ht="110.25" customHeight="1" spans="1:28">
      <c r="A46" s="53" t="s">
        <v>722</v>
      </c>
      <c r="B46" s="53" t="s">
        <v>901</v>
      </c>
      <c r="C46" s="54">
        <v>68</v>
      </c>
      <c r="D46" s="54" t="s">
        <v>915</v>
      </c>
      <c r="E46" s="61">
        <v>1</v>
      </c>
      <c r="F46" s="61"/>
      <c r="G46" s="61" t="s">
        <v>758</v>
      </c>
      <c r="H46" s="61"/>
      <c r="I46" s="61"/>
      <c r="J46" s="61"/>
      <c r="K46" s="64">
        <v>3</v>
      </c>
      <c r="L46" s="61" t="s">
        <v>727</v>
      </c>
      <c r="M46" s="61"/>
      <c r="N46" s="61" t="s">
        <v>903</v>
      </c>
      <c r="O46" s="59" t="s">
        <v>916</v>
      </c>
      <c r="P46" s="59" t="s">
        <v>917</v>
      </c>
      <c r="Q46" s="70"/>
      <c r="R46" s="71"/>
      <c r="S46" s="53" t="s">
        <v>822</v>
      </c>
      <c r="T46" s="53"/>
      <c r="U46" s="53"/>
      <c r="V46" s="53"/>
      <c r="W46" s="75">
        <v>2</v>
      </c>
      <c r="X46" s="53" t="s">
        <v>733</v>
      </c>
      <c r="Y46" s="83" t="e">
        <f t="shared" si="3"/>
        <v>#VALUE!</v>
      </c>
      <c r="Z46" s="85">
        <v>0</v>
      </c>
      <c r="AA46" s="85">
        <v>0</v>
      </c>
      <c r="AB46" s="53"/>
    </row>
    <row r="47" s="42" customFormat="1" ht="60" customHeight="1" spans="1:28">
      <c r="A47" s="53" t="s">
        <v>722</v>
      </c>
      <c r="B47" s="53" t="s">
        <v>901</v>
      </c>
      <c r="C47" s="54">
        <v>69</v>
      </c>
      <c r="D47" s="54" t="s">
        <v>918</v>
      </c>
      <c r="E47" s="61">
        <v>1</v>
      </c>
      <c r="F47" s="61"/>
      <c r="G47" s="61" t="s">
        <v>758</v>
      </c>
      <c r="H47" s="61"/>
      <c r="I47" s="61"/>
      <c r="J47" s="61"/>
      <c r="K47" s="64">
        <v>3</v>
      </c>
      <c r="L47" s="61" t="s">
        <v>727</v>
      </c>
      <c r="M47" s="61"/>
      <c r="N47" s="61" t="s">
        <v>903</v>
      </c>
      <c r="O47" s="59" t="s">
        <v>907</v>
      </c>
      <c r="P47" s="59" t="s">
        <v>919</v>
      </c>
      <c r="Q47" s="70"/>
      <c r="R47" s="72" t="s">
        <v>763</v>
      </c>
      <c r="S47" s="53" t="s">
        <v>822</v>
      </c>
      <c r="T47" s="53"/>
      <c r="U47" s="53"/>
      <c r="V47" s="53"/>
      <c r="W47" s="75" t="s">
        <v>920</v>
      </c>
      <c r="X47" s="53" t="s">
        <v>733</v>
      </c>
      <c r="Y47" s="83" t="e">
        <f t="shared" si="3"/>
        <v>#VALUE!</v>
      </c>
      <c r="Z47" s="85">
        <v>0</v>
      </c>
      <c r="AA47" s="85">
        <v>0</v>
      </c>
      <c r="AB47" s="53"/>
    </row>
    <row r="48" s="42" customFormat="1" ht="60" customHeight="1" spans="1:28">
      <c r="A48" s="53" t="s">
        <v>722</v>
      </c>
      <c r="B48" s="53" t="s">
        <v>815</v>
      </c>
      <c r="C48" s="54">
        <v>70</v>
      </c>
      <c r="D48" s="54" t="s">
        <v>921</v>
      </c>
      <c r="E48" s="61">
        <v>1</v>
      </c>
      <c r="F48" s="61"/>
      <c r="G48" s="61" t="s">
        <v>758</v>
      </c>
      <c r="H48" s="61"/>
      <c r="I48" s="61"/>
      <c r="J48" s="61"/>
      <c r="K48" s="64">
        <v>3</v>
      </c>
      <c r="L48" s="61" t="s">
        <v>727</v>
      </c>
      <c r="M48" s="61"/>
      <c r="N48" s="61"/>
      <c r="O48" s="59" t="s">
        <v>922</v>
      </c>
      <c r="P48" s="59" t="s">
        <v>914</v>
      </c>
      <c r="Q48" s="70"/>
      <c r="R48" s="71"/>
      <c r="S48" s="53" t="s">
        <v>822</v>
      </c>
      <c r="T48" s="75" t="s">
        <v>86</v>
      </c>
      <c r="U48" s="75"/>
      <c r="V48" s="75"/>
      <c r="W48" s="75" t="e">
        <f t="shared" ref="W48:W86" si="4">AVERAGE(T48:V48)</f>
        <v>#DIV/0!</v>
      </c>
      <c r="X48" s="53" t="s">
        <v>733</v>
      </c>
      <c r="Y48" s="83" t="e">
        <f t="shared" si="3"/>
        <v>#DIV/0!</v>
      </c>
      <c r="Z48" s="85">
        <v>0</v>
      </c>
      <c r="AA48" s="85">
        <v>0</v>
      </c>
      <c r="AB48" s="53"/>
    </row>
    <row r="49" s="42" customFormat="1" ht="60" customHeight="1" spans="1:28">
      <c r="A49" s="53" t="s">
        <v>722</v>
      </c>
      <c r="B49" s="53" t="s">
        <v>815</v>
      </c>
      <c r="C49" s="54">
        <v>71</v>
      </c>
      <c r="D49" s="54" t="s">
        <v>923</v>
      </c>
      <c r="E49" s="61">
        <v>1</v>
      </c>
      <c r="F49" s="61"/>
      <c r="G49" s="61" t="s">
        <v>758</v>
      </c>
      <c r="H49" s="61"/>
      <c r="I49" s="61"/>
      <c r="J49" s="61"/>
      <c r="K49" s="64">
        <v>3</v>
      </c>
      <c r="L49" s="61" t="s">
        <v>727</v>
      </c>
      <c r="M49" s="61"/>
      <c r="N49" s="61"/>
      <c r="O49" s="59" t="s">
        <v>924</v>
      </c>
      <c r="P49" s="59" t="s">
        <v>917</v>
      </c>
      <c r="Q49" s="70"/>
      <c r="R49" s="71"/>
      <c r="S49" s="53" t="s">
        <v>822</v>
      </c>
      <c r="T49" s="75"/>
      <c r="U49" s="75"/>
      <c r="V49" s="75"/>
      <c r="W49" s="75" t="e">
        <f t="shared" si="4"/>
        <v>#DIV/0!</v>
      </c>
      <c r="X49" s="53" t="s">
        <v>733</v>
      </c>
      <c r="Y49" s="83" t="e">
        <f t="shared" si="3"/>
        <v>#DIV/0!</v>
      </c>
      <c r="Z49" s="85">
        <v>0</v>
      </c>
      <c r="AA49" s="85">
        <v>0</v>
      </c>
      <c r="AB49" s="53"/>
    </row>
    <row r="50" s="42" customFormat="1" ht="60" customHeight="1" spans="1:29">
      <c r="A50" s="53" t="s">
        <v>722</v>
      </c>
      <c r="B50" s="53" t="s">
        <v>30</v>
      </c>
      <c r="C50" s="54">
        <v>73</v>
      </c>
      <c r="D50" s="59" t="s">
        <v>925</v>
      </c>
      <c r="E50" s="59">
        <v>1</v>
      </c>
      <c r="F50" s="61" t="s">
        <v>758</v>
      </c>
      <c r="G50" s="61" t="s">
        <v>758</v>
      </c>
      <c r="H50" s="61"/>
      <c r="I50" s="61" t="s">
        <v>740</v>
      </c>
      <c r="J50" s="61"/>
      <c r="K50" s="64" t="s">
        <v>848</v>
      </c>
      <c r="L50" s="61" t="s">
        <v>727</v>
      </c>
      <c r="M50" s="61" t="s">
        <v>728</v>
      </c>
      <c r="N50" s="61" t="s">
        <v>926</v>
      </c>
      <c r="O50" s="59" t="s">
        <v>927</v>
      </c>
      <c r="P50" s="59" t="s">
        <v>928</v>
      </c>
      <c r="Q50" s="70" t="s">
        <v>929</v>
      </c>
      <c r="R50" s="76" t="s">
        <v>930</v>
      </c>
      <c r="S50" s="53" t="s">
        <v>220</v>
      </c>
      <c r="T50" s="53">
        <v>7.79</v>
      </c>
      <c r="U50" s="53">
        <v>5.32</v>
      </c>
      <c r="V50" s="53">
        <v>2.43</v>
      </c>
      <c r="W50" s="75">
        <f t="shared" si="4"/>
        <v>5.18</v>
      </c>
      <c r="X50" s="53">
        <v>2</v>
      </c>
      <c r="Y50" s="83">
        <f t="shared" si="3"/>
        <v>1.59</v>
      </c>
      <c r="Z50" s="85">
        <v>1.5</v>
      </c>
      <c r="AA50" s="85">
        <v>1.8</v>
      </c>
      <c r="AB50" s="53"/>
      <c r="AC50" s="42" t="s">
        <v>878</v>
      </c>
    </row>
    <row r="51" s="42" customFormat="1" ht="60" customHeight="1" spans="1:29">
      <c r="A51" s="53" t="s">
        <v>722</v>
      </c>
      <c r="B51" s="53" t="s">
        <v>30</v>
      </c>
      <c r="C51" s="54">
        <v>74</v>
      </c>
      <c r="D51" s="59" t="s">
        <v>931</v>
      </c>
      <c r="E51" s="59">
        <v>1</v>
      </c>
      <c r="F51" s="61" t="s">
        <v>758</v>
      </c>
      <c r="G51" s="61" t="s">
        <v>758</v>
      </c>
      <c r="H51" s="61"/>
      <c r="I51" s="61" t="s">
        <v>740</v>
      </c>
      <c r="J51" s="61"/>
      <c r="K51" s="64" t="s">
        <v>848</v>
      </c>
      <c r="L51" s="61" t="s">
        <v>727</v>
      </c>
      <c r="M51" s="61" t="s">
        <v>728</v>
      </c>
      <c r="N51" s="61" t="s">
        <v>926</v>
      </c>
      <c r="O51" s="59" t="s">
        <v>932</v>
      </c>
      <c r="P51" s="59" t="s">
        <v>933</v>
      </c>
      <c r="Q51" s="70" t="s">
        <v>934</v>
      </c>
      <c r="R51" s="72" t="s">
        <v>763</v>
      </c>
      <c r="S51" s="53" t="s">
        <v>220</v>
      </c>
      <c r="T51" s="53">
        <v>2.46</v>
      </c>
      <c r="U51" s="53">
        <v>2.39</v>
      </c>
      <c r="V51" s="53">
        <v>1.84</v>
      </c>
      <c r="W51" s="75">
        <f t="shared" si="4"/>
        <v>2.23</v>
      </c>
      <c r="X51" s="53">
        <v>1.9</v>
      </c>
      <c r="Y51" s="83">
        <f t="shared" si="3"/>
        <v>0.173684210526316</v>
      </c>
      <c r="Z51" s="85">
        <v>1.4</v>
      </c>
      <c r="AA51" s="85">
        <v>1.68</v>
      </c>
      <c r="AB51" s="53"/>
      <c r="AC51" s="42" t="s">
        <v>900</v>
      </c>
    </row>
    <row r="52" s="42" customFormat="1" ht="60" customHeight="1" spans="1:28">
      <c r="A52" s="53" t="s">
        <v>722</v>
      </c>
      <c r="B52" s="53" t="s">
        <v>30</v>
      </c>
      <c r="C52" s="54">
        <v>75</v>
      </c>
      <c r="D52" s="59" t="s">
        <v>935</v>
      </c>
      <c r="E52" s="59">
        <v>1</v>
      </c>
      <c r="F52" s="61"/>
      <c r="G52" s="61" t="s">
        <v>758</v>
      </c>
      <c r="H52" s="61"/>
      <c r="I52" s="61" t="s">
        <v>740</v>
      </c>
      <c r="J52" s="61"/>
      <c r="K52" s="64" t="s">
        <v>848</v>
      </c>
      <c r="L52" s="61" t="s">
        <v>727</v>
      </c>
      <c r="M52" s="61" t="s">
        <v>728</v>
      </c>
      <c r="N52" s="61" t="s">
        <v>926</v>
      </c>
      <c r="O52" s="59" t="s">
        <v>936</v>
      </c>
      <c r="P52" s="59" t="s">
        <v>937</v>
      </c>
      <c r="Q52" s="70" t="s">
        <v>938</v>
      </c>
      <c r="R52" s="72" t="s">
        <v>763</v>
      </c>
      <c r="S52" s="53" t="s">
        <v>220</v>
      </c>
      <c r="T52" s="53">
        <v>0.73</v>
      </c>
      <c r="U52" s="53">
        <v>1</v>
      </c>
      <c r="V52" s="53">
        <v>1.08</v>
      </c>
      <c r="W52" s="75">
        <f t="shared" si="4"/>
        <v>0.936666666666667</v>
      </c>
      <c r="X52" s="53">
        <v>1</v>
      </c>
      <c r="Y52" s="83">
        <f t="shared" si="3"/>
        <v>-0.0633333333333334</v>
      </c>
      <c r="Z52" s="85">
        <v>0.7</v>
      </c>
      <c r="AA52" s="85">
        <v>0.91</v>
      </c>
      <c r="AB52" s="53"/>
    </row>
    <row r="53" s="42" customFormat="1" ht="60" customHeight="1" spans="1:28">
      <c r="A53" s="53" t="s">
        <v>722</v>
      </c>
      <c r="B53" s="53" t="s">
        <v>30</v>
      </c>
      <c r="C53" s="54">
        <v>76</v>
      </c>
      <c r="D53" s="59" t="s">
        <v>939</v>
      </c>
      <c r="E53" s="59">
        <v>1</v>
      </c>
      <c r="F53" s="61"/>
      <c r="G53" s="61" t="s">
        <v>758</v>
      </c>
      <c r="H53" s="61"/>
      <c r="I53" s="61" t="s">
        <v>740</v>
      </c>
      <c r="J53" s="61"/>
      <c r="K53" s="64" t="s">
        <v>848</v>
      </c>
      <c r="L53" s="61" t="s">
        <v>727</v>
      </c>
      <c r="M53" s="61" t="s">
        <v>728</v>
      </c>
      <c r="N53" s="61" t="s">
        <v>926</v>
      </c>
      <c r="O53" s="59" t="s">
        <v>940</v>
      </c>
      <c r="P53" s="59" t="s">
        <v>941</v>
      </c>
      <c r="Q53" s="70" t="s">
        <v>942</v>
      </c>
      <c r="R53" s="72" t="s">
        <v>763</v>
      </c>
      <c r="S53" s="53" t="s">
        <v>220</v>
      </c>
      <c r="T53" s="53">
        <v>0.25</v>
      </c>
      <c r="U53" s="53">
        <v>0.3</v>
      </c>
      <c r="V53" s="53">
        <v>0.28</v>
      </c>
      <c r="W53" s="75">
        <f t="shared" si="4"/>
        <v>0.276666666666667</v>
      </c>
      <c r="X53" s="53">
        <v>1</v>
      </c>
      <c r="Y53" s="83">
        <f t="shared" si="3"/>
        <v>-0.723333333333333</v>
      </c>
      <c r="Z53" s="85">
        <v>0.7</v>
      </c>
      <c r="AA53" s="85">
        <v>0.91</v>
      </c>
      <c r="AB53" s="53"/>
    </row>
    <row r="54" s="42" customFormat="1" ht="60" customHeight="1" spans="1:29">
      <c r="A54" s="53" t="s">
        <v>722</v>
      </c>
      <c r="B54" s="53" t="s">
        <v>30</v>
      </c>
      <c r="C54" s="54">
        <v>77</v>
      </c>
      <c r="D54" s="59" t="s">
        <v>943</v>
      </c>
      <c r="E54" s="59">
        <v>1</v>
      </c>
      <c r="F54" s="61"/>
      <c r="G54" s="61" t="s">
        <v>758</v>
      </c>
      <c r="H54" s="61"/>
      <c r="I54" s="61" t="s">
        <v>740</v>
      </c>
      <c r="J54" s="61"/>
      <c r="K54" s="64" t="s">
        <v>741</v>
      </c>
      <c r="L54" s="61" t="s">
        <v>727</v>
      </c>
      <c r="M54" s="61" t="s">
        <v>728</v>
      </c>
      <c r="N54" s="61" t="s">
        <v>926</v>
      </c>
      <c r="O54" s="59" t="s">
        <v>944</v>
      </c>
      <c r="P54" s="59" t="s">
        <v>945</v>
      </c>
      <c r="Q54" s="70" t="s">
        <v>946</v>
      </c>
      <c r="R54" s="76" t="s">
        <v>930</v>
      </c>
      <c r="S54" s="53" t="s">
        <v>220</v>
      </c>
      <c r="T54" s="53">
        <v>4.06</v>
      </c>
      <c r="U54" s="53">
        <v>2.6</v>
      </c>
      <c r="V54" s="53">
        <v>3.2</v>
      </c>
      <c r="W54" s="75">
        <f t="shared" si="4"/>
        <v>3.28666666666667</v>
      </c>
      <c r="X54" s="53">
        <v>2</v>
      </c>
      <c r="Y54" s="83">
        <f t="shared" si="3"/>
        <v>0.643333333333333</v>
      </c>
      <c r="Z54" s="85">
        <v>4</v>
      </c>
      <c r="AA54" s="85">
        <v>4.6</v>
      </c>
      <c r="AB54" s="53"/>
      <c r="AC54" s="42" t="s">
        <v>878</v>
      </c>
    </row>
    <row r="55" s="42" customFormat="1" ht="60" customHeight="1" spans="1:28">
      <c r="A55" s="53" t="s">
        <v>722</v>
      </c>
      <c r="B55" s="53" t="s">
        <v>30</v>
      </c>
      <c r="C55" s="54">
        <v>78</v>
      </c>
      <c r="D55" s="59" t="s">
        <v>947</v>
      </c>
      <c r="E55" s="59">
        <v>1</v>
      </c>
      <c r="F55" s="61"/>
      <c r="G55" s="61" t="s">
        <v>758</v>
      </c>
      <c r="H55" s="61"/>
      <c r="I55" s="61" t="s">
        <v>740</v>
      </c>
      <c r="J55" s="61"/>
      <c r="K55" s="64" t="s">
        <v>741</v>
      </c>
      <c r="L55" s="61" t="s">
        <v>727</v>
      </c>
      <c r="M55" s="61" t="s">
        <v>728</v>
      </c>
      <c r="N55" s="61" t="s">
        <v>926</v>
      </c>
      <c r="O55" s="59" t="s">
        <v>948</v>
      </c>
      <c r="P55" s="59" t="s">
        <v>945</v>
      </c>
      <c r="Q55" s="70" t="s">
        <v>946</v>
      </c>
      <c r="R55" s="76" t="s">
        <v>930</v>
      </c>
      <c r="S55" s="53" t="s">
        <v>220</v>
      </c>
      <c r="T55" s="53">
        <v>4.43</v>
      </c>
      <c r="U55" s="53">
        <v>3.05</v>
      </c>
      <c r="V55" s="53">
        <v>2.27</v>
      </c>
      <c r="W55" s="75">
        <f t="shared" si="4"/>
        <v>3.25</v>
      </c>
      <c r="X55" s="53">
        <v>3</v>
      </c>
      <c r="Y55" s="83">
        <f t="shared" si="3"/>
        <v>0.0833333333333333</v>
      </c>
      <c r="Z55" s="85">
        <v>4</v>
      </c>
      <c r="AA55" s="85">
        <v>4.6</v>
      </c>
      <c r="AB55" s="53"/>
    </row>
    <row r="56" s="42" customFormat="1" ht="91" customHeight="1" spans="1:29">
      <c r="A56" s="53" t="s">
        <v>722</v>
      </c>
      <c r="B56" s="53" t="s">
        <v>30</v>
      </c>
      <c r="C56" s="54">
        <v>79</v>
      </c>
      <c r="D56" s="59" t="s">
        <v>949</v>
      </c>
      <c r="E56" s="59">
        <v>1</v>
      </c>
      <c r="F56" s="61"/>
      <c r="G56" s="61" t="s">
        <v>758</v>
      </c>
      <c r="H56" s="61"/>
      <c r="I56" s="61" t="s">
        <v>740</v>
      </c>
      <c r="J56" s="61"/>
      <c r="K56" s="64" t="s">
        <v>741</v>
      </c>
      <c r="L56" s="61" t="s">
        <v>727</v>
      </c>
      <c r="M56" s="61" t="s">
        <v>728</v>
      </c>
      <c r="N56" s="61" t="s">
        <v>926</v>
      </c>
      <c r="O56" s="59" t="s">
        <v>950</v>
      </c>
      <c r="P56" s="59" t="s">
        <v>951</v>
      </c>
      <c r="Q56" s="70" t="s">
        <v>952</v>
      </c>
      <c r="R56" s="72" t="s">
        <v>953</v>
      </c>
      <c r="S56" s="53" t="s">
        <v>220</v>
      </c>
      <c r="T56" s="53">
        <v>8.36</v>
      </c>
      <c r="U56" s="53">
        <v>7.95</v>
      </c>
      <c r="V56" s="53">
        <v>7.61</v>
      </c>
      <c r="W56" s="75">
        <f t="shared" si="4"/>
        <v>7.97333333333333</v>
      </c>
      <c r="X56" s="53">
        <v>2</v>
      </c>
      <c r="Y56" s="83">
        <f t="shared" si="3"/>
        <v>2.98666666666667</v>
      </c>
      <c r="Z56" s="85">
        <v>8</v>
      </c>
      <c r="AA56" s="85">
        <v>9</v>
      </c>
      <c r="AB56" s="53"/>
      <c r="AC56" s="42" t="s">
        <v>878</v>
      </c>
    </row>
    <row r="57" s="42" customFormat="1" ht="60" customHeight="1" spans="1:29">
      <c r="A57" s="53" t="s">
        <v>722</v>
      </c>
      <c r="B57" s="53" t="s">
        <v>30</v>
      </c>
      <c r="C57" s="54">
        <v>80</v>
      </c>
      <c r="D57" s="59" t="s">
        <v>954</v>
      </c>
      <c r="E57" s="59">
        <v>1</v>
      </c>
      <c r="F57" s="61"/>
      <c r="G57" s="61" t="s">
        <v>758</v>
      </c>
      <c r="H57" s="61"/>
      <c r="I57" s="61" t="s">
        <v>740</v>
      </c>
      <c r="J57" s="61"/>
      <c r="K57" s="64" t="s">
        <v>741</v>
      </c>
      <c r="L57" s="61" t="s">
        <v>727</v>
      </c>
      <c r="M57" s="61" t="s">
        <v>728</v>
      </c>
      <c r="N57" s="61" t="s">
        <v>926</v>
      </c>
      <c r="O57" s="59" t="s">
        <v>955</v>
      </c>
      <c r="P57" s="68" t="s">
        <v>956</v>
      </c>
      <c r="Q57" s="70" t="s">
        <v>957</v>
      </c>
      <c r="R57" s="74" t="s">
        <v>958</v>
      </c>
      <c r="S57" s="53" t="s">
        <v>220</v>
      </c>
      <c r="T57" s="53">
        <v>7.16</v>
      </c>
      <c r="U57" s="53">
        <v>6.87</v>
      </c>
      <c r="V57" s="53">
        <v>7.3</v>
      </c>
      <c r="W57" s="75">
        <f t="shared" si="4"/>
        <v>7.11</v>
      </c>
      <c r="X57" s="53">
        <v>3</v>
      </c>
      <c r="Y57" s="83">
        <f t="shared" si="3"/>
        <v>1.37</v>
      </c>
      <c r="Z57" s="85">
        <v>3.5</v>
      </c>
      <c r="AA57" s="85">
        <v>4.025</v>
      </c>
      <c r="AB57" s="53"/>
      <c r="AC57" s="42" t="s">
        <v>878</v>
      </c>
    </row>
    <row r="58" s="42" customFormat="1" ht="60" customHeight="1" spans="1:29">
      <c r="A58" s="53"/>
      <c r="B58" s="53" t="s">
        <v>30</v>
      </c>
      <c r="C58" s="54">
        <v>81</v>
      </c>
      <c r="D58" s="59" t="s">
        <v>959</v>
      </c>
      <c r="E58" s="59">
        <v>1</v>
      </c>
      <c r="F58" s="61"/>
      <c r="G58" s="61" t="s">
        <v>758</v>
      </c>
      <c r="H58" s="61"/>
      <c r="I58" s="61" t="s">
        <v>740</v>
      </c>
      <c r="J58" s="61"/>
      <c r="K58" s="64" t="s">
        <v>741</v>
      </c>
      <c r="L58" s="61" t="s">
        <v>727</v>
      </c>
      <c r="M58" s="61" t="s">
        <v>728</v>
      </c>
      <c r="N58" s="61" t="s">
        <v>926</v>
      </c>
      <c r="O58" s="59" t="s">
        <v>960</v>
      </c>
      <c r="P58" s="59" t="s">
        <v>961</v>
      </c>
      <c r="Q58" s="70" t="s">
        <v>962</v>
      </c>
      <c r="R58" s="77" t="s">
        <v>763</v>
      </c>
      <c r="S58" s="53" t="s">
        <v>220</v>
      </c>
      <c r="T58" s="53">
        <v>2.31</v>
      </c>
      <c r="U58" s="53">
        <v>2.21</v>
      </c>
      <c r="V58" s="53">
        <v>2.23</v>
      </c>
      <c r="W58" s="75">
        <f t="shared" si="4"/>
        <v>2.25</v>
      </c>
      <c r="X58" s="53">
        <v>2</v>
      </c>
      <c r="Y58" s="83">
        <f t="shared" si="3"/>
        <v>0.125</v>
      </c>
      <c r="Z58" s="85">
        <v>1</v>
      </c>
      <c r="AA58" s="85">
        <v>1.2</v>
      </c>
      <c r="AB58" s="53"/>
      <c r="AC58" s="42" t="s">
        <v>900</v>
      </c>
    </row>
    <row r="59" s="42" customFormat="1" ht="60" customHeight="1" spans="1:28">
      <c r="A59" s="53" t="s">
        <v>722</v>
      </c>
      <c r="B59" s="53" t="s">
        <v>30</v>
      </c>
      <c r="C59" s="54">
        <v>82</v>
      </c>
      <c r="D59" s="59" t="s">
        <v>963</v>
      </c>
      <c r="E59" s="59">
        <v>1</v>
      </c>
      <c r="F59" s="61"/>
      <c r="G59" s="61" t="s">
        <v>758</v>
      </c>
      <c r="H59" s="61"/>
      <c r="I59" s="61" t="s">
        <v>740</v>
      </c>
      <c r="J59" s="61"/>
      <c r="K59" s="64" t="s">
        <v>741</v>
      </c>
      <c r="L59" s="61" t="s">
        <v>727</v>
      </c>
      <c r="M59" s="61" t="s">
        <v>728</v>
      </c>
      <c r="N59" s="61" t="s">
        <v>926</v>
      </c>
      <c r="O59" s="59" t="s">
        <v>964</v>
      </c>
      <c r="P59" s="59" t="s">
        <v>965</v>
      </c>
      <c r="Q59" s="70" t="s">
        <v>966</v>
      </c>
      <c r="R59" s="77" t="s">
        <v>763</v>
      </c>
      <c r="S59" s="53" t="s">
        <v>220</v>
      </c>
      <c r="T59" s="53">
        <v>0.67</v>
      </c>
      <c r="U59" s="53">
        <v>0.72</v>
      </c>
      <c r="V59" s="53">
        <v>0.69</v>
      </c>
      <c r="W59" s="75">
        <f t="shared" si="4"/>
        <v>0.693333333333333</v>
      </c>
      <c r="X59" s="53">
        <v>1</v>
      </c>
      <c r="Y59" s="83">
        <f t="shared" si="3"/>
        <v>-0.306666666666667</v>
      </c>
      <c r="Z59" s="85">
        <v>1</v>
      </c>
      <c r="AA59" s="85">
        <v>1.2</v>
      </c>
      <c r="AB59" s="53"/>
    </row>
    <row r="60" s="42" customFormat="1" ht="60" customHeight="1" spans="1:28">
      <c r="A60" s="53" t="s">
        <v>722</v>
      </c>
      <c r="B60" s="53" t="s">
        <v>30</v>
      </c>
      <c r="C60" s="54">
        <v>83</v>
      </c>
      <c r="D60" s="59" t="s">
        <v>967</v>
      </c>
      <c r="E60" s="59">
        <v>1.5</v>
      </c>
      <c r="F60" s="61"/>
      <c r="G60" s="61"/>
      <c r="H60" s="61"/>
      <c r="I60" s="61" t="s">
        <v>740</v>
      </c>
      <c r="J60" s="61"/>
      <c r="K60" s="64" t="s">
        <v>787</v>
      </c>
      <c r="L60" s="61" t="s">
        <v>727</v>
      </c>
      <c r="M60" s="61" t="s">
        <v>728</v>
      </c>
      <c r="N60" s="61" t="s">
        <v>968</v>
      </c>
      <c r="O60" s="59" t="s">
        <v>798</v>
      </c>
      <c r="P60" s="59" t="s">
        <v>969</v>
      </c>
      <c r="Q60" s="70" t="s">
        <v>970</v>
      </c>
      <c r="R60" s="71"/>
      <c r="S60" s="53" t="s">
        <v>220</v>
      </c>
      <c r="T60" s="53">
        <v>3.2</v>
      </c>
      <c r="U60" s="53">
        <v>1.63</v>
      </c>
      <c r="V60" s="53">
        <v>1.97</v>
      </c>
      <c r="W60" s="75">
        <f t="shared" si="4"/>
        <v>2.26666666666667</v>
      </c>
      <c r="X60" s="53" t="s">
        <v>733</v>
      </c>
      <c r="Y60" s="83" t="e">
        <f t="shared" si="3"/>
        <v>#VALUE!</v>
      </c>
      <c r="Z60" s="85">
        <v>1</v>
      </c>
      <c r="AA60" s="85">
        <v>1.2</v>
      </c>
      <c r="AB60" s="53"/>
    </row>
    <row r="61" s="42" customFormat="1" ht="60" customHeight="1" spans="1:28">
      <c r="A61" s="53"/>
      <c r="B61" s="53" t="s">
        <v>30</v>
      </c>
      <c r="C61" s="54">
        <v>84</v>
      </c>
      <c r="D61" s="59" t="s">
        <v>971</v>
      </c>
      <c r="E61" s="59">
        <v>1.5</v>
      </c>
      <c r="F61" s="61"/>
      <c r="G61" s="61"/>
      <c r="H61" s="61"/>
      <c r="I61" s="61" t="s">
        <v>740</v>
      </c>
      <c r="J61" s="61"/>
      <c r="K61" s="64" t="s">
        <v>781</v>
      </c>
      <c r="L61" s="61" t="s">
        <v>727</v>
      </c>
      <c r="M61" s="61" t="s">
        <v>728</v>
      </c>
      <c r="N61" s="61" t="s">
        <v>972</v>
      </c>
      <c r="O61" s="59" t="s">
        <v>798</v>
      </c>
      <c r="P61" s="59" t="s">
        <v>973</v>
      </c>
      <c r="Q61" s="70" t="s">
        <v>974</v>
      </c>
      <c r="R61" s="71"/>
      <c r="S61" s="53" t="s">
        <v>220</v>
      </c>
      <c r="T61" s="53">
        <v>4.83</v>
      </c>
      <c r="U61" s="53">
        <v>9</v>
      </c>
      <c r="V61" s="53">
        <v>7.62</v>
      </c>
      <c r="W61" s="75">
        <f t="shared" si="4"/>
        <v>7.15</v>
      </c>
      <c r="X61" s="53" t="s">
        <v>733</v>
      </c>
      <c r="Y61" s="83" t="e">
        <f t="shared" si="3"/>
        <v>#VALUE!</v>
      </c>
      <c r="Z61" s="85">
        <v>4</v>
      </c>
      <c r="AA61" s="85">
        <v>4.6</v>
      </c>
      <c r="AB61" s="53"/>
    </row>
    <row r="62" s="43" customFormat="1" ht="60" customHeight="1" spans="1:125">
      <c r="A62" s="53" t="s">
        <v>890</v>
      </c>
      <c r="B62" s="53" t="s">
        <v>30</v>
      </c>
      <c r="C62" s="54">
        <v>101</v>
      </c>
      <c r="D62" s="53" t="s">
        <v>975</v>
      </c>
      <c r="E62" s="59">
        <v>0.5</v>
      </c>
      <c r="F62" s="63"/>
      <c r="G62" s="61" t="s">
        <v>758</v>
      </c>
      <c r="H62" s="63"/>
      <c r="I62" s="63" t="s">
        <v>884</v>
      </c>
      <c r="J62" s="63"/>
      <c r="K62" s="66">
        <v>2</v>
      </c>
      <c r="L62" s="63" t="s">
        <v>727</v>
      </c>
      <c r="M62" s="53"/>
      <c r="N62" s="53"/>
      <c r="O62" s="59" t="s">
        <v>976</v>
      </c>
      <c r="P62" s="53"/>
      <c r="Q62" s="70" t="s">
        <v>977</v>
      </c>
      <c r="R62" s="77" t="s">
        <v>763</v>
      </c>
      <c r="S62" s="53" t="s">
        <v>220</v>
      </c>
      <c r="T62" s="53">
        <v>0.39</v>
      </c>
      <c r="U62" s="53">
        <v>0.34</v>
      </c>
      <c r="V62" s="53">
        <v>0.31</v>
      </c>
      <c r="W62" s="75">
        <f t="shared" si="4"/>
        <v>0.346666666666667</v>
      </c>
      <c r="X62" s="53">
        <v>0.3</v>
      </c>
      <c r="Y62" s="83">
        <f t="shared" si="3"/>
        <v>0.155555555555556</v>
      </c>
      <c r="Z62" s="75">
        <v>1</v>
      </c>
      <c r="AA62" s="85">
        <v>1.2</v>
      </c>
      <c r="AB62" s="53"/>
      <c r="AC62" s="42" t="s">
        <v>900</v>
      </c>
      <c r="AD62" s="42"/>
      <c r="AE62" s="42"/>
      <c r="AF62" s="42"/>
      <c r="AG62" s="42"/>
      <c r="AH62" s="42"/>
      <c r="AI62" s="42"/>
      <c r="AJ62" s="42"/>
      <c r="AK62" s="42"/>
      <c r="AL62" s="42"/>
      <c r="AM62" s="42"/>
      <c r="AN62" s="42"/>
      <c r="AO62" s="42"/>
      <c r="AP62" s="42"/>
      <c r="AQ62" s="42"/>
      <c r="AR62" s="42"/>
      <c r="AS62" s="42"/>
      <c r="AT62" s="42"/>
      <c r="AU62" s="42"/>
      <c r="AV62" s="42"/>
      <c r="AW62" s="42"/>
      <c r="AX62" s="42"/>
      <c r="AY62" s="42"/>
      <c r="AZ62" s="42"/>
      <c r="BA62" s="42"/>
      <c r="BB62" s="42"/>
      <c r="BC62" s="42"/>
      <c r="BD62" s="42"/>
      <c r="BE62" s="42"/>
      <c r="BF62" s="42"/>
      <c r="BG62" s="42"/>
      <c r="BH62" s="42"/>
      <c r="BI62" s="42"/>
      <c r="BJ62" s="42"/>
      <c r="BK62" s="42"/>
      <c r="BL62" s="42"/>
      <c r="BM62" s="42"/>
      <c r="BN62" s="42"/>
      <c r="BO62" s="42"/>
      <c r="BP62" s="42"/>
      <c r="BQ62" s="42"/>
      <c r="BR62" s="42"/>
      <c r="BS62" s="42"/>
      <c r="BT62" s="42"/>
      <c r="BU62" s="42"/>
      <c r="BV62" s="42"/>
      <c r="BW62" s="42"/>
      <c r="BX62" s="42"/>
      <c r="BY62" s="42"/>
      <c r="BZ62" s="42"/>
      <c r="CA62" s="42"/>
      <c r="CB62" s="42"/>
      <c r="CC62" s="42"/>
      <c r="CD62" s="42"/>
      <c r="CE62" s="42"/>
      <c r="CF62" s="42"/>
      <c r="CG62" s="42"/>
      <c r="CH62" s="42"/>
      <c r="CI62" s="42"/>
      <c r="CJ62" s="42"/>
      <c r="CK62" s="42"/>
      <c r="CL62" s="42"/>
      <c r="CM62" s="42"/>
      <c r="CN62" s="42"/>
      <c r="CO62" s="42"/>
      <c r="CP62" s="42"/>
      <c r="CQ62" s="42"/>
      <c r="CR62" s="42"/>
      <c r="CS62" s="42"/>
      <c r="CT62" s="42"/>
      <c r="CU62" s="42"/>
      <c r="CV62" s="42"/>
      <c r="CW62" s="42"/>
      <c r="CX62" s="42"/>
      <c r="CY62" s="42"/>
      <c r="CZ62" s="42"/>
      <c r="DA62" s="42"/>
      <c r="DB62" s="42"/>
      <c r="DC62" s="42"/>
      <c r="DD62" s="42"/>
      <c r="DE62" s="42"/>
      <c r="DF62" s="42"/>
      <c r="DG62" s="42"/>
      <c r="DH62" s="42"/>
      <c r="DI62" s="42"/>
      <c r="DJ62" s="42"/>
      <c r="DK62" s="42"/>
      <c r="DL62" s="42"/>
      <c r="DM62" s="42"/>
      <c r="DN62" s="42"/>
      <c r="DO62" s="42"/>
      <c r="DP62" s="42"/>
      <c r="DQ62" s="42"/>
      <c r="DR62" s="42"/>
      <c r="DS62" s="42"/>
      <c r="DT62" s="42"/>
      <c r="DU62" s="42"/>
    </row>
    <row r="63" s="43" customFormat="1" ht="60" customHeight="1" spans="1:125">
      <c r="A63" s="53" t="s">
        <v>890</v>
      </c>
      <c r="B63" s="53" t="s">
        <v>30</v>
      </c>
      <c r="C63" s="54">
        <v>102</v>
      </c>
      <c r="D63" s="53" t="s">
        <v>978</v>
      </c>
      <c r="E63" s="59">
        <v>0.5</v>
      </c>
      <c r="F63" s="63"/>
      <c r="G63" s="61" t="s">
        <v>758</v>
      </c>
      <c r="H63" s="63"/>
      <c r="I63" s="61" t="s">
        <v>775</v>
      </c>
      <c r="J63" s="63"/>
      <c r="K63" s="66">
        <v>2</v>
      </c>
      <c r="L63" s="63" t="s">
        <v>727</v>
      </c>
      <c r="M63" s="53"/>
      <c r="N63" s="53"/>
      <c r="O63" s="59" t="s">
        <v>979</v>
      </c>
      <c r="P63" s="53" t="s">
        <v>980</v>
      </c>
      <c r="Q63" s="70" t="s">
        <v>981</v>
      </c>
      <c r="R63" s="77" t="s">
        <v>763</v>
      </c>
      <c r="S63" s="53" t="s">
        <v>220</v>
      </c>
      <c r="T63" s="53">
        <v>1.42</v>
      </c>
      <c r="U63" s="53">
        <v>1.63</v>
      </c>
      <c r="V63" s="53">
        <v>1.56</v>
      </c>
      <c r="W63" s="75">
        <f t="shared" si="4"/>
        <v>1.53666666666667</v>
      </c>
      <c r="X63" s="82">
        <v>1.5</v>
      </c>
      <c r="Y63" s="83">
        <f t="shared" si="3"/>
        <v>0.0244444444444443</v>
      </c>
      <c r="Z63" s="85">
        <v>4</v>
      </c>
      <c r="AA63" s="85">
        <v>4.6</v>
      </c>
      <c r="AB63" s="53"/>
      <c r="AC63" s="42" t="s">
        <v>900</v>
      </c>
      <c r="AD63" s="42"/>
      <c r="AE63" s="42"/>
      <c r="AF63" s="42"/>
      <c r="AG63" s="42"/>
      <c r="AH63" s="42"/>
      <c r="AI63" s="42"/>
      <c r="AJ63" s="42"/>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c r="CV63" s="42"/>
      <c r="CW63" s="42"/>
      <c r="CX63" s="42"/>
      <c r="CY63" s="42"/>
      <c r="CZ63" s="42"/>
      <c r="DA63" s="42"/>
      <c r="DB63" s="42"/>
      <c r="DC63" s="42"/>
      <c r="DD63" s="42"/>
      <c r="DE63" s="42"/>
      <c r="DF63" s="42"/>
      <c r="DG63" s="42"/>
      <c r="DH63" s="42"/>
      <c r="DI63" s="42"/>
      <c r="DJ63" s="42"/>
      <c r="DK63" s="42"/>
      <c r="DL63" s="42"/>
      <c r="DM63" s="42"/>
      <c r="DN63" s="42"/>
      <c r="DO63" s="42"/>
      <c r="DP63" s="42"/>
      <c r="DQ63" s="42"/>
      <c r="DR63" s="42"/>
      <c r="DS63" s="42"/>
      <c r="DT63" s="42"/>
      <c r="DU63" s="42"/>
    </row>
    <row r="64" s="43" customFormat="1" ht="60" customHeight="1" spans="1:125">
      <c r="A64" s="53" t="s">
        <v>890</v>
      </c>
      <c r="B64" s="53" t="s">
        <v>30</v>
      </c>
      <c r="C64" s="54">
        <v>103</v>
      </c>
      <c r="D64" s="53" t="s">
        <v>982</v>
      </c>
      <c r="E64" s="59">
        <v>0.5</v>
      </c>
      <c r="F64" s="63"/>
      <c r="G64" s="61" t="s">
        <v>758</v>
      </c>
      <c r="H64" s="63"/>
      <c r="I64" s="61" t="s">
        <v>884</v>
      </c>
      <c r="J64" s="63"/>
      <c r="K64" s="66">
        <v>2</v>
      </c>
      <c r="L64" s="63" t="s">
        <v>727</v>
      </c>
      <c r="M64" s="53"/>
      <c r="N64" s="53"/>
      <c r="O64" s="59" t="s">
        <v>983</v>
      </c>
      <c r="P64" s="53" t="s">
        <v>980</v>
      </c>
      <c r="Q64" s="70" t="s">
        <v>981</v>
      </c>
      <c r="R64" s="77" t="s">
        <v>763</v>
      </c>
      <c r="S64" s="53" t="s">
        <v>220</v>
      </c>
      <c r="T64" s="53">
        <v>0.17</v>
      </c>
      <c r="U64" s="53">
        <v>0.16</v>
      </c>
      <c r="V64" s="53">
        <v>0.18</v>
      </c>
      <c r="W64" s="75">
        <f t="shared" si="4"/>
        <v>0.17</v>
      </c>
      <c r="X64" s="82">
        <v>0.5</v>
      </c>
      <c r="Y64" s="83">
        <f t="shared" si="3"/>
        <v>-0.66</v>
      </c>
      <c r="Z64" s="85">
        <v>1</v>
      </c>
      <c r="AA64" s="85">
        <v>1.2</v>
      </c>
      <c r="AB64" s="53"/>
      <c r="AC64" s="42"/>
      <c r="AD64" s="42"/>
      <c r="AE64" s="42"/>
      <c r="AF64" s="42"/>
      <c r="AG64" s="42"/>
      <c r="AH64" s="42"/>
      <c r="AI64" s="42"/>
      <c r="AJ64" s="42"/>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c r="CV64" s="42"/>
      <c r="CW64" s="42"/>
      <c r="CX64" s="42"/>
      <c r="CY64" s="42"/>
      <c r="CZ64" s="42"/>
      <c r="DA64" s="42"/>
      <c r="DB64" s="42"/>
      <c r="DC64" s="42"/>
      <c r="DD64" s="42"/>
      <c r="DE64" s="42"/>
      <c r="DF64" s="42"/>
      <c r="DG64" s="42"/>
      <c r="DH64" s="42"/>
      <c r="DI64" s="42"/>
      <c r="DJ64" s="42"/>
      <c r="DK64" s="42"/>
      <c r="DL64" s="42"/>
      <c r="DM64" s="42"/>
      <c r="DN64" s="42"/>
      <c r="DO64" s="42"/>
      <c r="DP64" s="42"/>
      <c r="DQ64" s="42"/>
      <c r="DR64" s="42"/>
      <c r="DS64" s="42"/>
      <c r="DT64" s="42"/>
      <c r="DU64" s="42"/>
    </row>
    <row r="65" s="43" customFormat="1" ht="60" customHeight="1" spans="1:125">
      <c r="A65" s="53" t="s">
        <v>890</v>
      </c>
      <c r="B65" s="53" t="s">
        <v>30</v>
      </c>
      <c r="C65" s="54">
        <v>106</v>
      </c>
      <c r="D65" s="53" t="s">
        <v>984</v>
      </c>
      <c r="E65" s="59">
        <v>0.5</v>
      </c>
      <c r="F65" s="63"/>
      <c r="G65" s="61" t="s">
        <v>758</v>
      </c>
      <c r="H65" s="63"/>
      <c r="I65" s="61" t="s">
        <v>775</v>
      </c>
      <c r="J65" s="63"/>
      <c r="K65" s="66">
        <v>2</v>
      </c>
      <c r="L65" s="63" t="s">
        <v>727</v>
      </c>
      <c r="M65" s="53"/>
      <c r="N65" s="53"/>
      <c r="O65" s="59" t="s">
        <v>985</v>
      </c>
      <c r="P65" s="53" t="s">
        <v>980</v>
      </c>
      <c r="Q65" s="70" t="s">
        <v>986</v>
      </c>
      <c r="R65" s="77" t="s">
        <v>763</v>
      </c>
      <c r="S65" s="53" t="s">
        <v>220</v>
      </c>
      <c r="T65" s="53">
        <v>0.87</v>
      </c>
      <c r="U65" s="53">
        <v>0.81</v>
      </c>
      <c r="V65" s="53">
        <v>0.92</v>
      </c>
      <c r="W65" s="75">
        <f t="shared" si="4"/>
        <v>0.866666666666667</v>
      </c>
      <c r="X65" s="82">
        <v>1.2</v>
      </c>
      <c r="Y65" s="83">
        <f t="shared" si="3"/>
        <v>-0.277777777777778</v>
      </c>
      <c r="Z65" s="85">
        <v>2</v>
      </c>
      <c r="AA65" s="85">
        <v>2.4</v>
      </c>
      <c r="AB65" s="53"/>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c r="CV65" s="42"/>
      <c r="CW65" s="42"/>
      <c r="CX65" s="42"/>
      <c r="CY65" s="42"/>
      <c r="CZ65" s="42"/>
      <c r="DA65" s="42"/>
      <c r="DB65" s="42"/>
      <c r="DC65" s="42"/>
      <c r="DD65" s="42"/>
      <c r="DE65" s="42"/>
      <c r="DF65" s="42"/>
      <c r="DG65" s="42"/>
      <c r="DH65" s="42"/>
      <c r="DI65" s="42"/>
      <c r="DJ65" s="42"/>
      <c r="DK65" s="42"/>
      <c r="DL65" s="42"/>
      <c r="DM65" s="42"/>
      <c r="DN65" s="42"/>
      <c r="DO65" s="42"/>
      <c r="DP65" s="42"/>
      <c r="DQ65" s="42"/>
      <c r="DR65" s="42"/>
      <c r="DS65" s="42"/>
      <c r="DT65" s="42"/>
      <c r="DU65" s="42"/>
    </row>
    <row r="66" s="43" customFormat="1" ht="60" customHeight="1" spans="1:125">
      <c r="A66" s="53" t="s">
        <v>890</v>
      </c>
      <c r="B66" s="53" t="s">
        <v>30</v>
      </c>
      <c r="C66" s="54">
        <v>107</v>
      </c>
      <c r="D66" s="53" t="s">
        <v>987</v>
      </c>
      <c r="E66" s="59">
        <v>0.5</v>
      </c>
      <c r="F66" s="63"/>
      <c r="G66" s="61" t="s">
        <v>758</v>
      </c>
      <c r="H66" s="63"/>
      <c r="I66" s="61" t="s">
        <v>884</v>
      </c>
      <c r="J66" s="63"/>
      <c r="K66" s="66">
        <v>2</v>
      </c>
      <c r="L66" s="63" t="s">
        <v>727</v>
      </c>
      <c r="M66" s="53"/>
      <c r="N66" s="53"/>
      <c r="O66" s="59" t="s">
        <v>988</v>
      </c>
      <c r="P66" s="53" t="s">
        <v>980</v>
      </c>
      <c r="Q66" s="70" t="s">
        <v>986</v>
      </c>
      <c r="R66" s="77" t="s">
        <v>763</v>
      </c>
      <c r="S66" s="53" t="s">
        <v>220</v>
      </c>
      <c r="T66" s="53">
        <v>0.71</v>
      </c>
      <c r="U66" s="53">
        <v>0.53</v>
      </c>
      <c r="V66" s="53">
        <v>0.52</v>
      </c>
      <c r="W66" s="75">
        <f t="shared" si="4"/>
        <v>0.586666666666667</v>
      </c>
      <c r="X66" s="82">
        <v>0.4</v>
      </c>
      <c r="Y66" s="83">
        <f t="shared" ref="Y66:Y86" si="5">(W66-X66)/X66</f>
        <v>0.466666666666667</v>
      </c>
      <c r="Z66" s="85">
        <v>0.5</v>
      </c>
      <c r="AA66" s="85">
        <v>0.65</v>
      </c>
      <c r="AB66" s="53"/>
      <c r="AC66" s="42" t="s">
        <v>900</v>
      </c>
      <c r="AD66" s="42"/>
      <c r="AE66" s="42"/>
      <c r="AF66" s="42"/>
      <c r="AG66" s="42"/>
      <c r="AH66" s="42"/>
      <c r="AI66" s="42"/>
      <c r="AJ66" s="42"/>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c r="CV66" s="42"/>
      <c r="CW66" s="42"/>
      <c r="CX66" s="42"/>
      <c r="CY66" s="42"/>
      <c r="CZ66" s="42"/>
      <c r="DA66" s="42"/>
      <c r="DB66" s="42"/>
      <c r="DC66" s="42"/>
      <c r="DD66" s="42"/>
      <c r="DE66" s="42"/>
      <c r="DF66" s="42"/>
      <c r="DG66" s="42"/>
      <c r="DH66" s="42"/>
      <c r="DI66" s="42"/>
      <c r="DJ66" s="42"/>
      <c r="DK66" s="42"/>
      <c r="DL66" s="42"/>
      <c r="DM66" s="42"/>
      <c r="DN66" s="42"/>
      <c r="DO66" s="42"/>
      <c r="DP66" s="42"/>
      <c r="DQ66" s="42"/>
      <c r="DR66" s="42"/>
      <c r="DS66" s="42"/>
      <c r="DT66" s="42"/>
      <c r="DU66" s="42"/>
    </row>
    <row r="67" s="43" customFormat="1" ht="83" customHeight="1" spans="1:125">
      <c r="A67" s="53" t="s">
        <v>722</v>
      </c>
      <c r="B67" s="53" t="s">
        <v>30</v>
      </c>
      <c r="C67" s="54">
        <v>108</v>
      </c>
      <c r="D67" s="53" t="s">
        <v>989</v>
      </c>
      <c r="E67" s="59">
        <v>0.5</v>
      </c>
      <c r="F67" s="63"/>
      <c r="G67" s="61" t="s">
        <v>758</v>
      </c>
      <c r="H67" s="63"/>
      <c r="I67" s="61" t="s">
        <v>775</v>
      </c>
      <c r="J67" s="63"/>
      <c r="K67" s="66">
        <v>2</v>
      </c>
      <c r="L67" s="63" t="s">
        <v>727</v>
      </c>
      <c r="M67" s="53"/>
      <c r="N67" s="53"/>
      <c r="O67" s="59" t="s">
        <v>990</v>
      </c>
      <c r="P67" s="53" t="s">
        <v>980</v>
      </c>
      <c r="Q67" s="70" t="s">
        <v>991</v>
      </c>
      <c r="R67" s="74" t="s">
        <v>877</v>
      </c>
      <c r="S67" s="53" t="s">
        <v>220</v>
      </c>
      <c r="T67" s="53">
        <v>7.19</v>
      </c>
      <c r="U67" s="53">
        <v>8.5</v>
      </c>
      <c r="V67" s="53">
        <v>7.04</v>
      </c>
      <c r="W67" s="75">
        <f t="shared" si="4"/>
        <v>7.57666666666667</v>
      </c>
      <c r="X67" s="82">
        <v>2.2</v>
      </c>
      <c r="Y67" s="83">
        <f t="shared" si="5"/>
        <v>2.44393939393939</v>
      </c>
      <c r="Z67" s="85">
        <v>2.5</v>
      </c>
      <c r="AA67" s="85">
        <v>3</v>
      </c>
      <c r="AB67" s="53"/>
      <c r="AC67" s="42" t="s">
        <v>878</v>
      </c>
      <c r="AD67" s="42"/>
      <c r="AE67" s="42"/>
      <c r="AF67" s="42"/>
      <c r="AG67" s="42"/>
      <c r="AH67" s="42"/>
      <c r="AI67" s="42"/>
      <c r="AJ67" s="42"/>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c r="CV67" s="42"/>
      <c r="CW67" s="42"/>
      <c r="CX67" s="42"/>
      <c r="CY67" s="42"/>
      <c r="CZ67" s="42"/>
      <c r="DA67" s="42"/>
      <c r="DB67" s="42"/>
      <c r="DC67" s="42"/>
      <c r="DD67" s="42"/>
      <c r="DE67" s="42"/>
      <c r="DF67" s="42"/>
      <c r="DG67" s="42"/>
      <c r="DH67" s="42"/>
      <c r="DI67" s="42"/>
      <c r="DJ67" s="42"/>
      <c r="DK67" s="42"/>
      <c r="DL67" s="42"/>
      <c r="DM67" s="42"/>
      <c r="DN67" s="42"/>
      <c r="DO67" s="42"/>
      <c r="DP67" s="42"/>
      <c r="DQ67" s="42"/>
      <c r="DR67" s="42"/>
      <c r="DS67" s="42"/>
      <c r="DT67" s="42"/>
      <c r="DU67" s="42"/>
    </row>
    <row r="68" s="43" customFormat="1" ht="60" customHeight="1" spans="1:125">
      <c r="A68" s="53" t="s">
        <v>890</v>
      </c>
      <c r="B68" s="53" t="s">
        <v>30</v>
      </c>
      <c r="C68" s="54">
        <v>109</v>
      </c>
      <c r="D68" s="53" t="s">
        <v>992</v>
      </c>
      <c r="E68" s="59">
        <v>0.5</v>
      </c>
      <c r="F68" s="63"/>
      <c r="G68" s="61" t="s">
        <v>758</v>
      </c>
      <c r="H68" s="63"/>
      <c r="I68" s="61" t="s">
        <v>884</v>
      </c>
      <c r="J68" s="63"/>
      <c r="K68" s="66">
        <v>2</v>
      </c>
      <c r="L68" s="63" t="s">
        <v>727</v>
      </c>
      <c r="M68" s="53"/>
      <c r="N68" s="53"/>
      <c r="O68" s="59" t="s">
        <v>993</v>
      </c>
      <c r="P68" s="53" t="s">
        <v>980</v>
      </c>
      <c r="Q68" s="70" t="s">
        <v>994</v>
      </c>
      <c r="R68" s="76" t="s">
        <v>877</v>
      </c>
      <c r="S68" s="53" t="s">
        <v>220</v>
      </c>
      <c r="T68" s="53">
        <v>0.15</v>
      </c>
      <c r="U68" s="53">
        <v>0.13</v>
      </c>
      <c r="V68" s="53">
        <v>0.13</v>
      </c>
      <c r="W68" s="75">
        <f t="shared" si="4"/>
        <v>0.136666666666667</v>
      </c>
      <c r="X68" s="82">
        <v>2</v>
      </c>
      <c r="Y68" s="83">
        <f t="shared" si="5"/>
        <v>-0.931666666666667</v>
      </c>
      <c r="Z68" s="85">
        <v>0.5</v>
      </c>
      <c r="AA68" s="85">
        <v>0.65</v>
      </c>
      <c r="AB68" s="53"/>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2"/>
      <c r="BD68" s="42"/>
      <c r="BE68" s="42"/>
      <c r="BF68" s="42"/>
      <c r="BG68" s="42"/>
      <c r="BH68" s="42"/>
      <c r="BI68" s="42"/>
      <c r="BJ68" s="42"/>
      <c r="BK68" s="42"/>
      <c r="BL68" s="42"/>
      <c r="BM68" s="42"/>
      <c r="BN68" s="42"/>
      <c r="BO68" s="42"/>
      <c r="BP68" s="42"/>
      <c r="BQ68" s="42"/>
      <c r="BR68" s="42"/>
      <c r="BS68" s="42"/>
      <c r="BT68" s="42"/>
      <c r="BU68" s="42"/>
      <c r="BV68" s="42"/>
      <c r="BW68" s="42"/>
      <c r="BX68" s="42"/>
      <c r="BY68" s="42"/>
      <c r="BZ68" s="42"/>
      <c r="CA68" s="42"/>
      <c r="CB68" s="42"/>
      <c r="CC68" s="42"/>
      <c r="CD68" s="42"/>
      <c r="CE68" s="42"/>
      <c r="CF68" s="42"/>
      <c r="CG68" s="42"/>
      <c r="CH68" s="42"/>
      <c r="CI68" s="42"/>
      <c r="CJ68" s="42"/>
      <c r="CK68" s="42"/>
      <c r="CL68" s="42"/>
      <c r="CM68" s="42"/>
      <c r="CN68" s="42"/>
      <c r="CO68" s="42"/>
      <c r="CP68" s="42"/>
      <c r="CQ68" s="42"/>
      <c r="CR68" s="42"/>
      <c r="CS68" s="42"/>
      <c r="CT68" s="42"/>
      <c r="CU68" s="42"/>
      <c r="CV68" s="42"/>
      <c r="CW68" s="42"/>
      <c r="CX68" s="42"/>
      <c r="CY68" s="42"/>
      <c r="CZ68" s="42"/>
      <c r="DA68" s="42"/>
      <c r="DB68" s="42"/>
      <c r="DC68" s="42"/>
      <c r="DD68" s="42"/>
      <c r="DE68" s="42"/>
      <c r="DF68" s="42"/>
      <c r="DG68" s="42"/>
      <c r="DH68" s="42"/>
      <c r="DI68" s="42"/>
      <c r="DJ68" s="42"/>
      <c r="DK68" s="42"/>
      <c r="DL68" s="42"/>
      <c r="DM68" s="42"/>
      <c r="DN68" s="42"/>
      <c r="DO68" s="42"/>
      <c r="DP68" s="42"/>
      <c r="DQ68" s="42"/>
      <c r="DR68" s="42"/>
      <c r="DS68" s="42"/>
      <c r="DT68" s="42"/>
      <c r="DU68" s="42"/>
    </row>
    <row r="69" s="43" customFormat="1" ht="60" customHeight="1" spans="1:125">
      <c r="A69" s="53"/>
      <c r="B69" s="53" t="s">
        <v>30</v>
      </c>
      <c r="C69" s="54">
        <v>110</v>
      </c>
      <c r="D69" s="53" t="s">
        <v>995</v>
      </c>
      <c r="E69" s="59">
        <v>0.5</v>
      </c>
      <c r="F69" s="63"/>
      <c r="G69" s="61" t="s">
        <v>758</v>
      </c>
      <c r="H69" s="63"/>
      <c r="I69" s="61" t="s">
        <v>775</v>
      </c>
      <c r="J69" s="63"/>
      <c r="K69" s="66">
        <v>2</v>
      </c>
      <c r="L69" s="63" t="s">
        <v>727</v>
      </c>
      <c r="M69" s="53"/>
      <c r="N69" s="53"/>
      <c r="O69" s="68" t="s">
        <v>996</v>
      </c>
      <c r="P69" s="53" t="s">
        <v>980</v>
      </c>
      <c r="Q69" s="70" t="s">
        <v>997</v>
      </c>
      <c r="R69" s="72" t="s">
        <v>998</v>
      </c>
      <c r="S69" s="53" t="s">
        <v>220</v>
      </c>
      <c r="T69" s="53">
        <v>0.34</v>
      </c>
      <c r="U69" s="53">
        <v>0.19</v>
      </c>
      <c r="V69" s="53">
        <v>0.21</v>
      </c>
      <c r="W69" s="75">
        <f t="shared" si="4"/>
        <v>0.246666666666667</v>
      </c>
      <c r="X69" s="53">
        <v>2</v>
      </c>
      <c r="Y69" s="83">
        <f t="shared" si="5"/>
        <v>-0.876666666666667</v>
      </c>
      <c r="Z69" s="85">
        <v>0</v>
      </c>
      <c r="AA69" s="85">
        <v>0</v>
      </c>
      <c r="AB69" s="53"/>
      <c r="AC69" s="42"/>
      <c r="AD69" s="42"/>
      <c r="AE69" s="42"/>
      <c r="AF69" s="42"/>
      <c r="AG69" s="42"/>
      <c r="AH69" s="42"/>
      <c r="AI69" s="42"/>
      <c r="AJ69" s="42"/>
      <c r="AK69" s="42"/>
      <c r="AL69" s="42"/>
      <c r="AM69" s="42"/>
      <c r="AN69" s="42"/>
      <c r="AO69" s="42"/>
      <c r="AP69" s="42"/>
      <c r="AQ69" s="42"/>
      <c r="AR69" s="42"/>
      <c r="AS69" s="42"/>
      <c r="AT69" s="42"/>
      <c r="AU69" s="42"/>
      <c r="AV69" s="42"/>
      <c r="AW69" s="42"/>
      <c r="AX69" s="42"/>
      <c r="AY69" s="42"/>
      <c r="AZ69" s="42"/>
      <c r="BA69" s="42"/>
      <c r="BB69" s="42"/>
      <c r="BC69" s="42"/>
      <c r="BD69" s="42"/>
      <c r="BE69" s="42"/>
      <c r="BF69" s="42"/>
      <c r="BG69" s="42"/>
      <c r="BH69" s="42"/>
      <c r="BI69" s="42"/>
      <c r="BJ69" s="42"/>
      <c r="BK69" s="42"/>
      <c r="BL69" s="42"/>
      <c r="BM69" s="42"/>
      <c r="BN69" s="42"/>
      <c r="BO69" s="42"/>
      <c r="BP69" s="42"/>
      <c r="BQ69" s="42"/>
      <c r="BR69" s="42"/>
      <c r="BS69" s="42"/>
      <c r="BT69" s="42"/>
      <c r="BU69" s="42"/>
      <c r="BV69" s="42"/>
      <c r="BW69" s="42"/>
      <c r="BX69" s="42"/>
      <c r="BY69" s="42"/>
      <c r="BZ69" s="42"/>
      <c r="CA69" s="42"/>
      <c r="CB69" s="42"/>
      <c r="CC69" s="42"/>
      <c r="CD69" s="42"/>
      <c r="CE69" s="42"/>
      <c r="CF69" s="42"/>
      <c r="CG69" s="42"/>
      <c r="CH69" s="42"/>
      <c r="CI69" s="42"/>
      <c r="CJ69" s="42"/>
      <c r="CK69" s="42"/>
      <c r="CL69" s="42"/>
      <c r="CM69" s="42"/>
      <c r="CN69" s="42"/>
      <c r="CO69" s="42"/>
      <c r="CP69" s="42"/>
      <c r="CQ69" s="42"/>
      <c r="CR69" s="42"/>
      <c r="CS69" s="42"/>
      <c r="CT69" s="42"/>
      <c r="CU69" s="42"/>
      <c r="CV69" s="42"/>
      <c r="CW69" s="42"/>
      <c r="CX69" s="42"/>
      <c r="CY69" s="42"/>
      <c r="CZ69" s="42"/>
      <c r="DA69" s="42"/>
      <c r="DB69" s="42"/>
      <c r="DC69" s="42"/>
      <c r="DD69" s="42"/>
      <c r="DE69" s="42"/>
      <c r="DF69" s="42"/>
      <c r="DG69" s="42"/>
      <c r="DH69" s="42"/>
      <c r="DI69" s="42"/>
      <c r="DJ69" s="42"/>
      <c r="DK69" s="42"/>
      <c r="DL69" s="42"/>
      <c r="DM69" s="42"/>
      <c r="DN69" s="42"/>
      <c r="DO69" s="42"/>
      <c r="DP69" s="42"/>
      <c r="DQ69" s="42"/>
      <c r="DR69" s="42"/>
      <c r="DS69" s="42"/>
      <c r="DT69" s="42"/>
      <c r="DU69" s="42"/>
    </row>
    <row r="70" s="43" customFormat="1" ht="60" customHeight="1" spans="1:125">
      <c r="A70" s="53" t="s">
        <v>890</v>
      </c>
      <c r="B70" s="53" t="s">
        <v>30</v>
      </c>
      <c r="C70" s="54">
        <v>111</v>
      </c>
      <c r="D70" s="53" t="s">
        <v>999</v>
      </c>
      <c r="E70" s="59">
        <v>0.5</v>
      </c>
      <c r="F70" s="63"/>
      <c r="G70" s="61" t="s">
        <v>758</v>
      </c>
      <c r="H70" s="63"/>
      <c r="I70" s="61" t="s">
        <v>775</v>
      </c>
      <c r="J70" s="63"/>
      <c r="K70" s="66">
        <v>2</v>
      </c>
      <c r="L70" s="63" t="s">
        <v>727</v>
      </c>
      <c r="M70" s="53"/>
      <c r="N70" s="53"/>
      <c r="O70" s="59" t="s">
        <v>1000</v>
      </c>
      <c r="P70" s="53" t="s">
        <v>980</v>
      </c>
      <c r="Q70" s="70" t="s">
        <v>1001</v>
      </c>
      <c r="R70" s="86" t="s">
        <v>763</v>
      </c>
      <c r="S70" s="53" t="s">
        <v>220</v>
      </c>
      <c r="T70" s="53">
        <v>3.73</v>
      </c>
      <c r="U70" s="53">
        <v>3.61</v>
      </c>
      <c r="V70" s="53">
        <v>3.91</v>
      </c>
      <c r="W70" s="75">
        <f t="shared" si="4"/>
        <v>3.75</v>
      </c>
      <c r="X70" s="53">
        <v>3</v>
      </c>
      <c r="Y70" s="83">
        <f t="shared" si="5"/>
        <v>0.25</v>
      </c>
      <c r="Z70" s="85">
        <v>3</v>
      </c>
      <c r="AA70" s="85">
        <v>3.45</v>
      </c>
      <c r="AB70" s="53"/>
      <c r="AC70" s="42" t="s">
        <v>1002</v>
      </c>
      <c r="AD70" s="42"/>
      <c r="AE70" s="42"/>
      <c r="AF70" s="42"/>
      <c r="AG70" s="42"/>
      <c r="AH70" s="42"/>
      <c r="AI70" s="42"/>
      <c r="AJ70" s="42"/>
      <c r="AK70" s="42"/>
      <c r="AL70" s="42"/>
      <c r="AM70" s="42"/>
      <c r="AN70" s="42"/>
      <c r="AO70" s="42"/>
      <c r="AP70" s="42"/>
      <c r="AQ70" s="42"/>
      <c r="AR70" s="42"/>
      <c r="AS70" s="42"/>
      <c r="AT70" s="42"/>
      <c r="AU70" s="42"/>
      <c r="AV70" s="42"/>
      <c r="AW70" s="42"/>
      <c r="AX70" s="42"/>
      <c r="AY70" s="42"/>
      <c r="AZ70" s="42"/>
      <c r="BA70" s="42"/>
      <c r="BB70" s="42"/>
      <c r="BC70" s="42"/>
      <c r="BD70" s="42"/>
      <c r="BE70" s="42"/>
      <c r="BF70" s="42"/>
      <c r="BG70" s="42"/>
      <c r="BH70" s="42"/>
      <c r="BI70" s="42"/>
      <c r="BJ70" s="42"/>
      <c r="BK70" s="42"/>
      <c r="BL70" s="42"/>
      <c r="BM70" s="42"/>
      <c r="BN70" s="42"/>
      <c r="BO70" s="42"/>
      <c r="BP70" s="42"/>
      <c r="BQ70" s="42"/>
      <c r="BR70" s="42"/>
      <c r="BS70" s="42"/>
      <c r="BT70" s="42"/>
      <c r="BU70" s="42"/>
      <c r="BV70" s="42"/>
      <c r="BW70" s="42"/>
      <c r="BX70" s="42"/>
      <c r="BY70" s="42"/>
      <c r="BZ70" s="42"/>
      <c r="CA70" s="42"/>
      <c r="CB70" s="42"/>
      <c r="CC70" s="42"/>
      <c r="CD70" s="42"/>
      <c r="CE70" s="42"/>
      <c r="CF70" s="42"/>
      <c r="CG70" s="42"/>
      <c r="CH70" s="42"/>
      <c r="CI70" s="42"/>
      <c r="CJ70" s="42"/>
      <c r="CK70" s="42"/>
      <c r="CL70" s="42"/>
      <c r="CM70" s="42"/>
      <c r="CN70" s="42"/>
      <c r="CO70" s="42"/>
      <c r="CP70" s="42"/>
      <c r="CQ70" s="42"/>
      <c r="CR70" s="42"/>
      <c r="CS70" s="42"/>
      <c r="CT70" s="42"/>
      <c r="CU70" s="42"/>
      <c r="CV70" s="42"/>
      <c r="CW70" s="42"/>
      <c r="CX70" s="42"/>
      <c r="CY70" s="42"/>
      <c r="CZ70" s="42"/>
      <c r="DA70" s="42"/>
      <c r="DB70" s="42"/>
      <c r="DC70" s="42"/>
      <c r="DD70" s="42"/>
      <c r="DE70" s="42"/>
      <c r="DF70" s="42"/>
      <c r="DG70" s="42"/>
      <c r="DH70" s="42"/>
      <c r="DI70" s="42"/>
      <c r="DJ70" s="42"/>
      <c r="DK70" s="42"/>
      <c r="DL70" s="42"/>
      <c r="DM70" s="42"/>
      <c r="DN70" s="42"/>
      <c r="DO70" s="42"/>
      <c r="DP70" s="42"/>
      <c r="DQ70" s="42"/>
      <c r="DR70" s="42"/>
      <c r="DS70" s="42"/>
      <c r="DT70" s="42"/>
      <c r="DU70" s="42"/>
    </row>
    <row r="71" s="43" customFormat="1" ht="60" customHeight="1" spans="1:125">
      <c r="A71" s="53" t="s">
        <v>890</v>
      </c>
      <c r="B71" s="53" t="s">
        <v>30</v>
      </c>
      <c r="C71" s="54">
        <v>112</v>
      </c>
      <c r="D71" s="53" t="s">
        <v>1003</v>
      </c>
      <c r="E71" s="59">
        <v>0.5</v>
      </c>
      <c r="F71" s="63"/>
      <c r="G71" s="61" t="s">
        <v>758</v>
      </c>
      <c r="H71" s="63"/>
      <c r="I71" s="61" t="s">
        <v>884</v>
      </c>
      <c r="J71" s="63"/>
      <c r="K71" s="66">
        <v>2</v>
      </c>
      <c r="L71" s="63" t="s">
        <v>727</v>
      </c>
      <c r="M71" s="53"/>
      <c r="N71" s="53"/>
      <c r="O71" s="59" t="s">
        <v>1004</v>
      </c>
      <c r="P71" s="53" t="s">
        <v>980</v>
      </c>
      <c r="Q71" s="70" t="s">
        <v>1005</v>
      </c>
      <c r="R71" s="86" t="s">
        <v>763</v>
      </c>
      <c r="S71" s="53" t="s">
        <v>220</v>
      </c>
      <c r="T71" s="53">
        <v>4.68</v>
      </c>
      <c r="U71" s="53">
        <v>3.88</v>
      </c>
      <c r="V71" s="53">
        <v>3.52</v>
      </c>
      <c r="W71" s="87">
        <f t="shared" si="4"/>
        <v>4.02666666666667</v>
      </c>
      <c r="X71" s="88">
        <v>1.5</v>
      </c>
      <c r="Y71" s="83">
        <f t="shared" si="5"/>
        <v>1.68444444444444</v>
      </c>
      <c r="Z71" s="85">
        <v>1</v>
      </c>
      <c r="AA71" s="85">
        <v>1.2</v>
      </c>
      <c r="AB71" s="53"/>
      <c r="AC71" s="42" t="s">
        <v>1006</v>
      </c>
      <c r="AD71" s="42"/>
      <c r="AE71" s="42"/>
      <c r="AF71" s="42"/>
      <c r="AG71" s="42"/>
      <c r="AH71" s="42"/>
      <c r="AI71" s="42"/>
      <c r="AJ71" s="42"/>
      <c r="AK71" s="42"/>
      <c r="AL71" s="42"/>
      <c r="AM71" s="42"/>
      <c r="AN71" s="42"/>
      <c r="AO71" s="42"/>
      <c r="AP71" s="42"/>
      <c r="AQ71" s="42"/>
      <c r="AR71" s="42"/>
      <c r="AS71" s="42"/>
      <c r="AT71" s="42"/>
      <c r="AU71" s="42"/>
      <c r="AV71" s="42"/>
      <c r="AW71" s="42"/>
      <c r="AX71" s="42"/>
      <c r="AY71" s="42"/>
      <c r="AZ71" s="42"/>
      <c r="BA71" s="42"/>
      <c r="BB71" s="42"/>
      <c r="BC71" s="42"/>
      <c r="BD71" s="42"/>
      <c r="BE71" s="42"/>
      <c r="BF71" s="42"/>
      <c r="BG71" s="42"/>
      <c r="BH71" s="42"/>
      <c r="BI71" s="42"/>
      <c r="BJ71" s="42"/>
      <c r="BK71" s="42"/>
      <c r="BL71" s="42"/>
      <c r="BM71" s="42"/>
      <c r="BN71" s="42"/>
      <c r="BO71" s="42"/>
      <c r="BP71" s="42"/>
      <c r="BQ71" s="42"/>
      <c r="BR71" s="42"/>
      <c r="BS71" s="42"/>
      <c r="BT71" s="42"/>
      <c r="BU71" s="42"/>
      <c r="BV71" s="42"/>
      <c r="BW71" s="42"/>
      <c r="BX71" s="42"/>
      <c r="BY71" s="42"/>
      <c r="BZ71" s="42"/>
      <c r="CA71" s="42"/>
      <c r="CB71" s="42"/>
      <c r="CC71" s="42"/>
      <c r="CD71" s="42"/>
      <c r="CE71" s="42"/>
      <c r="CF71" s="42"/>
      <c r="CG71" s="42"/>
      <c r="CH71" s="42"/>
      <c r="CI71" s="42"/>
      <c r="CJ71" s="42"/>
      <c r="CK71" s="42"/>
      <c r="CL71" s="42"/>
      <c r="CM71" s="42"/>
      <c r="CN71" s="42"/>
      <c r="CO71" s="42"/>
      <c r="CP71" s="42"/>
      <c r="CQ71" s="42"/>
      <c r="CR71" s="42"/>
      <c r="CS71" s="42"/>
      <c r="CT71" s="42"/>
      <c r="CU71" s="42"/>
      <c r="CV71" s="42"/>
      <c r="CW71" s="42"/>
      <c r="CX71" s="42"/>
      <c r="CY71" s="42"/>
      <c r="CZ71" s="42"/>
      <c r="DA71" s="42"/>
      <c r="DB71" s="42"/>
      <c r="DC71" s="42"/>
      <c r="DD71" s="42"/>
      <c r="DE71" s="42"/>
      <c r="DF71" s="42"/>
      <c r="DG71" s="42"/>
      <c r="DH71" s="42"/>
      <c r="DI71" s="42"/>
      <c r="DJ71" s="42"/>
      <c r="DK71" s="42"/>
      <c r="DL71" s="42"/>
      <c r="DM71" s="42"/>
      <c r="DN71" s="42"/>
      <c r="DO71" s="42"/>
      <c r="DP71" s="42"/>
      <c r="DQ71" s="42"/>
      <c r="DR71" s="42"/>
      <c r="DS71" s="42"/>
      <c r="DT71" s="42"/>
      <c r="DU71" s="42"/>
    </row>
    <row r="72" s="43" customFormat="1" ht="60" customHeight="1" spans="1:125">
      <c r="A72" s="53" t="s">
        <v>722</v>
      </c>
      <c r="B72" s="53" t="s">
        <v>30</v>
      </c>
      <c r="C72" s="54">
        <v>113</v>
      </c>
      <c r="D72" s="53" t="s">
        <v>1007</v>
      </c>
      <c r="E72" s="59">
        <v>0.5</v>
      </c>
      <c r="F72" s="63"/>
      <c r="G72" s="61" t="s">
        <v>758</v>
      </c>
      <c r="H72" s="63"/>
      <c r="I72" s="61" t="s">
        <v>775</v>
      </c>
      <c r="J72" s="63"/>
      <c r="K72" s="66">
        <v>2</v>
      </c>
      <c r="L72" s="63" t="s">
        <v>727</v>
      </c>
      <c r="M72" s="53"/>
      <c r="N72" s="53"/>
      <c r="O72" s="59" t="s">
        <v>1008</v>
      </c>
      <c r="P72" s="53" t="s">
        <v>980</v>
      </c>
      <c r="Q72" s="70" t="s">
        <v>1009</v>
      </c>
      <c r="R72" s="76" t="s">
        <v>877</v>
      </c>
      <c r="S72" s="53" t="s">
        <v>220</v>
      </c>
      <c r="T72" s="53">
        <v>4.33</v>
      </c>
      <c r="U72" s="53">
        <v>4.28</v>
      </c>
      <c r="V72" s="53">
        <v>4.57</v>
      </c>
      <c r="W72" s="75">
        <f t="shared" si="4"/>
        <v>4.39333333333333</v>
      </c>
      <c r="X72" s="53">
        <v>3</v>
      </c>
      <c r="Y72" s="83">
        <f t="shared" si="5"/>
        <v>0.464444444444444</v>
      </c>
      <c r="Z72" s="85">
        <v>4</v>
      </c>
      <c r="AA72" s="85">
        <v>4.6</v>
      </c>
      <c r="AB72" s="53"/>
      <c r="AC72" s="42" t="s">
        <v>878</v>
      </c>
      <c r="AD72" s="42"/>
      <c r="AE72" s="42"/>
      <c r="AF72" s="42"/>
      <c r="AG72" s="42"/>
      <c r="AH72" s="42"/>
      <c r="AI72" s="42"/>
      <c r="AJ72" s="42"/>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c r="CV72" s="42"/>
      <c r="CW72" s="42"/>
      <c r="CX72" s="42"/>
      <c r="CY72" s="42"/>
      <c r="CZ72" s="42"/>
      <c r="DA72" s="42"/>
      <c r="DB72" s="42"/>
      <c r="DC72" s="42"/>
      <c r="DD72" s="42"/>
      <c r="DE72" s="42"/>
      <c r="DF72" s="42"/>
      <c r="DG72" s="42"/>
      <c r="DH72" s="42"/>
      <c r="DI72" s="42"/>
      <c r="DJ72" s="42"/>
      <c r="DK72" s="42"/>
      <c r="DL72" s="42"/>
      <c r="DM72" s="42"/>
      <c r="DN72" s="42"/>
      <c r="DO72" s="42"/>
      <c r="DP72" s="42"/>
      <c r="DQ72" s="42"/>
      <c r="DR72" s="42"/>
      <c r="DS72" s="42"/>
      <c r="DT72" s="42"/>
      <c r="DU72" s="42"/>
    </row>
    <row r="73" s="43" customFormat="1" ht="60" customHeight="1" spans="1:125">
      <c r="A73" s="53" t="s">
        <v>890</v>
      </c>
      <c r="B73" s="53" t="s">
        <v>30</v>
      </c>
      <c r="C73" s="54">
        <v>114</v>
      </c>
      <c r="D73" s="53" t="s">
        <v>1010</v>
      </c>
      <c r="E73" s="59">
        <v>0.5</v>
      </c>
      <c r="F73" s="63"/>
      <c r="G73" s="61" t="s">
        <v>758</v>
      </c>
      <c r="H73" s="63"/>
      <c r="I73" s="61" t="s">
        <v>884</v>
      </c>
      <c r="J73" s="63"/>
      <c r="K73" s="66">
        <v>2</v>
      </c>
      <c r="L73" s="63" t="s">
        <v>727</v>
      </c>
      <c r="M73" s="53"/>
      <c r="N73" s="53"/>
      <c r="O73" s="59" t="s">
        <v>1011</v>
      </c>
      <c r="P73" s="53" t="s">
        <v>980</v>
      </c>
      <c r="Q73" s="70" t="s">
        <v>1009</v>
      </c>
      <c r="R73" s="76" t="s">
        <v>877</v>
      </c>
      <c r="S73" s="53" t="s">
        <v>220</v>
      </c>
      <c r="T73" s="53">
        <v>0.25</v>
      </c>
      <c r="U73" s="53">
        <v>0.24</v>
      </c>
      <c r="V73" s="53">
        <v>0.25</v>
      </c>
      <c r="W73" s="75">
        <f t="shared" si="4"/>
        <v>0.246666666666667</v>
      </c>
      <c r="X73" s="53">
        <v>0.2</v>
      </c>
      <c r="Y73" s="83">
        <f t="shared" si="5"/>
        <v>0.233333333333333</v>
      </c>
      <c r="Z73" s="85">
        <v>1</v>
      </c>
      <c r="AA73" s="85">
        <v>1.2</v>
      </c>
      <c r="AB73" s="53"/>
      <c r="AC73" s="42" t="s">
        <v>878</v>
      </c>
      <c r="AD73" s="42"/>
      <c r="AE73" s="42"/>
      <c r="AF73" s="42"/>
      <c r="AG73" s="42"/>
      <c r="AH73" s="42"/>
      <c r="AI73" s="42"/>
      <c r="AJ73" s="42"/>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c r="CV73" s="42"/>
      <c r="CW73" s="42"/>
      <c r="CX73" s="42"/>
      <c r="CY73" s="42"/>
      <c r="CZ73" s="42"/>
      <c r="DA73" s="42"/>
      <c r="DB73" s="42"/>
      <c r="DC73" s="42"/>
      <c r="DD73" s="42"/>
      <c r="DE73" s="42"/>
      <c r="DF73" s="42"/>
      <c r="DG73" s="42"/>
      <c r="DH73" s="42"/>
      <c r="DI73" s="42"/>
      <c r="DJ73" s="42"/>
      <c r="DK73" s="42"/>
      <c r="DL73" s="42"/>
      <c r="DM73" s="42"/>
      <c r="DN73" s="42"/>
      <c r="DO73" s="42"/>
      <c r="DP73" s="42"/>
      <c r="DQ73" s="42"/>
      <c r="DR73" s="42"/>
      <c r="DS73" s="42"/>
      <c r="DT73" s="42"/>
      <c r="DU73" s="42"/>
    </row>
    <row r="74" s="43" customFormat="1" ht="60" customHeight="1" spans="1:125">
      <c r="A74" s="53" t="s">
        <v>722</v>
      </c>
      <c r="B74" s="53" t="s">
        <v>30</v>
      </c>
      <c r="C74" s="54">
        <v>117</v>
      </c>
      <c r="D74" s="53" t="s">
        <v>1012</v>
      </c>
      <c r="E74" s="59">
        <v>0.5</v>
      </c>
      <c r="F74" s="63"/>
      <c r="G74" s="61" t="s">
        <v>758</v>
      </c>
      <c r="H74" s="63"/>
      <c r="I74" s="61" t="s">
        <v>775</v>
      </c>
      <c r="J74" s="63"/>
      <c r="K74" s="66">
        <v>2</v>
      </c>
      <c r="L74" s="63" t="s">
        <v>727</v>
      </c>
      <c r="M74" s="53"/>
      <c r="N74" s="53"/>
      <c r="O74" s="59" t="s">
        <v>1013</v>
      </c>
      <c r="P74" s="53" t="s">
        <v>980</v>
      </c>
      <c r="Q74" s="70" t="s">
        <v>1014</v>
      </c>
      <c r="R74" s="86" t="s">
        <v>763</v>
      </c>
      <c r="S74" s="53" t="s">
        <v>220</v>
      </c>
      <c r="T74" s="53">
        <v>0.93</v>
      </c>
      <c r="U74" s="53">
        <v>0.96</v>
      </c>
      <c r="V74" s="53">
        <v>1</v>
      </c>
      <c r="W74" s="75">
        <f t="shared" si="4"/>
        <v>0.963333333333333</v>
      </c>
      <c r="X74" s="82">
        <v>1.2</v>
      </c>
      <c r="Y74" s="83">
        <f t="shared" si="5"/>
        <v>-0.197222222222222</v>
      </c>
      <c r="Z74" s="85">
        <v>1.5</v>
      </c>
      <c r="AA74" s="85">
        <v>1.8</v>
      </c>
      <c r="AB74" s="53"/>
      <c r="AC74" s="42"/>
      <c r="AD74" s="42"/>
      <c r="AE74" s="42"/>
      <c r="AF74" s="42"/>
      <c r="AG74" s="42"/>
      <c r="AH74" s="42"/>
      <c r="AI74" s="42"/>
      <c r="AJ74" s="42"/>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c r="CV74" s="42"/>
      <c r="CW74" s="42"/>
      <c r="CX74" s="42"/>
      <c r="CY74" s="42"/>
      <c r="CZ74" s="42"/>
      <c r="DA74" s="42"/>
      <c r="DB74" s="42"/>
      <c r="DC74" s="42"/>
      <c r="DD74" s="42"/>
      <c r="DE74" s="42"/>
      <c r="DF74" s="42"/>
      <c r="DG74" s="42"/>
      <c r="DH74" s="42"/>
      <c r="DI74" s="42"/>
      <c r="DJ74" s="42"/>
      <c r="DK74" s="42"/>
      <c r="DL74" s="42"/>
      <c r="DM74" s="42"/>
      <c r="DN74" s="42"/>
      <c r="DO74" s="42"/>
      <c r="DP74" s="42"/>
      <c r="DQ74" s="42"/>
      <c r="DR74" s="42"/>
      <c r="DS74" s="42"/>
      <c r="DT74" s="42"/>
      <c r="DU74" s="42"/>
    </row>
    <row r="75" s="43" customFormat="1" ht="60" customHeight="1" spans="1:125">
      <c r="A75" s="53" t="s">
        <v>890</v>
      </c>
      <c r="B75" s="53" t="s">
        <v>30</v>
      </c>
      <c r="C75" s="54">
        <v>118</v>
      </c>
      <c r="D75" s="53" t="s">
        <v>1015</v>
      </c>
      <c r="E75" s="59">
        <v>0.5</v>
      </c>
      <c r="F75" s="63"/>
      <c r="G75" s="61" t="s">
        <v>758</v>
      </c>
      <c r="H75" s="63"/>
      <c r="I75" s="61" t="s">
        <v>884</v>
      </c>
      <c r="J75" s="63"/>
      <c r="K75" s="66">
        <v>2</v>
      </c>
      <c r="L75" s="63" t="s">
        <v>727</v>
      </c>
      <c r="M75" s="53"/>
      <c r="N75" s="53"/>
      <c r="O75" s="59" t="s">
        <v>1016</v>
      </c>
      <c r="P75" s="53" t="s">
        <v>980</v>
      </c>
      <c r="Q75" s="70" t="s">
        <v>1014</v>
      </c>
      <c r="R75" s="86" t="s">
        <v>763</v>
      </c>
      <c r="S75" s="53" t="s">
        <v>220</v>
      </c>
      <c r="T75" s="53">
        <v>0.72</v>
      </c>
      <c r="U75" s="53">
        <v>0.57</v>
      </c>
      <c r="V75" s="53">
        <v>0.64</v>
      </c>
      <c r="W75" s="75">
        <f t="shared" si="4"/>
        <v>0.643333333333333</v>
      </c>
      <c r="X75" s="82">
        <v>0.2</v>
      </c>
      <c r="Y75" s="83">
        <f t="shared" si="5"/>
        <v>2.21666666666667</v>
      </c>
      <c r="Z75" s="85">
        <v>1</v>
      </c>
      <c r="AA75" s="85">
        <v>1.2</v>
      </c>
      <c r="AB75" s="53"/>
      <c r="AC75" s="42" t="s">
        <v>1017</v>
      </c>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c r="CV75" s="42"/>
      <c r="CW75" s="42"/>
      <c r="CX75" s="42"/>
      <c r="CY75" s="42"/>
      <c r="CZ75" s="42"/>
      <c r="DA75" s="42"/>
      <c r="DB75" s="42"/>
      <c r="DC75" s="42"/>
      <c r="DD75" s="42"/>
      <c r="DE75" s="42"/>
      <c r="DF75" s="42"/>
      <c r="DG75" s="42"/>
      <c r="DH75" s="42"/>
      <c r="DI75" s="42"/>
      <c r="DJ75" s="42"/>
      <c r="DK75" s="42"/>
      <c r="DL75" s="42"/>
      <c r="DM75" s="42"/>
      <c r="DN75" s="42"/>
      <c r="DO75" s="42"/>
      <c r="DP75" s="42"/>
      <c r="DQ75" s="42"/>
      <c r="DR75" s="42"/>
      <c r="DS75" s="42"/>
      <c r="DT75" s="42"/>
      <c r="DU75" s="42"/>
    </row>
    <row r="76" s="42" customFormat="1" ht="60" customHeight="1" spans="1:29">
      <c r="A76" s="53" t="s">
        <v>890</v>
      </c>
      <c r="B76" s="53" t="s">
        <v>30</v>
      </c>
      <c r="C76" s="54">
        <v>119</v>
      </c>
      <c r="D76" s="53" t="s">
        <v>1018</v>
      </c>
      <c r="E76" s="59">
        <v>0.5</v>
      </c>
      <c r="F76" s="63"/>
      <c r="G76" s="61" t="s">
        <v>758</v>
      </c>
      <c r="H76" s="63"/>
      <c r="I76" s="61" t="s">
        <v>775</v>
      </c>
      <c r="J76" s="63"/>
      <c r="K76" s="66">
        <v>2</v>
      </c>
      <c r="L76" s="63" t="s">
        <v>727</v>
      </c>
      <c r="M76" s="53"/>
      <c r="N76" s="53" t="s">
        <v>1019</v>
      </c>
      <c r="O76" s="59" t="s">
        <v>1020</v>
      </c>
      <c r="P76" s="53" t="s">
        <v>1021</v>
      </c>
      <c r="Q76" s="70" t="s">
        <v>1022</v>
      </c>
      <c r="R76" s="72" t="s">
        <v>1023</v>
      </c>
      <c r="S76" s="53" t="s">
        <v>220</v>
      </c>
      <c r="T76" s="53">
        <v>6.47</v>
      </c>
      <c r="U76" s="53">
        <v>9.04</v>
      </c>
      <c r="V76" s="53">
        <v>8.65</v>
      </c>
      <c r="W76" s="75">
        <f t="shared" si="4"/>
        <v>8.05333333333333</v>
      </c>
      <c r="X76" s="82">
        <v>2</v>
      </c>
      <c r="Y76" s="83">
        <f t="shared" si="5"/>
        <v>3.02666666666667</v>
      </c>
      <c r="Z76" s="85">
        <v>12</v>
      </c>
      <c r="AA76" s="85">
        <v>12.6</v>
      </c>
      <c r="AB76" s="53"/>
      <c r="AC76" s="42" t="s">
        <v>878</v>
      </c>
    </row>
    <row r="77" s="43" customFormat="1" ht="60" customHeight="1" spans="1:125">
      <c r="A77" s="53" t="s">
        <v>722</v>
      </c>
      <c r="B77" s="53" t="s">
        <v>30</v>
      </c>
      <c r="C77" s="54">
        <v>126</v>
      </c>
      <c r="D77" s="53" t="s">
        <v>1024</v>
      </c>
      <c r="E77" s="59">
        <v>0.5</v>
      </c>
      <c r="F77" s="63"/>
      <c r="G77" s="61" t="s">
        <v>758</v>
      </c>
      <c r="H77" s="63"/>
      <c r="I77" s="61" t="s">
        <v>775</v>
      </c>
      <c r="J77" s="63"/>
      <c r="K77" s="66">
        <v>2</v>
      </c>
      <c r="L77" s="63" t="s">
        <v>727</v>
      </c>
      <c r="M77" s="53"/>
      <c r="N77" s="53"/>
      <c r="O77" s="68" t="s">
        <v>1025</v>
      </c>
      <c r="P77" s="53" t="s">
        <v>980</v>
      </c>
      <c r="Q77" s="70" t="s">
        <v>1026</v>
      </c>
      <c r="R77" s="72" t="s">
        <v>763</v>
      </c>
      <c r="S77" s="53" t="s">
        <v>220</v>
      </c>
      <c r="T77" s="53">
        <v>0.28</v>
      </c>
      <c r="U77" s="53">
        <v>0.59</v>
      </c>
      <c r="V77" s="53">
        <v>0.52</v>
      </c>
      <c r="W77" s="75">
        <f t="shared" si="4"/>
        <v>0.463333333333333</v>
      </c>
      <c r="X77" s="82">
        <v>1.2</v>
      </c>
      <c r="Y77" s="83">
        <f t="shared" si="5"/>
        <v>-0.613888888888889</v>
      </c>
      <c r="Z77" s="85">
        <v>2</v>
      </c>
      <c r="AA77" s="85">
        <v>2.4</v>
      </c>
      <c r="AB77" s="53"/>
      <c r="AC77" s="42"/>
      <c r="AD77" s="42"/>
      <c r="AE77" s="42"/>
      <c r="AF77" s="42"/>
      <c r="AG77" s="42"/>
      <c r="AH77" s="42"/>
      <c r="AI77" s="42"/>
      <c r="AJ77" s="42"/>
      <c r="AK77" s="42"/>
      <c r="AL77" s="42"/>
      <c r="AM77" s="42"/>
      <c r="AN77" s="42"/>
      <c r="AO77" s="42"/>
      <c r="AP77" s="42"/>
      <c r="AQ77" s="42"/>
      <c r="AR77" s="42"/>
      <c r="AS77" s="42"/>
      <c r="AT77" s="42"/>
      <c r="AU77" s="42"/>
      <c r="AV77" s="42"/>
      <c r="AW77" s="42"/>
      <c r="AX77" s="42"/>
      <c r="AY77" s="42"/>
      <c r="AZ77" s="42"/>
      <c r="BA77" s="42"/>
      <c r="BB77" s="42"/>
      <c r="BC77" s="42"/>
      <c r="BD77" s="42"/>
      <c r="BE77" s="42"/>
      <c r="BF77" s="42"/>
      <c r="BG77" s="42"/>
      <c r="BH77" s="42"/>
      <c r="BI77" s="42"/>
      <c r="BJ77" s="42"/>
      <c r="BK77" s="42"/>
      <c r="BL77" s="42"/>
      <c r="BM77" s="42"/>
      <c r="BN77" s="42"/>
      <c r="BO77" s="42"/>
      <c r="BP77" s="42"/>
      <c r="BQ77" s="42"/>
      <c r="BR77" s="42"/>
      <c r="BS77" s="42"/>
      <c r="BT77" s="42"/>
      <c r="BU77" s="42"/>
      <c r="BV77" s="42"/>
      <c r="BW77" s="42"/>
      <c r="BX77" s="42"/>
      <c r="BY77" s="42"/>
      <c r="BZ77" s="42"/>
      <c r="CA77" s="42"/>
      <c r="CB77" s="42"/>
      <c r="CC77" s="42"/>
      <c r="CD77" s="42"/>
      <c r="CE77" s="42"/>
      <c r="CF77" s="42"/>
      <c r="CG77" s="42"/>
      <c r="CH77" s="42"/>
      <c r="CI77" s="42"/>
      <c r="CJ77" s="42"/>
      <c r="CK77" s="42"/>
      <c r="CL77" s="42"/>
      <c r="CM77" s="42"/>
      <c r="CN77" s="42"/>
      <c r="CO77" s="42"/>
      <c r="CP77" s="42"/>
      <c r="CQ77" s="42"/>
      <c r="CR77" s="42"/>
      <c r="CS77" s="42"/>
      <c r="CT77" s="42"/>
      <c r="CU77" s="42"/>
      <c r="CV77" s="42"/>
      <c r="CW77" s="42"/>
      <c r="CX77" s="42"/>
      <c r="CY77" s="42"/>
      <c r="CZ77" s="42"/>
      <c r="DA77" s="42"/>
      <c r="DB77" s="42"/>
      <c r="DC77" s="42"/>
      <c r="DD77" s="42"/>
      <c r="DE77" s="42"/>
      <c r="DF77" s="42"/>
      <c r="DG77" s="42"/>
      <c r="DH77" s="42"/>
      <c r="DI77" s="42"/>
      <c r="DJ77" s="42"/>
      <c r="DK77" s="42"/>
      <c r="DL77" s="42"/>
      <c r="DM77" s="42"/>
      <c r="DN77" s="42"/>
      <c r="DO77" s="42"/>
      <c r="DP77" s="42"/>
      <c r="DQ77" s="42"/>
      <c r="DR77" s="42"/>
      <c r="DS77" s="42"/>
      <c r="DT77" s="42"/>
      <c r="DU77" s="42"/>
    </row>
    <row r="78" s="43" customFormat="1" ht="60" customHeight="1" spans="1:125">
      <c r="A78" s="53"/>
      <c r="B78" s="53" t="s">
        <v>30</v>
      </c>
      <c r="C78" s="54">
        <v>127</v>
      </c>
      <c r="D78" s="53" t="s">
        <v>1027</v>
      </c>
      <c r="E78" s="59">
        <v>0.5</v>
      </c>
      <c r="F78" s="63"/>
      <c r="G78" s="61" t="s">
        <v>758</v>
      </c>
      <c r="H78" s="63"/>
      <c r="I78" s="61" t="s">
        <v>884</v>
      </c>
      <c r="J78" s="63"/>
      <c r="K78" s="66">
        <v>2</v>
      </c>
      <c r="L78" s="63" t="s">
        <v>727</v>
      </c>
      <c r="M78" s="53"/>
      <c r="N78" s="53"/>
      <c r="O78" s="68" t="s">
        <v>1028</v>
      </c>
      <c r="P78" s="53" t="s">
        <v>980</v>
      </c>
      <c r="Q78" s="70" t="s">
        <v>1029</v>
      </c>
      <c r="R78" s="76" t="s">
        <v>763</v>
      </c>
      <c r="S78" s="53" t="s">
        <v>220</v>
      </c>
      <c r="T78" s="53">
        <v>0.24</v>
      </c>
      <c r="U78" s="53">
        <v>0.27</v>
      </c>
      <c r="V78" s="53">
        <v>0.3</v>
      </c>
      <c r="W78" s="75">
        <f t="shared" si="4"/>
        <v>0.27</v>
      </c>
      <c r="X78" s="82">
        <v>0.2</v>
      </c>
      <c r="Y78" s="83">
        <f t="shared" si="5"/>
        <v>0.35</v>
      </c>
      <c r="Z78" s="85">
        <v>1</v>
      </c>
      <c r="AA78" s="85">
        <v>1.2</v>
      </c>
      <c r="AB78" s="53"/>
      <c r="AC78" s="42" t="s">
        <v>1017</v>
      </c>
      <c r="AD78" s="42"/>
      <c r="AE78" s="42"/>
      <c r="AF78" s="42"/>
      <c r="AG78" s="42"/>
      <c r="AH78" s="42"/>
      <c r="AI78" s="42"/>
      <c r="AJ78" s="42"/>
      <c r="AK78" s="42"/>
      <c r="AL78" s="42"/>
      <c r="AM78" s="42"/>
      <c r="AN78" s="42"/>
      <c r="AO78" s="42"/>
      <c r="AP78" s="42"/>
      <c r="AQ78" s="42"/>
      <c r="AR78" s="42"/>
      <c r="AS78" s="42"/>
      <c r="AT78" s="42"/>
      <c r="AU78" s="42"/>
      <c r="AV78" s="42"/>
      <c r="AW78" s="42"/>
      <c r="AX78" s="42"/>
      <c r="AY78" s="42"/>
      <c r="AZ78" s="42"/>
      <c r="BA78" s="42"/>
      <c r="BB78" s="42"/>
      <c r="BC78" s="42"/>
      <c r="BD78" s="42"/>
      <c r="BE78" s="42"/>
      <c r="BF78" s="42"/>
      <c r="BG78" s="42"/>
      <c r="BH78" s="42"/>
      <c r="BI78" s="42"/>
      <c r="BJ78" s="42"/>
      <c r="BK78" s="42"/>
      <c r="BL78" s="42"/>
      <c r="BM78" s="42"/>
      <c r="BN78" s="42"/>
      <c r="BO78" s="42"/>
      <c r="BP78" s="42"/>
      <c r="BQ78" s="42"/>
      <c r="BR78" s="42"/>
      <c r="BS78" s="42"/>
      <c r="BT78" s="42"/>
      <c r="BU78" s="42"/>
      <c r="BV78" s="42"/>
      <c r="BW78" s="42"/>
      <c r="BX78" s="42"/>
      <c r="BY78" s="42"/>
      <c r="BZ78" s="42"/>
      <c r="CA78" s="42"/>
      <c r="CB78" s="42"/>
      <c r="CC78" s="42"/>
      <c r="CD78" s="42"/>
      <c r="CE78" s="42"/>
      <c r="CF78" s="42"/>
      <c r="CG78" s="42"/>
      <c r="CH78" s="42"/>
      <c r="CI78" s="42"/>
      <c r="CJ78" s="42"/>
      <c r="CK78" s="42"/>
      <c r="CL78" s="42"/>
      <c r="CM78" s="42"/>
      <c r="CN78" s="42"/>
      <c r="CO78" s="42"/>
      <c r="CP78" s="42"/>
      <c r="CQ78" s="42"/>
      <c r="CR78" s="42"/>
      <c r="CS78" s="42"/>
      <c r="CT78" s="42"/>
      <c r="CU78" s="42"/>
      <c r="CV78" s="42"/>
      <c r="CW78" s="42"/>
      <c r="CX78" s="42"/>
      <c r="CY78" s="42"/>
      <c r="CZ78" s="42"/>
      <c r="DA78" s="42"/>
      <c r="DB78" s="42"/>
      <c r="DC78" s="42"/>
      <c r="DD78" s="42"/>
      <c r="DE78" s="42"/>
      <c r="DF78" s="42"/>
      <c r="DG78" s="42"/>
      <c r="DH78" s="42"/>
      <c r="DI78" s="42"/>
      <c r="DJ78" s="42"/>
      <c r="DK78" s="42"/>
      <c r="DL78" s="42"/>
      <c r="DM78" s="42"/>
      <c r="DN78" s="42"/>
      <c r="DO78" s="42"/>
      <c r="DP78" s="42"/>
      <c r="DQ78" s="42"/>
      <c r="DR78" s="42"/>
      <c r="DS78" s="42"/>
      <c r="DT78" s="42"/>
      <c r="DU78" s="42"/>
    </row>
    <row r="79" s="43" customFormat="1" ht="60" customHeight="1" spans="1:125">
      <c r="A79" s="53"/>
      <c r="B79" s="53" t="s">
        <v>30</v>
      </c>
      <c r="C79" s="54">
        <v>130</v>
      </c>
      <c r="D79" s="53" t="s">
        <v>1030</v>
      </c>
      <c r="E79" s="59">
        <v>0.5</v>
      </c>
      <c r="F79" s="63"/>
      <c r="G79" s="61" t="s">
        <v>758</v>
      </c>
      <c r="H79" s="63"/>
      <c r="I79" s="61" t="s">
        <v>775</v>
      </c>
      <c r="J79" s="63"/>
      <c r="K79" s="66">
        <v>2</v>
      </c>
      <c r="L79" s="63" t="s">
        <v>727</v>
      </c>
      <c r="M79" s="53"/>
      <c r="N79" s="53"/>
      <c r="O79" s="59" t="s">
        <v>1031</v>
      </c>
      <c r="P79" s="56" t="s">
        <v>1032</v>
      </c>
      <c r="Q79" s="70" t="s">
        <v>1033</v>
      </c>
      <c r="R79" s="72" t="s">
        <v>763</v>
      </c>
      <c r="S79" s="53" t="s">
        <v>220</v>
      </c>
      <c r="T79" s="53">
        <v>3.7</v>
      </c>
      <c r="U79" s="53">
        <v>3.44</v>
      </c>
      <c r="V79" s="53">
        <v>3.45</v>
      </c>
      <c r="W79" s="75">
        <f t="shared" si="4"/>
        <v>3.53</v>
      </c>
      <c r="X79" s="82">
        <v>3.5</v>
      </c>
      <c r="Y79" s="83">
        <f t="shared" si="5"/>
        <v>0.00857142857142852</v>
      </c>
      <c r="Z79" s="85">
        <v>2</v>
      </c>
      <c r="AA79" s="85">
        <v>2.4</v>
      </c>
      <c r="AB79" s="53"/>
      <c r="AC79" s="42"/>
      <c r="AD79" s="42"/>
      <c r="AE79" s="42"/>
      <c r="AF79" s="42"/>
      <c r="AG79" s="42"/>
      <c r="AH79" s="42"/>
      <c r="AI79" s="42"/>
      <c r="AJ79" s="42"/>
      <c r="AK79" s="42"/>
      <c r="AL79" s="42"/>
      <c r="AM79" s="42"/>
      <c r="AN79" s="42"/>
      <c r="AO79" s="42"/>
      <c r="AP79" s="42"/>
      <c r="AQ79" s="42"/>
      <c r="AR79" s="42"/>
      <c r="AS79" s="42"/>
      <c r="AT79" s="42"/>
      <c r="AU79" s="42"/>
      <c r="AV79" s="42"/>
      <c r="AW79" s="42"/>
      <c r="AX79" s="42"/>
      <c r="AY79" s="42"/>
      <c r="AZ79" s="42"/>
      <c r="BA79" s="42"/>
      <c r="BB79" s="42"/>
      <c r="BC79" s="42"/>
      <c r="BD79" s="42"/>
      <c r="BE79" s="42"/>
      <c r="BF79" s="42"/>
      <c r="BG79" s="42"/>
      <c r="BH79" s="42"/>
      <c r="BI79" s="42"/>
      <c r="BJ79" s="42"/>
      <c r="BK79" s="42"/>
      <c r="BL79" s="42"/>
      <c r="BM79" s="42"/>
      <c r="BN79" s="42"/>
      <c r="BO79" s="42"/>
      <c r="BP79" s="42"/>
      <c r="BQ79" s="42"/>
      <c r="BR79" s="42"/>
      <c r="BS79" s="42"/>
      <c r="BT79" s="42"/>
      <c r="BU79" s="42"/>
      <c r="BV79" s="42"/>
      <c r="BW79" s="42"/>
      <c r="BX79" s="42"/>
      <c r="BY79" s="42"/>
      <c r="BZ79" s="42"/>
      <c r="CA79" s="42"/>
      <c r="CB79" s="42"/>
      <c r="CC79" s="42"/>
      <c r="CD79" s="42"/>
      <c r="CE79" s="42"/>
      <c r="CF79" s="42"/>
      <c r="CG79" s="42"/>
      <c r="CH79" s="42"/>
      <c r="CI79" s="42"/>
      <c r="CJ79" s="42"/>
      <c r="CK79" s="42"/>
      <c r="CL79" s="42"/>
      <c r="CM79" s="42"/>
      <c r="CN79" s="42"/>
      <c r="CO79" s="42"/>
      <c r="CP79" s="42"/>
      <c r="CQ79" s="42"/>
      <c r="CR79" s="42"/>
      <c r="CS79" s="42"/>
      <c r="CT79" s="42"/>
      <c r="CU79" s="42"/>
      <c r="CV79" s="42"/>
      <c r="CW79" s="42"/>
      <c r="CX79" s="42"/>
      <c r="CY79" s="42"/>
      <c r="CZ79" s="42"/>
      <c r="DA79" s="42"/>
      <c r="DB79" s="42"/>
      <c r="DC79" s="42"/>
      <c r="DD79" s="42"/>
      <c r="DE79" s="42"/>
      <c r="DF79" s="42"/>
      <c r="DG79" s="42"/>
      <c r="DH79" s="42"/>
      <c r="DI79" s="42"/>
      <c r="DJ79" s="42"/>
      <c r="DK79" s="42"/>
      <c r="DL79" s="42"/>
      <c r="DM79" s="42"/>
      <c r="DN79" s="42"/>
      <c r="DO79" s="42"/>
      <c r="DP79" s="42"/>
      <c r="DQ79" s="42"/>
      <c r="DR79" s="42"/>
      <c r="DS79" s="42"/>
      <c r="DT79" s="42"/>
      <c r="DU79" s="42"/>
    </row>
    <row r="80" s="43" customFormat="1" ht="60" customHeight="1" spans="1:125">
      <c r="A80" s="53"/>
      <c r="B80" s="53" t="s">
        <v>30</v>
      </c>
      <c r="C80" s="54">
        <v>131</v>
      </c>
      <c r="D80" s="53" t="s">
        <v>1034</v>
      </c>
      <c r="E80" s="59">
        <v>0.5</v>
      </c>
      <c r="F80" s="63"/>
      <c r="G80" s="61" t="s">
        <v>758</v>
      </c>
      <c r="H80" s="63"/>
      <c r="I80" s="61" t="s">
        <v>884</v>
      </c>
      <c r="J80" s="63"/>
      <c r="K80" s="66">
        <v>2</v>
      </c>
      <c r="L80" s="63" t="s">
        <v>727</v>
      </c>
      <c r="M80" s="53"/>
      <c r="N80" s="53"/>
      <c r="O80" s="59" t="s">
        <v>1035</v>
      </c>
      <c r="P80" s="56" t="s">
        <v>1032</v>
      </c>
      <c r="Q80" s="70" t="s">
        <v>1036</v>
      </c>
      <c r="R80" s="72" t="s">
        <v>763</v>
      </c>
      <c r="S80" s="53" t="s">
        <v>220</v>
      </c>
      <c r="T80" s="53">
        <v>0.26</v>
      </c>
      <c r="U80" s="53">
        <v>0.23</v>
      </c>
      <c r="V80" s="53">
        <v>0.28</v>
      </c>
      <c r="W80" s="75">
        <f t="shared" si="4"/>
        <v>0.256666666666667</v>
      </c>
      <c r="X80" s="82">
        <v>1</v>
      </c>
      <c r="Y80" s="83">
        <f t="shared" si="5"/>
        <v>-0.743333333333333</v>
      </c>
      <c r="Z80" s="85">
        <v>1</v>
      </c>
      <c r="AA80" s="85">
        <v>1.2</v>
      </c>
      <c r="AB80" s="53"/>
      <c r="AC80" s="42"/>
      <c r="AD80" s="42"/>
      <c r="AE80" s="42"/>
      <c r="AF80" s="42"/>
      <c r="AG80" s="42"/>
      <c r="AH80" s="42"/>
      <c r="AI80" s="42"/>
      <c r="AJ80" s="42"/>
      <c r="AK80" s="42"/>
      <c r="AL80" s="42"/>
      <c r="AM80" s="42"/>
      <c r="AN80" s="42"/>
      <c r="AO80" s="42"/>
      <c r="AP80" s="42"/>
      <c r="AQ80" s="42"/>
      <c r="AR80" s="42"/>
      <c r="AS80" s="42"/>
      <c r="AT80" s="42"/>
      <c r="AU80" s="42"/>
      <c r="AV80" s="42"/>
      <c r="AW80" s="42"/>
      <c r="AX80" s="42"/>
      <c r="AY80" s="42"/>
      <c r="AZ80" s="42"/>
      <c r="BA80" s="42"/>
      <c r="BB80" s="42"/>
      <c r="BC80" s="42"/>
      <c r="BD80" s="42"/>
      <c r="BE80" s="42"/>
      <c r="BF80" s="42"/>
      <c r="BG80" s="42"/>
      <c r="BH80" s="42"/>
      <c r="BI80" s="42"/>
      <c r="BJ80" s="42"/>
      <c r="BK80" s="42"/>
      <c r="BL80" s="42"/>
      <c r="BM80" s="42"/>
      <c r="BN80" s="42"/>
      <c r="BO80" s="42"/>
      <c r="BP80" s="42"/>
      <c r="BQ80" s="42"/>
      <c r="BR80" s="42"/>
      <c r="BS80" s="42"/>
      <c r="BT80" s="42"/>
      <c r="BU80" s="42"/>
      <c r="BV80" s="42"/>
      <c r="BW80" s="42"/>
      <c r="BX80" s="42"/>
      <c r="BY80" s="42"/>
      <c r="BZ80" s="42"/>
      <c r="CA80" s="42"/>
      <c r="CB80" s="42"/>
      <c r="CC80" s="42"/>
      <c r="CD80" s="42"/>
      <c r="CE80" s="42"/>
      <c r="CF80" s="42"/>
      <c r="CG80" s="42"/>
      <c r="CH80" s="42"/>
      <c r="CI80" s="42"/>
      <c r="CJ80" s="42"/>
      <c r="CK80" s="42"/>
      <c r="CL80" s="42"/>
      <c r="CM80" s="42"/>
      <c r="CN80" s="42"/>
      <c r="CO80" s="42"/>
      <c r="CP80" s="42"/>
      <c r="CQ80" s="42"/>
      <c r="CR80" s="42"/>
      <c r="CS80" s="42"/>
      <c r="CT80" s="42"/>
      <c r="CU80" s="42"/>
      <c r="CV80" s="42"/>
      <c r="CW80" s="42"/>
      <c r="CX80" s="42"/>
      <c r="CY80" s="42"/>
      <c r="CZ80" s="42"/>
      <c r="DA80" s="42"/>
      <c r="DB80" s="42"/>
      <c r="DC80" s="42"/>
      <c r="DD80" s="42"/>
      <c r="DE80" s="42"/>
      <c r="DF80" s="42"/>
      <c r="DG80" s="42"/>
      <c r="DH80" s="42"/>
      <c r="DI80" s="42"/>
      <c r="DJ80" s="42"/>
      <c r="DK80" s="42"/>
      <c r="DL80" s="42"/>
      <c r="DM80" s="42"/>
      <c r="DN80" s="42"/>
      <c r="DO80" s="42"/>
      <c r="DP80" s="42"/>
      <c r="DQ80" s="42"/>
      <c r="DR80" s="42"/>
      <c r="DS80" s="42"/>
      <c r="DT80" s="42"/>
      <c r="DU80" s="42"/>
    </row>
    <row r="81" s="43" customFormat="1" ht="60" customHeight="1" spans="1:125">
      <c r="A81" s="53"/>
      <c r="B81" s="53" t="s">
        <v>30</v>
      </c>
      <c r="C81" s="54">
        <v>132</v>
      </c>
      <c r="D81" s="53" t="s">
        <v>1037</v>
      </c>
      <c r="E81" s="59">
        <v>0.5</v>
      </c>
      <c r="F81" s="63"/>
      <c r="G81" s="61" t="s">
        <v>758</v>
      </c>
      <c r="H81" s="63"/>
      <c r="I81" s="61" t="s">
        <v>775</v>
      </c>
      <c r="J81" s="63"/>
      <c r="K81" s="66">
        <v>2</v>
      </c>
      <c r="L81" s="63" t="s">
        <v>727</v>
      </c>
      <c r="M81" s="53"/>
      <c r="N81" s="53"/>
      <c r="O81" s="59" t="s">
        <v>1038</v>
      </c>
      <c r="P81" s="53" t="s">
        <v>980</v>
      </c>
      <c r="Q81" s="70" t="s">
        <v>1039</v>
      </c>
      <c r="R81" s="74" t="s">
        <v>877</v>
      </c>
      <c r="S81" s="53" t="s">
        <v>220</v>
      </c>
      <c r="T81" s="53">
        <v>4.9</v>
      </c>
      <c r="U81" s="53">
        <v>4.56</v>
      </c>
      <c r="V81" s="53">
        <v>5.43</v>
      </c>
      <c r="W81" s="75">
        <f t="shared" si="4"/>
        <v>4.96333333333333</v>
      </c>
      <c r="X81" s="82">
        <v>4</v>
      </c>
      <c r="Y81" s="83">
        <f t="shared" si="5"/>
        <v>0.240833333333333</v>
      </c>
      <c r="Z81" s="85">
        <v>3</v>
      </c>
      <c r="AA81" s="85">
        <v>3.45</v>
      </c>
      <c r="AB81" s="53"/>
      <c r="AC81" s="42" t="s">
        <v>878</v>
      </c>
      <c r="AD81" s="42"/>
      <c r="AE81" s="42"/>
      <c r="AF81" s="42"/>
      <c r="AG81" s="42"/>
      <c r="AH81" s="42"/>
      <c r="AI81" s="42"/>
      <c r="AJ81" s="42"/>
      <c r="AK81" s="42"/>
      <c r="AL81" s="42"/>
      <c r="AM81" s="42"/>
      <c r="AN81" s="42"/>
      <c r="AO81" s="42"/>
      <c r="AP81" s="42"/>
      <c r="AQ81" s="42"/>
      <c r="AR81" s="42"/>
      <c r="AS81" s="42"/>
      <c r="AT81" s="42"/>
      <c r="AU81" s="42"/>
      <c r="AV81" s="42"/>
      <c r="AW81" s="42"/>
      <c r="AX81" s="42"/>
      <c r="AY81" s="42"/>
      <c r="AZ81" s="42"/>
      <c r="BA81" s="42"/>
      <c r="BB81" s="42"/>
      <c r="BC81" s="42"/>
      <c r="BD81" s="42"/>
      <c r="BE81" s="42"/>
      <c r="BF81" s="42"/>
      <c r="BG81" s="42"/>
      <c r="BH81" s="42"/>
      <c r="BI81" s="42"/>
      <c r="BJ81" s="42"/>
      <c r="BK81" s="42"/>
      <c r="BL81" s="42"/>
      <c r="BM81" s="42"/>
      <c r="BN81" s="42"/>
      <c r="BO81" s="42"/>
      <c r="BP81" s="42"/>
      <c r="BQ81" s="42"/>
      <c r="BR81" s="42"/>
      <c r="BS81" s="42"/>
      <c r="BT81" s="42"/>
      <c r="BU81" s="42"/>
      <c r="BV81" s="42"/>
      <c r="BW81" s="42"/>
      <c r="BX81" s="42"/>
      <c r="BY81" s="42"/>
      <c r="BZ81" s="42"/>
      <c r="CA81" s="42"/>
      <c r="CB81" s="42"/>
      <c r="CC81" s="42"/>
      <c r="CD81" s="42"/>
      <c r="CE81" s="42"/>
      <c r="CF81" s="42"/>
      <c r="CG81" s="42"/>
      <c r="CH81" s="42"/>
      <c r="CI81" s="42"/>
      <c r="CJ81" s="42"/>
      <c r="CK81" s="42"/>
      <c r="CL81" s="42"/>
      <c r="CM81" s="42"/>
      <c r="CN81" s="42"/>
      <c r="CO81" s="42"/>
      <c r="CP81" s="42"/>
      <c r="CQ81" s="42"/>
      <c r="CR81" s="42"/>
      <c r="CS81" s="42"/>
      <c r="CT81" s="42"/>
      <c r="CU81" s="42"/>
      <c r="CV81" s="42"/>
      <c r="CW81" s="42"/>
      <c r="CX81" s="42"/>
      <c r="CY81" s="42"/>
      <c r="CZ81" s="42"/>
      <c r="DA81" s="42"/>
      <c r="DB81" s="42"/>
      <c r="DC81" s="42"/>
      <c r="DD81" s="42"/>
      <c r="DE81" s="42"/>
      <c r="DF81" s="42"/>
      <c r="DG81" s="42"/>
      <c r="DH81" s="42"/>
      <c r="DI81" s="42"/>
      <c r="DJ81" s="42"/>
      <c r="DK81" s="42"/>
      <c r="DL81" s="42"/>
      <c r="DM81" s="42"/>
      <c r="DN81" s="42"/>
      <c r="DO81" s="42"/>
      <c r="DP81" s="42"/>
      <c r="DQ81" s="42"/>
      <c r="DR81" s="42"/>
      <c r="DS81" s="42"/>
      <c r="DT81" s="42"/>
      <c r="DU81" s="42"/>
    </row>
    <row r="82" s="43" customFormat="1" ht="60" customHeight="1" spans="1:125">
      <c r="A82" s="53"/>
      <c r="B82" s="53" t="s">
        <v>30</v>
      </c>
      <c r="C82" s="54">
        <v>133</v>
      </c>
      <c r="D82" s="53" t="s">
        <v>1040</v>
      </c>
      <c r="E82" s="59">
        <v>0.5</v>
      </c>
      <c r="F82" s="63"/>
      <c r="G82" s="61" t="s">
        <v>758</v>
      </c>
      <c r="H82" s="63"/>
      <c r="I82" s="61" t="s">
        <v>884</v>
      </c>
      <c r="J82" s="63"/>
      <c r="K82" s="66">
        <v>2</v>
      </c>
      <c r="L82" s="63" t="s">
        <v>727</v>
      </c>
      <c r="M82" s="53"/>
      <c r="N82" s="53"/>
      <c r="O82" s="59" t="s">
        <v>1041</v>
      </c>
      <c r="P82" s="53" t="s">
        <v>980</v>
      </c>
      <c r="Q82" s="70" t="s">
        <v>1042</v>
      </c>
      <c r="R82" s="72" t="s">
        <v>877</v>
      </c>
      <c r="S82" s="53" t="s">
        <v>220</v>
      </c>
      <c r="T82" s="53">
        <v>0.5</v>
      </c>
      <c r="U82" s="53">
        <v>0.24</v>
      </c>
      <c r="V82" s="53">
        <v>0.2</v>
      </c>
      <c r="W82" s="75">
        <f t="shared" si="4"/>
        <v>0.313333333333333</v>
      </c>
      <c r="X82" s="82">
        <v>0.2</v>
      </c>
      <c r="Y82" s="83">
        <f t="shared" si="5"/>
        <v>0.566666666666666</v>
      </c>
      <c r="Z82" s="85">
        <v>1</v>
      </c>
      <c r="AA82" s="85">
        <v>1.2</v>
      </c>
      <c r="AB82" s="53"/>
      <c r="AC82" s="42" t="s">
        <v>878</v>
      </c>
      <c r="AD82" s="42"/>
      <c r="AE82" s="42"/>
      <c r="AF82" s="42"/>
      <c r="AG82" s="42"/>
      <c r="AH82" s="42"/>
      <c r="AI82" s="42"/>
      <c r="AJ82" s="42"/>
      <c r="AK82" s="42"/>
      <c r="AL82" s="42"/>
      <c r="AM82" s="42"/>
      <c r="AN82" s="42"/>
      <c r="AO82" s="42"/>
      <c r="AP82" s="42"/>
      <c r="AQ82" s="42"/>
      <c r="AR82" s="42"/>
      <c r="AS82" s="42"/>
      <c r="AT82" s="42"/>
      <c r="AU82" s="42"/>
      <c r="AV82" s="42"/>
      <c r="AW82" s="42"/>
      <c r="AX82" s="42"/>
      <c r="AY82" s="42"/>
      <c r="AZ82" s="42"/>
      <c r="BA82" s="42"/>
      <c r="BB82" s="42"/>
      <c r="BC82" s="42"/>
      <c r="BD82" s="42"/>
      <c r="BE82" s="42"/>
      <c r="BF82" s="42"/>
      <c r="BG82" s="42"/>
      <c r="BH82" s="42"/>
      <c r="BI82" s="42"/>
      <c r="BJ82" s="42"/>
      <c r="BK82" s="42"/>
      <c r="BL82" s="42"/>
      <c r="BM82" s="42"/>
      <c r="BN82" s="42"/>
      <c r="BO82" s="42"/>
      <c r="BP82" s="42"/>
      <c r="BQ82" s="42"/>
      <c r="BR82" s="42"/>
      <c r="BS82" s="42"/>
      <c r="BT82" s="42"/>
      <c r="BU82" s="42"/>
      <c r="BV82" s="42"/>
      <c r="BW82" s="42"/>
      <c r="BX82" s="42"/>
      <c r="BY82" s="42"/>
      <c r="BZ82" s="42"/>
      <c r="CA82" s="42"/>
      <c r="CB82" s="42"/>
      <c r="CC82" s="42"/>
      <c r="CD82" s="42"/>
      <c r="CE82" s="42"/>
      <c r="CF82" s="42"/>
      <c r="CG82" s="42"/>
      <c r="CH82" s="42"/>
      <c r="CI82" s="42"/>
      <c r="CJ82" s="42"/>
      <c r="CK82" s="42"/>
      <c r="CL82" s="42"/>
      <c r="CM82" s="42"/>
      <c r="CN82" s="42"/>
      <c r="CO82" s="42"/>
      <c r="CP82" s="42"/>
      <c r="CQ82" s="42"/>
      <c r="CR82" s="42"/>
      <c r="CS82" s="42"/>
      <c r="CT82" s="42"/>
      <c r="CU82" s="42"/>
      <c r="CV82" s="42"/>
      <c r="CW82" s="42"/>
      <c r="CX82" s="42"/>
      <c r="CY82" s="42"/>
      <c r="CZ82" s="42"/>
      <c r="DA82" s="42"/>
      <c r="DB82" s="42"/>
      <c r="DC82" s="42"/>
      <c r="DD82" s="42"/>
      <c r="DE82" s="42"/>
      <c r="DF82" s="42"/>
      <c r="DG82" s="42"/>
      <c r="DH82" s="42"/>
      <c r="DI82" s="42"/>
      <c r="DJ82" s="42"/>
      <c r="DK82" s="42"/>
      <c r="DL82" s="42"/>
      <c r="DM82" s="42"/>
      <c r="DN82" s="42"/>
      <c r="DO82" s="42"/>
      <c r="DP82" s="42"/>
      <c r="DQ82" s="42"/>
      <c r="DR82" s="42"/>
      <c r="DS82" s="42"/>
      <c r="DT82" s="42"/>
      <c r="DU82" s="42"/>
    </row>
    <row r="83" s="43" customFormat="1" ht="60" customHeight="1" spans="1:125">
      <c r="A83" s="53"/>
      <c r="B83" s="53" t="s">
        <v>30</v>
      </c>
      <c r="C83" s="54">
        <v>134</v>
      </c>
      <c r="D83" s="53" t="s">
        <v>1043</v>
      </c>
      <c r="E83" s="59">
        <v>0.5</v>
      </c>
      <c r="F83" s="63"/>
      <c r="G83" s="61" t="s">
        <v>758</v>
      </c>
      <c r="H83" s="63"/>
      <c r="I83" s="61" t="s">
        <v>775</v>
      </c>
      <c r="J83" s="63"/>
      <c r="K83" s="66">
        <v>2</v>
      </c>
      <c r="L83" s="63" t="s">
        <v>727</v>
      </c>
      <c r="M83" s="53"/>
      <c r="N83" s="53"/>
      <c r="O83" s="59" t="s">
        <v>1044</v>
      </c>
      <c r="P83" s="53" t="s">
        <v>980</v>
      </c>
      <c r="Q83" s="70" t="s">
        <v>1045</v>
      </c>
      <c r="R83" s="72" t="s">
        <v>877</v>
      </c>
      <c r="S83" s="53" t="s">
        <v>220</v>
      </c>
      <c r="T83" s="53">
        <v>5.4</v>
      </c>
      <c r="U83" s="53">
        <v>5.87</v>
      </c>
      <c r="V83" s="53">
        <v>5.03</v>
      </c>
      <c r="W83" s="75">
        <f t="shared" si="4"/>
        <v>5.43333333333333</v>
      </c>
      <c r="X83" s="82">
        <v>4.5</v>
      </c>
      <c r="Y83" s="83">
        <f t="shared" si="5"/>
        <v>0.207407407407407</v>
      </c>
      <c r="Z83" s="85">
        <v>3</v>
      </c>
      <c r="AA83" s="85">
        <v>3.45</v>
      </c>
      <c r="AB83" s="53"/>
      <c r="AC83" s="42" t="s">
        <v>878</v>
      </c>
      <c r="AD83" s="42"/>
      <c r="AE83" s="42"/>
      <c r="AF83" s="42"/>
      <c r="AG83" s="42"/>
      <c r="AH83" s="42"/>
      <c r="AI83" s="42"/>
      <c r="AJ83" s="42"/>
      <c r="AK83" s="42"/>
      <c r="AL83" s="42"/>
      <c r="AM83" s="42"/>
      <c r="AN83" s="42"/>
      <c r="AO83" s="42"/>
      <c r="AP83" s="42"/>
      <c r="AQ83" s="42"/>
      <c r="AR83" s="42"/>
      <c r="AS83" s="42"/>
      <c r="AT83" s="42"/>
      <c r="AU83" s="42"/>
      <c r="AV83" s="42"/>
      <c r="AW83" s="42"/>
      <c r="AX83" s="42"/>
      <c r="AY83" s="42"/>
      <c r="AZ83" s="42"/>
      <c r="BA83" s="42"/>
      <c r="BB83" s="42"/>
      <c r="BC83" s="42"/>
      <c r="BD83" s="42"/>
      <c r="BE83" s="42"/>
      <c r="BF83" s="42"/>
      <c r="BG83" s="42"/>
      <c r="BH83" s="42"/>
      <c r="BI83" s="42"/>
      <c r="BJ83" s="42"/>
      <c r="BK83" s="42"/>
      <c r="BL83" s="42"/>
      <c r="BM83" s="42"/>
      <c r="BN83" s="42"/>
      <c r="BO83" s="42"/>
      <c r="BP83" s="42"/>
      <c r="BQ83" s="42"/>
      <c r="BR83" s="42"/>
      <c r="BS83" s="42"/>
      <c r="BT83" s="42"/>
      <c r="BU83" s="42"/>
      <c r="BV83" s="42"/>
      <c r="BW83" s="42"/>
      <c r="BX83" s="42"/>
      <c r="BY83" s="42"/>
      <c r="BZ83" s="42"/>
      <c r="CA83" s="42"/>
      <c r="CB83" s="42"/>
      <c r="CC83" s="42"/>
      <c r="CD83" s="42"/>
      <c r="CE83" s="42"/>
      <c r="CF83" s="42"/>
      <c r="CG83" s="42"/>
      <c r="CH83" s="42"/>
      <c r="CI83" s="42"/>
      <c r="CJ83" s="42"/>
      <c r="CK83" s="42"/>
      <c r="CL83" s="42"/>
      <c r="CM83" s="42"/>
      <c r="CN83" s="42"/>
      <c r="CO83" s="42"/>
      <c r="CP83" s="42"/>
      <c r="CQ83" s="42"/>
      <c r="CR83" s="42"/>
      <c r="CS83" s="42"/>
      <c r="CT83" s="42"/>
      <c r="CU83" s="42"/>
      <c r="CV83" s="42"/>
      <c r="CW83" s="42"/>
      <c r="CX83" s="42"/>
      <c r="CY83" s="42"/>
      <c r="CZ83" s="42"/>
      <c r="DA83" s="42"/>
      <c r="DB83" s="42"/>
      <c r="DC83" s="42"/>
      <c r="DD83" s="42"/>
      <c r="DE83" s="42"/>
      <c r="DF83" s="42"/>
      <c r="DG83" s="42"/>
      <c r="DH83" s="42"/>
      <c r="DI83" s="42"/>
      <c r="DJ83" s="42"/>
      <c r="DK83" s="42"/>
      <c r="DL83" s="42"/>
      <c r="DM83" s="42"/>
      <c r="DN83" s="42"/>
      <c r="DO83" s="42"/>
      <c r="DP83" s="42"/>
      <c r="DQ83" s="42"/>
      <c r="DR83" s="42"/>
      <c r="DS83" s="42"/>
      <c r="DT83" s="42"/>
      <c r="DU83" s="42"/>
    </row>
    <row r="84" s="43" customFormat="1" ht="60" customHeight="1" spans="1:125">
      <c r="A84" s="53"/>
      <c r="B84" s="53" t="s">
        <v>30</v>
      </c>
      <c r="C84" s="54">
        <v>135</v>
      </c>
      <c r="D84" s="53" t="s">
        <v>1046</v>
      </c>
      <c r="E84" s="59">
        <v>0.5</v>
      </c>
      <c r="F84" s="63"/>
      <c r="G84" s="61" t="s">
        <v>758</v>
      </c>
      <c r="H84" s="63"/>
      <c r="I84" s="61" t="s">
        <v>884</v>
      </c>
      <c r="J84" s="63"/>
      <c r="K84" s="66">
        <v>2</v>
      </c>
      <c r="L84" s="63" t="s">
        <v>727</v>
      </c>
      <c r="M84" s="53"/>
      <c r="N84" s="53"/>
      <c r="O84" s="59" t="s">
        <v>1047</v>
      </c>
      <c r="P84" s="53" t="s">
        <v>980</v>
      </c>
      <c r="Q84" s="70" t="s">
        <v>1048</v>
      </c>
      <c r="R84" s="72" t="s">
        <v>877</v>
      </c>
      <c r="S84" s="53" t="s">
        <v>220</v>
      </c>
      <c r="T84" s="53">
        <v>0.19</v>
      </c>
      <c r="U84" s="53">
        <v>0.17</v>
      </c>
      <c r="V84" s="53">
        <v>0.17</v>
      </c>
      <c r="W84" s="75">
        <f t="shared" si="4"/>
        <v>0.176666666666667</v>
      </c>
      <c r="X84" s="82">
        <v>1.2</v>
      </c>
      <c r="Y84" s="83">
        <f t="shared" si="5"/>
        <v>-0.852777777777778</v>
      </c>
      <c r="Z84" s="85">
        <v>1</v>
      </c>
      <c r="AA84" s="85">
        <v>1.2</v>
      </c>
      <c r="AB84" s="53"/>
      <c r="AC84" s="42"/>
      <c r="AD84" s="42"/>
      <c r="AE84" s="42"/>
      <c r="AF84" s="42"/>
      <c r="AG84" s="42"/>
      <c r="AH84" s="42"/>
      <c r="AI84" s="42"/>
      <c r="AJ84" s="42"/>
      <c r="AK84" s="42"/>
      <c r="AL84" s="42"/>
      <c r="AM84" s="42"/>
      <c r="AN84" s="42"/>
      <c r="AO84" s="42"/>
      <c r="AP84" s="42"/>
      <c r="AQ84" s="42"/>
      <c r="AR84" s="42"/>
      <c r="AS84" s="42"/>
      <c r="AT84" s="42"/>
      <c r="AU84" s="42"/>
      <c r="AV84" s="42"/>
      <c r="AW84" s="42"/>
      <c r="AX84" s="42"/>
      <c r="AY84" s="42"/>
      <c r="AZ84" s="42"/>
      <c r="BA84" s="42"/>
      <c r="BB84" s="42"/>
      <c r="BC84" s="42"/>
      <c r="BD84" s="42"/>
      <c r="BE84" s="42"/>
      <c r="BF84" s="42"/>
      <c r="BG84" s="42"/>
      <c r="BH84" s="42"/>
      <c r="BI84" s="42"/>
      <c r="BJ84" s="42"/>
      <c r="BK84" s="42"/>
      <c r="BL84" s="42"/>
      <c r="BM84" s="42"/>
      <c r="BN84" s="42"/>
      <c r="BO84" s="42"/>
      <c r="BP84" s="42"/>
      <c r="BQ84" s="42"/>
      <c r="BR84" s="42"/>
      <c r="BS84" s="42"/>
      <c r="BT84" s="42"/>
      <c r="BU84" s="42"/>
      <c r="BV84" s="42"/>
      <c r="BW84" s="42"/>
      <c r="BX84" s="42"/>
      <c r="BY84" s="42"/>
      <c r="BZ84" s="42"/>
      <c r="CA84" s="42"/>
      <c r="CB84" s="42"/>
      <c r="CC84" s="42"/>
      <c r="CD84" s="42"/>
      <c r="CE84" s="42"/>
      <c r="CF84" s="42"/>
      <c r="CG84" s="42"/>
      <c r="CH84" s="42"/>
      <c r="CI84" s="42"/>
      <c r="CJ84" s="42"/>
      <c r="CK84" s="42"/>
      <c r="CL84" s="42"/>
      <c r="CM84" s="42"/>
      <c r="CN84" s="42"/>
      <c r="CO84" s="42"/>
      <c r="CP84" s="42"/>
      <c r="CQ84" s="42"/>
      <c r="CR84" s="42"/>
      <c r="CS84" s="42"/>
      <c r="CT84" s="42"/>
      <c r="CU84" s="42"/>
      <c r="CV84" s="42"/>
      <c r="CW84" s="42"/>
      <c r="CX84" s="42"/>
      <c r="CY84" s="42"/>
      <c r="CZ84" s="42"/>
      <c r="DA84" s="42"/>
      <c r="DB84" s="42"/>
      <c r="DC84" s="42"/>
      <c r="DD84" s="42"/>
      <c r="DE84" s="42"/>
      <c r="DF84" s="42"/>
      <c r="DG84" s="42"/>
      <c r="DH84" s="42"/>
      <c r="DI84" s="42"/>
      <c r="DJ84" s="42"/>
      <c r="DK84" s="42"/>
      <c r="DL84" s="42"/>
      <c r="DM84" s="42"/>
      <c r="DN84" s="42"/>
      <c r="DO84" s="42"/>
      <c r="DP84" s="42"/>
      <c r="DQ84" s="42"/>
      <c r="DR84" s="42"/>
      <c r="DS84" s="42"/>
      <c r="DT84" s="42"/>
      <c r="DU84" s="42"/>
    </row>
    <row r="85" s="43" customFormat="1" ht="60" customHeight="1" spans="1:125">
      <c r="A85" s="53"/>
      <c r="B85" s="53" t="s">
        <v>30</v>
      </c>
      <c r="C85" s="54">
        <v>136</v>
      </c>
      <c r="D85" s="53" t="s">
        <v>1049</v>
      </c>
      <c r="E85" s="59">
        <v>0.5</v>
      </c>
      <c r="F85" s="63"/>
      <c r="G85" s="61" t="s">
        <v>758</v>
      </c>
      <c r="H85" s="63"/>
      <c r="I85" s="61" t="s">
        <v>775</v>
      </c>
      <c r="J85" s="63"/>
      <c r="K85" s="66">
        <v>2</v>
      </c>
      <c r="L85" s="63" t="s">
        <v>727</v>
      </c>
      <c r="M85" s="53"/>
      <c r="N85" s="53"/>
      <c r="O85" s="59" t="s">
        <v>1050</v>
      </c>
      <c r="P85" s="53" t="s">
        <v>980</v>
      </c>
      <c r="Q85" s="70" t="s">
        <v>1051</v>
      </c>
      <c r="R85" s="72" t="s">
        <v>877</v>
      </c>
      <c r="S85" s="53" t="s">
        <v>220</v>
      </c>
      <c r="T85" s="53">
        <v>2.92</v>
      </c>
      <c r="U85" s="53">
        <v>2.76</v>
      </c>
      <c r="V85" s="53">
        <v>2.48</v>
      </c>
      <c r="W85" s="75">
        <f t="shared" si="4"/>
        <v>2.72</v>
      </c>
      <c r="X85" s="82">
        <v>2</v>
      </c>
      <c r="Y85" s="83">
        <f t="shared" si="5"/>
        <v>0.36</v>
      </c>
      <c r="Z85" s="85">
        <v>3</v>
      </c>
      <c r="AA85" s="85">
        <v>3.45</v>
      </c>
      <c r="AB85" s="53"/>
      <c r="AC85" s="42" t="s">
        <v>878</v>
      </c>
      <c r="AD85" s="42"/>
      <c r="AE85" s="42"/>
      <c r="AF85" s="42"/>
      <c r="AG85" s="42"/>
      <c r="AH85" s="42"/>
      <c r="AI85" s="42"/>
      <c r="AJ85" s="42"/>
      <c r="AK85" s="42"/>
      <c r="AL85" s="42"/>
      <c r="AM85" s="42"/>
      <c r="AN85" s="42"/>
      <c r="AO85" s="42"/>
      <c r="AP85" s="42"/>
      <c r="AQ85" s="42"/>
      <c r="AR85" s="42"/>
      <c r="AS85" s="42"/>
      <c r="AT85" s="42"/>
      <c r="AU85" s="42"/>
      <c r="AV85" s="42"/>
      <c r="AW85" s="42"/>
      <c r="AX85" s="42"/>
      <c r="AY85" s="42"/>
      <c r="AZ85" s="42"/>
      <c r="BA85" s="42"/>
      <c r="BB85" s="42"/>
      <c r="BC85" s="42"/>
      <c r="BD85" s="42"/>
      <c r="BE85" s="42"/>
      <c r="BF85" s="42"/>
      <c r="BG85" s="42"/>
      <c r="BH85" s="42"/>
      <c r="BI85" s="42"/>
      <c r="BJ85" s="42"/>
      <c r="BK85" s="42"/>
      <c r="BL85" s="42"/>
      <c r="BM85" s="42"/>
      <c r="BN85" s="42"/>
      <c r="BO85" s="42"/>
      <c r="BP85" s="42"/>
      <c r="BQ85" s="42"/>
      <c r="BR85" s="42"/>
      <c r="BS85" s="42"/>
      <c r="BT85" s="42"/>
      <c r="BU85" s="42"/>
      <c r="BV85" s="42"/>
      <c r="BW85" s="42"/>
      <c r="BX85" s="42"/>
      <c r="BY85" s="42"/>
      <c r="BZ85" s="42"/>
      <c r="CA85" s="42"/>
      <c r="CB85" s="42"/>
      <c r="CC85" s="42"/>
      <c r="CD85" s="42"/>
      <c r="CE85" s="42"/>
      <c r="CF85" s="42"/>
      <c r="CG85" s="42"/>
      <c r="CH85" s="42"/>
      <c r="CI85" s="42"/>
      <c r="CJ85" s="42"/>
      <c r="CK85" s="42"/>
      <c r="CL85" s="42"/>
      <c r="CM85" s="42"/>
      <c r="CN85" s="42"/>
      <c r="CO85" s="42"/>
      <c r="CP85" s="42"/>
      <c r="CQ85" s="42"/>
      <c r="CR85" s="42"/>
      <c r="CS85" s="42"/>
      <c r="CT85" s="42"/>
      <c r="CU85" s="42"/>
      <c r="CV85" s="42"/>
      <c r="CW85" s="42"/>
      <c r="CX85" s="42"/>
      <c r="CY85" s="42"/>
      <c r="CZ85" s="42"/>
      <c r="DA85" s="42"/>
      <c r="DB85" s="42"/>
      <c r="DC85" s="42"/>
      <c r="DD85" s="42"/>
      <c r="DE85" s="42"/>
      <c r="DF85" s="42"/>
      <c r="DG85" s="42"/>
      <c r="DH85" s="42"/>
      <c r="DI85" s="42"/>
      <c r="DJ85" s="42"/>
      <c r="DK85" s="42"/>
      <c r="DL85" s="42"/>
      <c r="DM85" s="42"/>
      <c r="DN85" s="42"/>
      <c r="DO85" s="42"/>
      <c r="DP85" s="42"/>
      <c r="DQ85" s="42"/>
      <c r="DR85" s="42"/>
      <c r="DS85" s="42"/>
      <c r="DT85" s="42"/>
      <c r="DU85" s="42"/>
    </row>
    <row r="86" s="43" customFormat="1" ht="60" customHeight="1" spans="1:125">
      <c r="A86" s="53"/>
      <c r="B86" s="53" t="s">
        <v>30</v>
      </c>
      <c r="C86" s="54">
        <v>137</v>
      </c>
      <c r="D86" s="53" t="s">
        <v>1052</v>
      </c>
      <c r="E86" s="59">
        <v>0.5</v>
      </c>
      <c r="F86" s="63"/>
      <c r="G86" s="61" t="s">
        <v>758</v>
      </c>
      <c r="H86" s="63"/>
      <c r="I86" s="61" t="s">
        <v>884</v>
      </c>
      <c r="J86" s="63"/>
      <c r="K86" s="66">
        <v>2</v>
      </c>
      <c r="L86" s="63" t="s">
        <v>727</v>
      </c>
      <c r="M86" s="53"/>
      <c r="N86" s="53"/>
      <c r="O86" s="59" t="s">
        <v>1053</v>
      </c>
      <c r="P86" s="53" t="s">
        <v>980</v>
      </c>
      <c r="Q86" s="70" t="s">
        <v>1054</v>
      </c>
      <c r="R86" s="72" t="s">
        <v>877</v>
      </c>
      <c r="S86" s="53" t="s">
        <v>220</v>
      </c>
      <c r="T86" s="53">
        <v>0.27</v>
      </c>
      <c r="U86" s="53">
        <v>0.24</v>
      </c>
      <c r="V86" s="53">
        <v>0.25</v>
      </c>
      <c r="W86" s="75">
        <f t="shared" si="4"/>
        <v>0.253333333333333</v>
      </c>
      <c r="X86" s="82">
        <v>0.2</v>
      </c>
      <c r="Y86" s="83">
        <f t="shared" si="5"/>
        <v>0.266666666666667</v>
      </c>
      <c r="Z86" s="85">
        <v>1</v>
      </c>
      <c r="AA86" s="85">
        <v>1.2</v>
      </c>
      <c r="AB86" s="53"/>
      <c r="AC86" s="42" t="s">
        <v>878</v>
      </c>
      <c r="AD86" s="42"/>
      <c r="AE86" s="42"/>
      <c r="AF86" s="42"/>
      <c r="AG86" s="42"/>
      <c r="AH86" s="42"/>
      <c r="AI86" s="42"/>
      <c r="AJ86" s="42"/>
      <c r="AK86" s="42"/>
      <c r="AL86" s="42"/>
      <c r="AM86" s="42"/>
      <c r="AN86" s="42"/>
      <c r="AO86" s="42"/>
      <c r="AP86" s="42"/>
      <c r="AQ86" s="42"/>
      <c r="AR86" s="42"/>
      <c r="AS86" s="42"/>
      <c r="AT86" s="42"/>
      <c r="AU86" s="42"/>
      <c r="AV86" s="42"/>
      <c r="AW86" s="42"/>
      <c r="AX86" s="42"/>
      <c r="AY86" s="42"/>
      <c r="AZ86" s="42"/>
      <c r="BA86" s="42"/>
      <c r="BB86" s="42"/>
      <c r="BC86" s="42"/>
      <c r="BD86" s="42"/>
      <c r="BE86" s="42"/>
      <c r="BF86" s="42"/>
      <c r="BG86" s="42"/>
      <c r="BH86" s="42"/>
      <c r="BI86" s="42"/>
      <c r="BJ86" s="42"/>
      <c r="BK86" s="42"/>
      <c r="BL86" s="42"/>
      <c r="BM86" s="42"/>
      <c r="BN86" s="42"/>
      <c r="BO86" s="42"/>
      <c r="BP86" s="42"/>
      <c r="BQ86" s="42"/>
      <c r="BR86" s="42"/>
      <c r="BS86" s="42"/>
      <c r="BT86" s="42"/>
      <c r="BU86" s="42"/>
      <c r="BV86" s="42"/>
      <c r="BW86" s="42"/>
      <c r="BX86" s="42"/>
      <c r="BY86" s="42"/>
      <c r="BZ86" s="42"/>
      <c r="CA86" s="42"/>
      <c r="CB86" s="42"/>
      <c r="CC86" s="42"/>
      <c r="CD86" s="42"/>
      <c r="CE86" s="42"/>
      <c r="CF86" s="42"/>
      <c r="CG86" s="42"/>
      <c r="CH86" s="42"/>
      <c r="CI86" s="42"/>
      <c r="CJ86" s="42"/>
      <c r="CK86" s="42"/>
      <c r="CL86" s="42"/>
      <c r="CM86" s="42"/>
      <c r="CN86" s="42"/>
      <c r="CO86" s="42"/>
      <c r="CP86" s="42"/>
      <c r="CQ86" s="42"/>
      <c r="CR86" s="42"/>
      <c r="CS86" s="42"/>
      <c r="CT86" s="42"/>
      <c r="CU86" s="42"/>
      <c r="CV86" s="42"/>
      <c r="CW86" s="42"/>
      <c r="CX86" s="42"/>
      <c r="CY86" s="42"/>
      <c r="CZ86" s="42"/>
      <c r="DA86" s="42"/>
      <c r="DB86" s="42"/>
      <c r="DC86" s="42"/>
      <c r="DD86" s="42"/>
      <c r="DE86" s="42"/>
      <c r="DF86" s="42"/>
      <c r="DG86" s="42"/>
      <c r="DH86" s="42"/>
      <c r="DI86" s="42"/>
      <c r="DJ86" s="42"/>
      <c r="DK86" s="42"/>
      <c r="DL86" s="42"/>
      <c r="DM86" s="42"/>
      <c r="DN86" s="42"/>
      <c r="DO86" s="42"/>
      <c r="DP86" s="42"/>
      <c r="DQ86" s="42"/>
      <c r="DR86" s="42"/>
      <c r="DS86" s="42"/>
      <c r="DT86" s="42"/>
      <c r="DU86" s="42"/>
    </row>
  </sheetData>
  <autoFilter ref="A1:AC86">
    <extLst/>
  </autoFilter>
  <mergeCells count="2">
    <mergeCell ref="T12:V12"/>
    <mergeCell ref="T48:V49"/>
  </mergeCells>
  <conditionalFormatting sqref="S31">
    <cfRule type="containsText" dxfId="0" priority="1" operator="between" text="Desay">
      <formula>NOT(ISERROR(SEARCH("Desay",S31)))</formula>
    </cfRule>
  </conditionalFormatting>
  <conditionalFormatting sqref="S8:S18 S35 S39:S41 S32">
    <cfRule type="containsText" dxfId="0" priority="2" operator="between" text="Desay">
      <formula>NOT(ISERROR(SEARCH("Desay",S8)))</formula>
    </cfRule>
  </conditionalFormatting>
  <conditionalFormatting sqref="S36:S38 S50:S1048576">
    <cfRule type="containsText" dxfId="0" priority="3" operator="between" text="Desay">
      <formula>NOT(ISERROR(SEARCH("Desay",S36)))</formula>
    </cfRule>
  </conditionalFormatting>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65"/>
  <sheetViews>
    <sheetView workbookViewId="0">
      <selection activeCell="Q24" sqref="Q24"/>
    </sheetView>
  </sheetViews>
  <sheetFormatPr defaultColWidth="8.66666666666667" defaultRowHeight="12.4"/>
  <cols>
    <col min="1" max="1" width="17.8333333333333" style="19" customWidth="1"/>
    <col min="2" max="2" width="20.5" style="19" customWidth="1"/>
    <col min="3" max="3" width="81.8333333333333" style="19" customWidth="1"/>
    <col min="4" max="4" width="16.5" style="20" customWidth="1"/>
    <col min="5" max="5" width="14.6666666666667" style="20" hidden="1" customWidth="1"/>
    <col min="6" max="6" width="25.5" style="20" hidden="1" customWidth="1"/>
    <col min="7" max="7" width="17.5" style="20" hidden="1" customWidth="1"/>
    <col min="8" max="8" width="18" style="20" hidden="1" customWidth="1"/>
    <col min="9" max="9" width="30.3333333333333" style="20" hidden="1" customWidth="1"/>
    <col min="10" max="10" width="35.1666666666667" style="20" hidden="1" customWidth="1"/>
    <col min="11" max="11" width="14.6666666666667" style="20" customWidth="1"/>
    <col min="12" max="13" width="10.8333333333333" style="19" customWidth="1"/>
    <col min="14" max="15" width="8.66666666666667" style="19"/>
    <col min="16" max="16" width="19.1666666666667" style="19" customWidth="1"/>
    <col min="17" max="17" width="8.66666666666667" style="21"/>
    <col min="18" max="16384" width="8.66666666666667" style="19"/>
  </cols>
  <sheetData>
    <row r="1" ht="31" spans="1:17">
      <c r="A1" s="22" t="s">
        <v>1055</v>
      </c>
      <c r="B1" s="22" t="s">
        <v>1056</v>
      </c>
      <c r="C1" s="22" t="s">
        <v>1057</v>
      </c>
      <c r="D1" s="23" t="s">
        <v>1058</v>
      </c>
      <c r="E1" s="23" t="s">
        <v>1059</v>
      </c>
      <c r="F1" s="22" t="s">
        <v>1060</v>
      </c>
      <c r="G1" s="23" t="s">
        <v>1061</v>
      </c>
      <c r="H1" s="23" t="s">
        <v>1062</v>
      </c>
      <c r="I1" s="23" t="s">
        <v>1063</v>
      </c>
      <c r="J1" s="23" t="s">
        <v>1064</v>
      </c>
      <c r="K1" s="23" t="s">
        <v>628</v>
      </c>
      <c r="L1" s="32" t="s">
        <v>1065</v>
      </c>
      <c r="M1" s="32" t="s">
        <v>1066</v>
      </c>
      <c r="N1" s="32" t="s">
        <v>1067</v>
      </c>
      <c r="O1" s="32" t="s">
        <v>716</v>
      </c>
      <c r="P1" s="32" t="s">
        <v>717</v>
      </c>
      <c r="Q1" s="41" t="s">
        <v>704</v>
      </c>
    </row>
    <row r="2" ht="25" spans="1:17">
      <c r="A2" s="24" t="s">
        <v>54</v>
      </c>
      <c r="B2" s="24" t="s">
        <v>1068</v>
      </c>
      <c r="C2" s="25" t="s">
        <v>1069</v>
      </c>
      <c r="D2" s="26" t="s">
        <v>1070</v>
      </c>
      <c r="E2" s="26"/>
      <c r="F2" s="32"/>
      <c r="G2" s="26"/>
      <c r="H2" s="26"/>
      <c r="I2" s="34"/>
      <c r="J2" s="26"/>
      <c r="K2" s="26" t="s">
        <v>220</v>
      </c>
      <c r="L2" s="32">
        <v>0.11</v>
      </c>
      <c r="M2" s="32">
        <v>0.09</v>
      </c>
      <c r="N2" s="32">
        <v>0.13</v>
      </c>
      <c r="O2" s="32">
        <f t="shared" ref="O2:O65" si="0">AVERAGE(L2:N2)</f>
        <v>0.11</v>
      </c>
      <c r="P2" s="36" t="s">
        <v>733</v>
      </c>
      <c r="Q2" s="41" t="e">
        <f t="shared" ref="Q2:Q65" si="1">(O2-P2)/P2</f>
        <v>#VALUE!</v>
      </c>
    </row>
    <row r="3" ht="13" spans="1:17">
      <c r="A3" s="24"/>
      <c r="B3" s="24"/>
      <c r="C3" s="25" t="s">
        <v>1071</v>
      </c>
      <c r="D3" s="26"/>
      <c r="E3" s="26"/>
      <c r="F3" s="32"/>
      <c r="G3" s="26"/>
      <c r="H3" s="26"/>
      <c r="I3" s="34"/>
      <c r="J3" s="26"/>
      <c r="K3" s="26" t="s">
        <v>220</v>
      </c>
      <c r="L3" s="32">
        <v>12.01</v>
      </c>
      <c r="M3" s="32">
        <v>9.24</v>
      </c>
      <c r="N3" s="32">
        <v>13.14</v>
      </c>
      <c r="O3" s="32">
        <f t="shared" si="0"/>
        <v>11.4633333333333</v>
      </c>
      <c r="P3" s="36" t="s">
        <v>733</v>
      </c>
      <c r="Q3" s="41" t="e">
        <f t="shared" si="1"/>
        <v>#VALUE!</v>
      </c>
    </row>
    <row r="4" ht="13" spans="1:17">
      <c r="A4" s="24"/>
      <c r="B4" s="24"/>
      <c r="C4" s="25" t="s">
        <v>1072</v>
      </c>
      <c r="D4" s="26"/>
      <c r="E4" s="26"/>
      <c r="F4" s="32"/>
      <c r="G4" s="26"/>
      <c r="H4" s="26"/>
      <c r="I4" s="34"/>
      <c r="J4" s="26"/>
      <c r="K4" s="26" t="s">
        <v>220</v>
      </c>
      <c r="L4" s="32">
        <v>13.82</v>
      </c>
      <c r="M4" s="32">
        <v>13.09</v>
      </c>
      <c r="N4" s="32">
        <v>12.28</v>
      </c>
      <c r="O4" s="32">
        <f t="shared" si="0"/>
        <v>13.0633333333333</v>
      </c>
      <c r="P4" s="36" t="s">
        <v>733</v>
      </c>
      <c r="Q4" s="41" t="e">
        <f t="shared" si="1"/>
        <v>#VALUE!</v>
      </c>
    </row>
    <row r="5" ht="13" spans="1:17">
      <c r="A5" s="24"/>
      <c r="B5" s="24"/>
      <c r="C5" s="25" t="s">
        <v>1073</v>
      </c>
      <c r="D5" s="26"/>
      <c r="E5" s="26"/>
      <c r="F5" s="32"/>
      <c r="G5" s="26"/>
      <c r="H5" s="26"/>
      <c r="I5" s="34"/>
      <c r="J5" s="26"/>
      <c r="K5" s="26" t="s">
        <v>220</v>
      </c>
      <c r="L5" s="32">
        <v>479</v>
      </c>
      <c r="M5" s="32">
        <v>458</v>
      </c>
      <c r="N5" s="32">
        <v>499</v>
      </c>
      <c r="O5" s="32">
        <f t="shared" si="0"/>
        <v>478.666666666667</v>
      </c>
      <c r="P5" s="36" t="s">
        <v>733</v>
      </c>
      <c r="Q5" s="41" t="e">
        <f t="shared" si="1"/>
        <v>#VALUE!</v>
      </c>
    </row>
    <row r="6" ht="13" spans="1:17">
      <c r="A6" s="24"/>
      <c r="B6" s="24"/>
      <c r="C6" s="25" t="s">
        <v>1074</v>
      </c>
      <c r="D6" s="26"/>
      <c r="E6" s="26"/>
      <c r="F6" s="32"/>
      <c r="G6" s="26"/>
      <c r="H6" s="26"/>
      <c r="I6" s="34"/>
      <c r="J6" s="26"/>
      <c r="K6" s="26" t="s">
        <v>220</v>
      </c>
      <c r="L6" s="32">
        <v>51.32</v>
      </c>
      <c r="M6" s="32"/>
      <c r="N6" s="32"/>
      <c r="O6" s="32">
        <f t="shared" si="0"/>
        <v>51.32</v>
      </c>
      <c r="P6" s="36" t="s">
        <v>733</v>
      </c>
      <c r="Q6" s="41" t="e">
        <f t="shared" si="1"/>
        <v>#VALUE!</v>
      </c>
    </row>
    <row r="7" ht="13" spans="1:17">
      <c r="A7" s="24"/>
      <c r="B7" s="24"/>
      <c r="C7" s="25" t="s">
        <v>1075</v>
      </c>
      <c r="D7" s="26"/>
      <c r="E7" s="26"/>
      <c r="F7" s="32"/>
      <c r="G7" s="26"/>
      <c r="H7" s="26"/>
      <c r="I7" s="34"/>
      <c r="J7" s="26"/>
      <c r="K7" s="26" t="s">
        <v>220</v>
      </c>
      <c r="L7" s="32">
        <v>0.68</v>
      </c>
      <c r="M7" s="32">
        <v>0.64</v>
      </c>
      <c r="N7" s="32">
        <v>1.15</v>
      </c>
      <c r="O7" s="32">
        <f t="shared" si="0"/>
        <v>0.823333333333333</v>
      </c>
      <c r="P7" s="36" t="s">
        <v>733</v>
      </c>
      <c r="Q7" s="41" t="e">
        <f t="shared" si="1"/>
        <v>#VALUE!</v>
      </c>
    </row>
    <row r="8" ht="13" spans="1:17">
      <c r="A8" s="24"/>
      <c r="B8" s="24"/>
      <c r="C8" s="25" t="s">
        <v>1076</v>
      </c>
      <c r="D8" s="26"/>
      <c r="E8" s="26"/>
      <c r="F8" s="32"/>
      <c r="G8" s="26"/>
      <c r="H8" s="26"/>
      <c r="I8" s="34"/>
      <c r="J8" s="26"/>
      <c r="K8" s="26" t="s">
        <v>220</v>
      </c>
      <c r="L8" s="32">
        <v>0.94</v>
      </c>
      <c r="M8" s="32">
        <v>0.43</v>
      </c>
      <c r="N8" s="32">
        <v>0.72</v>
      </c>
      <c r="O8" s="32">
        <f t="shared" si="0"/>
        <v>0.696666666666667</v>
      </c>
      <c r="P8" s="36" t="s">
        <v>733</v>
      </c>
      <c r="Q8" s="41" t="e">
        <f t="shared" si="1"/>
        <v>#VALUE!</v>
      </c>
    </row>
    <row r="9" ht="14" spans="1:17">
      <c r="A9" s="24"/>
      <c r="B9" s="24"/>
      <c r="C9" s="27" t="s">
        <v>1077</v>
      </c>
      <c r="D9" s="26"/>
      <c r="E9" s="26"/>
      <c r="F9" s="32"/>
      <c r="G9" s="26"/>
      <c r="H9" s="26"/>
      <c r="I9" s="34"/>
      <c r="J9" s="26"/>
      <c r="K9" s="26" t="s">
        <v>220</v>
      </c>
      <c r="L9" s="32">
        <v>3.32</v>
      </c>
      <c r="M9" s="32">
        <v>1.41</v>
      </c>
      <c r="N9" s="32">
        <v>1.39</v>
      </c>
      <c r="O9" s="32">
        <f t="shared" si="0"/>
        <v>2.04</v>
      </c>
      <c r="P9" s="36" t="s">
        <v>733</v>
      </c>
      <c r="Q9" s="41" t="e">
        <f t="shared" si="1"/>
        <v>#VALUE!</v>
      </c>
    </row>
    <row r="10" ht="14" spans="1:17">
      <c r="A10" s="24"/>
      <c r="B10" s="24"/>
      <c r="C10" s="27" t="s">
        <v>1078</v>
      </c>
      <c r="D10" s="26"/>
      <c r="E10" s="26"/>
      <c r="F10" s="32"/>
      <c r="G10" s="26"/>
      <c r="H10" s="26"/>
      <c r="I10" s="34"/>
      <c r="J10" s="26"/>
      <c r="K10" s="26" t="s">
        <v>220</v>
      </c>
      <c r="L10" s="32">
        <v>2.09</v>
      </c>
      <c r="M10" s="32">
        <v>2.02</v>
      </c>
      <c r="N10" s="32">
        <v>1.99</v>
      </c>
      <c r="O10" s="32">
        <f t="shared" si="0"/>
        <v>2.03333333333333</v>
      </c>
      <c r="P10" s="32">
        <v>3.3</v>
      </c>
      <c r="Q10" s="41">
        <f t="shared" si="1"/>
        <v>-0.383838383838384</v>
      </c>
    </row>
    <row r="11" ht="14" spans="1:17">
      <c r="A11" s="24"/>
      <c r="B11" s="24"/>
      <c r="C11" s="27" t="s">
        <v>1079</v>
      </c>
      <c r="D11" s="26"/>
      <c r="E11" s="26"/>
      <c r="F11" s="32"/>
      <c r="G11" s="26"/>
      <c r="H11" s="26"/>
      <c r="I11" s="34"/>
      <c r="J11" s="26"/>
      <c r="K11" s="26" t="s">
        <v>220</v>
      </c>
      <c r="L11" s="32">
        <v>3.56</v>
      </c>
      <c r="M11" s="32">
        <v>2.23</v>
      </c>
      <c r="N11" s="32">
        <v>2.75</v>
      </c>
      <c r="O11" s="32">
        <f t="shared" si="0"/>
        <v>2.84666666666667</v>
      </c>
      <c r="P11" s="36" t="s">
        <v>733</v>
      </c>
      <c r="Q11" s="41" t="e">
        <f t="shared" si="1"/>
        <v>#VALUE!</v>
      </c>
    </row>
    <row r="12" ht="14" spans="1:17">
      <c r="A12" s="24"/>
      <c r="B12" s="24"/>
      <c r="C12" s="27" t="s">
        <v>1080</v>
      </c>
      <c r="D12" s="26"/>
      <c r="E12" s="26"/>
      <c r="F12" s="32"/>
      <c r="G12" s="26"/>
      <c r="H12" s="26"/>
      <c r="I12" s="34"/>
      <c r="J12" s="26"/>
      <c r="K12" s="26" t="s">
        <v>220</v>
      </c>
      <c r="L12" s="32">
        <v>2.07</v>
      </c>
      <c r="M12" s="32">
        <v>3.63</v>
      </c>
      <c r="N12" s="32">
        <v>2.96</v>
      </c>
      <c r="O12" s="32">
        <f t="shared" si="0"/>
        <v>2.88666666666667</v>
      </c>
      <c r="P12" s="36" t="s">
        <v>733</v>
      </c>
      <c r="Q12" s="41" t="e">
        <f t="shared" si="1"/>
        <v>#VALUE!</v>
      </c>
    </row>
    <row r="13" ht="13" spans="1:17">
      <c r="A13" s="24"/>
      <c r="B13" s="24"/>
      <c r="C13" s="25" t="s">
        <v>1081</v>
      </c>
      <c r="D13" s="26"/>
      <c r="E13" s="26"/>
      <c r="F13" s="32"/>
      <c r="G13" s="26"/>
      <c r="H13" s="26"/>
      <c r="I13" s="34"/>
      <c r="J13" s="26"/>
      <c r="K13" s="26" t="s">
        <v>220</v>
      </c>
      <c r="L13" s="32">
        <v>3.21</v>
      </c>
      <c r="M13" s="32">
        <v>3.01</v>
      </c>
      <c r="N13" s="32">
        <v>2.46</v>
      </c>
      <c r="O13" s="32">
        <f t="shared" si="0"/>
        <v>2.89333333333333</v>
      </c>
      <c r="P13" s="36" t="s">
        <v>733</v>
      </c>
      <c r="Q13" s="41" t="e">
        <f t="shared" si="1"/>
        <v>#VALUE!</v>
      </c>
    </row>
    <row r="14" ht="13" spans="1:17">
      <c r="A14" s="24"/>
      <c r="B14" s="24"/>
      <c r="C14" s="25" t="s">
        <v>1082</v>
      </c>
      <c r="D14" s="26"/>
      <c r="E14" s="26"/>
      <c r="F14" s="32"/>
      <c r="G14" s="26"/>
      <c r="H14" s="26"/>
      <c r="I14" s="34"/>
      <c r="J14" s="26"/>
      <c r="K14" s="26" t="s">
        <v>220</v>
      </c>
      <c r="L14" s="32">
        <v>1.63</v>
      </c>
      <c r="M14" s="32">
        <v>4.23</v>
      </c>
      <c r="N14" s="32">
        <v>2.91</v>
      </c>
      <c r="O14" s="32">
        <f t="shared" si="0"/>
        <v>2.92333333333333</v>
      </c>
      <c r="P14" s="36" t="s">
        <v>733</v>
      </c>
      <c r="Q14" s="41" t="e">
        <f t="shared" si="1"/>
        <v>#VALUE!</v>
      </c>
    </row>
    <row r="15" ht="13" spans="1:17">
      <c r="A15" s="24"/>
      <c r="B15" s="24"/>
      <c r="C15" s="25" t="s">
        <v>1083</v>
      </c>
      <c r="D15" s="26"/>
      <c r="E15" s="26"/>
      <c r="F15" s="32"/>
      <c r="G15" s="26"/>
      <c r="H15" s="26"/>
      <c r="I15" s="34"/>
      <c r="J15" s="26"/>
      <c r="K15" s="26" t="s">
        <v>220</v>
      </c>
      <c r="L15" s="32">
        <v>1.82</v>
      </c>
      <c r="M15" s="32">
        <v>1.61</v>
      </c>
      <c r="N15" s="32">
        <v>1.63</v>
      </c>
      <c r="O15" s="32">
        <f t="shared" si="0"/>
        <v>1.68666666666667</v>
      </c>
      <c r="P15" s="36" t="s">
        <v>733</v>
      </c>
      <c r="Q15" s="41" t="e">
        <f t="shared" si="1"/>
        <v>#VALUE!</v>
      </c>
    </row>
    <row r="16" ht="13" spans="1:17">
      <c r="A16" s="24"/>
      <c r="B16" s="24"/>
      <c r="C16" s="25" t="s">
        <v>1084</v>
      </c>
      <c r="D16" s="26"/>
      <c r="E16" s="26"/>
      <c r="F16" s="32"/>
      <c r="G16" s="26"/>
      <c r="H16" s="26"/>
      <c r="I16" s="34"/>
      <c r="J16" s="26"/>
      <c r="K16" s="26" t="s">
        <v>220</v>
      </c>
      <c r="L16" s="32">
        <v>2.13</v>
      </c>
      <c r="M16" s="32">
        <v>2.19</v>
      </c>
      <c r="N16" s="32">
        <v>3.47</v>
      </c>
      <c r="O16" s="32">
        <f t="shared" si="0"/>
        <v>2.59666666666667</v>
      </c>
      <c r="P16" s="32">
        <v>2</v>
      </c>
      <c r="Q16" s="41">
        <f t="shared" si="1"/>
        <v>0.298333333333334</v>
      </c>
    </row>
    <row r="17" ht="13" spans="1:17">
      <c r="A17" s="24"/>
      <c r="B17" s="24"/>
      <c r="C17" s="25" t="s">
        <v>1085</v>
      </c>
      <c r="D17" s="26"/>
      <c r="E17" s="26"/>
      <c r="F17" s="32"/>
      <c r="G17" s="26"/>
      <c r="H17" s="26"/>
      <c r="I17" s="34"/>
      <c r="J17" s="26"/>
      <c r="K17" s="26" t="s">
        <v>220</v>
      </c>
      <c r="L17" s="32">
        <v>4.01</v>
      </c>
      <c r="M17" s="32">
        <v>3.62</v>
      </c>
      <c r="N17" s="32">
        <v>3.53</v>
      </c>
      <c r="O17" s="32">
        <f t="shared" si="0"/>
        <v>3.72</v>
      </c>
      <c r="P17" s="36" t="s">
        <v>733</v>
      </c>
      <c r="Q17" s="41" t="e">
        <f t="shared" si="1"/>
        <v>#VALUE!</v>
      </c>
    </row>
    <row r="18" ht="13" spans="1:17">
      <c r="A18" s="24"/>
      <c r="B18" s="24"/>
      <c r="C18" s="25" t="s">
        <v>1086</v>
      </c>
      <c r="D18" s="26"/>
      <c r="E18" s="26"/>
      <c r="F18" s="32"/>
      <c r="G18" s="26"/>
      <c r="H18" s="26"/>
      <c r="I18" s="34"/>
      <c r="J18" s="26"/>
      <c r="K18" s="26" t="s">
        <v>220</v>
      </c>
      <c r="L18" s="32">
        <v>0.75</v>
      </c>
      <c r="M18" s="32">
        <v>0.77</v>
      </c>
      <c r="N18" s="32">
        <v>0.97</v>
      </c>
      <c r="O18" s="32">
        <f t="shared" si="0"/>
        <v>0.83</v>
      </c>
      <c r="P18" s="36" t="s">
        <v>733</v>
      </c>
      <c r="Q18" s="41" t="e">
        <f t="shared" si="1"/>
        <v>#VALUE!</v>
      </c>
    </row>
    <row r="19" ht="13" spans="1:17">
      <c r="A19" s="24"/>
      <c r="B19" s="24"/>
      <c r="C19" s="25" t="s">
        <v>1087</v>
      </c>
      <c r="D19" s="26"/>
      <c r="E19" s="26"/>
      <c r="F19" s="32"/>
      <c r="G19" s="26"/>
      <c r="H19" s="26"/>
      <c r="I19" s="34"/>
      <c r="J19" s="26"/>
      <c r="K19" s="26" t="s">
        <v>220</v>
      </c>
      <c r="L19" s="32">
        <v>4.11</v>
      </c>
      <c r="M19" s="32">
        <v>3.91</v>
      </c>
      <c r="N19" s="32">
        <v>5.86</v>
      </c>
      <c r="O19" s="32">
        <f t="shared" si="0"/>
        <v>4.62666666666667</v>
      </c>
      <c r="P19" s="36" t="s">
        <v>733</v>
      </c>
      <c r="Q19" s="41" t="e">
        <f t="shared" si="1"/>
        <v>#VALUE!</v>
      </c>
    </row>
    <row r="20" ht="13" spans="1:17">
      <c r="A20" s="24"/>
      <c r="B20" s="24"/>
      <c r="C20" s="25" t="s">
        <v>1088</v>
      </c>
      <c r="D20" s="26"/>
      <c r="E20" s="26"/>
      <c r="F20" s="32"/>
      <c r="G20" s="26"/>
      <c r="H20" s="26"/>
      <c r="I20" s="34"/>
      <c r="J20" s="26"/>
      <c r="K20" s="26" t="s">
        <v>220</v>
      </c>
      <c r="L20" s="32">
        <v>5.38</v>
      </c>
      <c r="M20" s="32">
        <v>5.04</v>
      </c>
      <c r="N20" s="36">
        <v>5.93</v>
      </c>
      <c r="O20" s="32">
        <f t="shared" si="0"/>
        <v>5.45</v>
      </c>
      <c r="P20" s="36" t="s">
        <v>733</v>
      </c>
      <c r="Q20" s="41" t="e">
        <f t="shared" si="1"/>
        <v>#VALUE!</v>
      </c>
    </row>
    <row r="21" ht="13" spans="1:17">
      <c r="A21" s="24"/>
      <c r="B21" s="24"/>
      <c r="C21" s="25" t="s">
        <v>1089</v>
      </c>
      <c r="D21" s="26"/>
      <c r="E21" s="26"/>
      <c r="F21" s="32"/>
      <c r="G21" s="26"/>
      <c r="H21" s="26"/>
      <c r="I21" s="34"/>
      <c r="J21" s="26"/>
      <c r="K21" s="26" t="s">
        <v>220</v>
      </c>
      <c r="L21" s="32">
        <v>3.81</v>
      </c>
      <c r="M21" s="32">
        <v>2.24</v>
      </c>
      <c r="N21" s="32">
        <v>4.13</v>
      </c>
      <c r="O21" s="32">
        <f t="shared" si="0"/>
        <v>3.39333333333333</v>
      </c>
      <c r="P21" s="36" t="s">
        <v>733</v>
      </c>
      <c r="Q21" s="41" t="e">
        <f t="shared" si="1"/>
        <v>#VALUE!</v>
      </c>
    </row>
    <row r="22" ht="13" spans="1:17">
      <c r="A22" s="24"/>
      <c r="B22" s="24"/>
      <c r="C22" s="25" t="s">
        <v>1090</v>
      </c>
      <c r="D22" s="26"/>
      <c r="E22" s="26"/>
      <c r="F22" s="32"/>
      <c r="G22" s="26"/>
      <c r="H22" s="26"/>
      <c r="I22" s="34"/>
      <c r="J22" s="26"/>
      <c r="K22" s="26" t="s">
        <v>220</v>
      </c>
      <c r="L22" s="32">
        <v>4.04</v>
      </c>
      <c r="M22" s="32">
        <v>3.32</v>
      </c>
      <c r="N22" s="32">
        <v>4.05</v>
      </c>
      <c r="O22" s="32">
        <f t="shared" si="0"/>
        <v>3.80333333333333</v>
      </c>
      <c r="P22" s="36" t="s">
        <v>733</v>
      </c>
      <c r="Q22" s="41" t="e">
        <f t="shared" si="1"/>
        <v>#VALUE!</v>
      </c>
    </row>
    <row r="23" ht="13" spans="1:17">
      <c r="A23" s="24"/>
      <c r="B23" s="24"/>
      <c r="C23" s="25" t="s">
        <v>1091</v>
      </c>
      <c r="D23" s="26"/>
      <c r="E23" s="26"/>
      <c r="F23" s="32"/>
      <c r="G23" s="26"/>
      <c r="H23" s="26"/>
      <c r="I23" s="34"/>
      <c r="J23" s="26"/>
      <c r="K23" s="26" t="s">
        <v>220</v>
      </c>
      <c r="L23" s="32">
        <v>4.57</v>
      </c>
      <c r="M23" s="32">
        <v>4.17</v>
      </c>
      <c r="N23" s="32">
        <v>3.55</v>
      </c>
      <c r="O23" s="32">
        <f t="shared" si="0"/>
        <v>4.09666666666667</v>
      </c>
      <c r="P23" s="36" t="s">
        <v>733</v>
      </c>
      <c r="Q23" s="41" t="e">
        <f t="shared" si="1"/>
        <v>#VALUE!</v>
      </c>
    </row>
    <row r="24" ht="13" spans="1:17">
      <c r="A24" s="24"/>
      <c r="B24" s="24"/>
      <c r="C24" s="25" t="s">
        <v>1092</v>
      </c>
      <c r="D24" s="26"/>
      <c r="E24" s="26"/>
      <c r="F24" s="32"/>
      <c r="G24" s="26"/>
      <c r="H24" s="26"/>
      <c r="I24" s="34"/>
      <c r="J24" s="26"/>
      <c r="K24" s="26" t="s">
        <v>220</v>
      </c>
      <c r="L24" s="32"/>
      <c r="M24" s="32"/>
      <c r="N24" s="32"/>
      <c r="O24" s="32" t="e">
        <f t="shared" si="0"/>
        <v>#DIV/0!</v>
      </c>
      <c r="P24" s="36" t="s">
        <v>733</v>
      </c>
      <c r="Q24" s="41" t="e">
        <f t="shared" si="1"/>
        <v>#DIV/0!</v>
      </c>
    </row>
    <row r="25" ht="13" spans="1:17">
      <c r="A25" s="24"/>
      <c r="B25" s="24"/>
      <c r="C25" s="25" t="s">
        <v>1093</v>
      </c>
      <c r="D25" s="26"/>
      <c r="E25" s="26"/>
      <c r="F25" s="32"/>
      <c r="G25" s="26"/>
      <c r="H25" s="26"/>
      <c r="I25" s="34"/>
      <c r="J25" s="26"/>
      <c r="K25" s="26" t="s">
        <v>220</v>
      </c>
      <c r="L25" s="32"/>
      <c r="M25" s="32"/>
      <c r="N25" s="32"/>
      <c r="O25" s="32" t="e">
        <f t="shared" si="0"/>
        <v>#DIV/0!</v>
      </c>
      <c r="P25" s="36" t="s">
        <v>733</v>
      </c>
      <c r="Q25" s="41" t="e">
        <f t="shared" si="1"/>
        <v>#DIV/0!</v>
      </c>
    </row>
    <row r="26" ht="13" spans="1:17">
      <c r="A26" s="24"/>
      <c r="B26" s="24"/>
      <c r="C26" s="25" t="s">
        <v>1094</v>
      </c>
      <c r="D26" s="26"/>
      <c r="E26" s="26"/>
      <c r="F26" s="32"/>
      <c r="G26" s="26"/>
      <c r="H26" s="26"/>
      <c r="I26" s="34"/>
      <c r="J26" s="26"/>
      <c r="K26" s="26" t="s">
        <v>220</v>
      </c>
      <c r="L26" s="32"/>
      <c r="M26" s="32"/>
      <c r="N26" s="32"/>
      <c r="O26" s="32" t="e">
        <f t="shared" si="0"/>
        <v>#DIV/0!</v>
      </c>
      <c r="P26" s="36" t="s">
        <v>733</v>
      </c>
      <c r="Q26" s="41" t="e">
        <f t="shared" si="1"/>
        <v>#DIV/0!</v>
      </c>
    </row>
    <row r="27" ht="13" spans="1:17">
      <c r="A27" s="24"/>
      <c r="B27" s="24"/>
      <c r="C27" s="25" t="s">
        <v>1095</v>
      </c>
      <c r="D27" s="26"/>
      <c r="E27" s="26"/>
      <c r="F27" s="32"/>
      <c r="G27" s="26"/>
      <c r="H27" s="26"/>
      <c r="I27" s="34"/>
      <c r="J27" s="26"/>
      <c r="K27" s="26" t="s">
        <v>220</v>
      </c>
      <c r="L27" s="32"/>
      <c r="M27" s="32"/>
      <c r="N27" s="32"/>
      <c r="O27" s="32" t="e">
        <f t="shared" si="0"/>
        <v>#DIV/0!</v>
      </c>
      <c r="P27" s="36" t="s">
        <v>733</v>
      </c>
      <c r="Q27" s="41" t="e">
        <f t="shared" si="1"/>
        <v>#DIV/0!</v>
      </c>
    </row>
    <row r="28" ht="13" spans="1:17">
      <c r="A28" s="24"/>
      <c r="B28" s="24"/>
      <c r="C28" s="25" t="s">
        <v>1096</v>
      </c>
      <c r="D28" s="26"/>
      <c r="E28" s="26"/>
      <c r="F28" s="32"/>
      <c r="G28" s="26"/>
      <c r="H28" s="26"/>
      <c r="I28" s="34"/>
      <c r="J28" s="26"/>
      <c r="K28" s="26" t="s">
        <v>220</v>
      </c>
      <c r="L28" s="32"/>
      <c r="M28" s="32"/>
      <c r="N28" s="32"/>
      <c r="O28" s="32" t="e">
        <f t="shared" si="0"/>
        <v>#DIV/0!</v>
      </c>
      <c r="P28" s="36" t="s">
        <v>733</v>
      </c>
      <c r="Q28" s="41" t="e">
        <f t="shared" si="1"/>
        <v>#DIV/0!</v>
      </c>
    </row>
    <row r="29" ht="13" spans="1:17">
      <c r="A29" s="24"/>
      <c r="B29" s="24"/>
      <c r="C29" s="25" t="s">
        <v>1097</v>
      </c>
      <c r="D29" s="26"/>
      <c r="E29" s="26"/>
      <c r="F29" s="32"/>
      <c r="G29" s="26"/>
      <c r="H29" s="26"/>
      <c r="I29" s="34"/>
      <c r="J29" s="26"/>
      <c r="K29" s="26" t="s">
        <v>220</v>
      </c>
      <c r="L29" s="35" t="s">
        <v>1098</v>
      </c>
      <c r="M29" s="35" t="s">
        <v>1098</v>
      </c>
      <c r="N29" s="35" t="s">
        <v>1098</v>
      </c>
      <c r="O29" s="35" t="s">
        <v>1098</v>
      </c>
      <c r="P29" s="36" t="s">
        <v>733</v>
      </c>
      <c r="Q29" s="41" t="e">
        <f t="shared" si="1"/>
        <v>#VALUE!</v>
      </c>
    </row>
    <row r="30" ht="13" spans="1:17">
      <c r="A30" s="24"/>
      <c r="B30" s="24"/>
      <c r="C30" s="25" t="s">
        <v>1099</v>
      </c>
      <c r="D30" s="26"/>
      <c r="E30" s="26"/>
      <c r="F30" s="32"/>
      <c r="G30" s="26"/>
      <c r="H30" s="26"/>
      <c r="I30" s="34"/>
      <c r="J30" s="26"/>
      <c r="K30" s="26" t="s">
        <v>220</v>
      </c>
      <c r="L30" s="35" t="s">
        <v>1098</v>
      </c>
      <c r="M30" s="35" t="s">
        <v>1098</v>
      </c>
      <c r="N30" s="35" t="s">
        <v>1098</v>
      </c>
      <c r="O30" s="35" t="s">
        <v>1098</v>
      </c>
      <c r="P30" s="36" t="s">
        <v>733</v>
      </c>
      <c r="Q30" s="41" t="e">
        <f t="shared" si="1"/>
        <v>#VALUE!</v>
      </c>
    </row>
    <row r="31" ht="13" spans="1:17">
      <c r="A31" s="24"/>
      <c r="B31" s="24"/>
      <c r="C31" s="25" t="s">
        <v>1100</v>
      </c>
      <c r="D31" s="26"/>
      <c r="E31" s="26"/>
      <c r="F31" s="32"/>
      <c r="G31" s="26"/>
      <c r="H31" s="26"/>
      <c r="I31" s="34"/>
      <c r="J31" s="26"/>
      <c r="K31" s="26" t="s">
        <v>220</v>
      </c>
      <c r="L31" s="35" t="s">
        <v>1098</v>
      </c>
      <c r="M31" s="35" t="s">
        <v>1098</v>
      </c>
      <c r="N31" s="35" t="s">
        <v>1098</v>
      </c>
      <c r="O31" s="35" t="s">
        <v>1098</v>
      </c>
      <c r="P31" s="36" t="s">
        <v>733</v>
      </c>
      <c r="Q31" s="41" t="e">
        <f t="shared" si="1"/>
        <v>#VALUE!</v>
      </c>
    </row>
    <row r="32" ht="25" spans="1:17">
      <c r="A32" s="24"/>
      <c r="B32" s="24"/>
      <c r="C32" s="25" t="s">
        <v>1101</v>
      </c>
      <c r="D32" s="26" t="s">
        <v>1102</v>
      </c>
      <c r="E32" s="26"/>
      <c r="F32" s="32"/>
      <c r="G32" s="26"/>
      <c r="H32" s="26"/>
      <c r="I32" s="34"/>
      <c r="J32" s="26"/>
      <c r="K32" s="26" t="s">
        <v>220</v>
      </c>
      <c r="L32" s="36" t="s">
        <v>1103</v>
      </c>
      <c r="M32" s="36" t="s">
        <v>1103</v>
      </c>
      <c r="N32" s="36" t="s">
        <v>1103</v>
      </c>
      <c r="O32" s="36" t="s">
        <v>1103</v>
      </c>
      <c r="P32" s="36" t="s">
        <v>1103</v>
      </c>
      <c r="Q32" s="41" t="e">
        <f t="shared" si="1"/>
        <v>#VALUE!</v>
      </c>
    </row>
    <row r="33" ht="25" spans="1:17">
      <c r="A33" s="24"/>
      <c r="B33" s="24"/>
      <c r="C33" s="25" t="s">
        <v>1104</v>
      </c>
      <c r="D33" s="26" t="s">
        <v>1102</v>
      </c>
      <c r="E33" s="26"/>
      <c r="F33" s="32"/>
      <c r="G33" s="26"/>
      <c r="H33" s="26"/>
      <c r="I33" s="34"/>
      <c r="J33" s="26"/>
      <c r="K33" s="26" t="s">
        <v>220</v>
      </c>
      <c r="L33" s="36" t="s">
        <v>1103</v>
      </c>
      <c r="M33" s="36" t="s">
        <v>1103</v>
      </c>
      <c r="N33" s="36" t="s">
        <v>1103</v>
      </c>
      <c r="O33" s="36" t="s">
        <v>1103</v>
      </c>
      <c r="P33" s="36" t="s">
        <v>1103</v>
      </c>
      <c r="Q33" s="41" t="e">
        <f t="shared" si="1"/>
        <v>#VALUE!</v>
      </c>
    </row>
    <row r="34" ht="13" spans="1:17">
      <c r="A34" s="24"/>
      <c r="B34" s="24"/>
      <c r="C34" s="25" t="s">
        <v>1105</v>
      </c>
      <c r="D34" s="26" t="s">
        <v>1102</v>
      </c>
      <c r="E34" s="26"/>
      <c r="F34" s="32"/>
      <c r="G34" s="26"/>
      <c r="H34" s="26"/>
      <c r="I34" s="34"/>
      <c r="J34" s="26"/>
      <c r="K34" s="26" t="s">
        <v>220</v>
      </c>
      <c r="L34" s="36" t="s">
        <v>1103</v>
      </c>
      <c r="M34" s="36" t="s">
        <v>1103</v>
      </c>
      <c r="N34" s="36" t="s">
        <v>1103</v>
      </c>
      <c r="O34" s="36" t="s">
        <v>1103</v>
      </c>
      <c r="P34" s="36" t="s">
        <v>1103</v>
      </c>
      <c r="Q34" s="41" t="e">
        <f t="shared" si="1"/>
        <v>#VALUE!</v>
      </c>
    </row>
    <row r="35" ht="13" spans="1:17">
      <c r="A35" s="24" t="s">
        <v>56</v>
      </c>
      <c r="B35" s="24" t="s">
        <v>1106</v>
      </c>
      <c r="C35" s="25" t="s">
        <v>1107</v>
      </c>
      <c r="D35" s="26" t="s">
        <v>1108</v>
      </c>
      <c r="E35" s="26"/>
      <c r="F35" s="32"/>
      <c r="G35" s="26"/>
      <c r="H35" s="26"/>
      <c r="I35" s="34"/>
      <c r="J35" s="26"/>
      <c r="K35" s="26" t="s">
        <v>220</v>
      </c>
      <c r="L35" s="32">
        <v>0.9</v>
      </c>
      <c r="M35" s="32">
        <v>1.01</v>
      </c>
      <c r="N35" s="32">
        <v>1.11</v>
      </c>
      <c r="O35" s="32">
        <f t="shared" ref="O35:O47" si="2">AVERAGE(L35:N35)</f>
        <v>1.00666666666667</v>
      </c>
      <c r="P35" s="37">
        <v>0.7</v>
      </c>
      <c r="Q35" s="41">
        <f t="shared" si="1"/>
        <v>0.438095238095238</v>
      </c>
    </row>
    <row r="36" ht="13" spans="1:17">
      <c r="A36" s="24"/>
      <c r="B36" s="24"/>
      <c r="C36" s="25" t="s">
        <v>1109</v>
      </c>
      <c r="D36" s="26" t="s">
        <v>1110</v>
      </c>
      <c r="E36" s="26"/>
      <c r="F36" s="32"/>
      <c r="G36" s="26"/>
      <c r="H36" s="26"/>
      <c r="I36" s="34"/>
      <c r="J36" s="26"/>
      <c r="K36" s="26" t="s">
        <v>220</v>
      </c>
      <c r="L36" s="32">
        <v>1.7</v>
      </c>
      <c r="M36" s="32">
        <v>2.01</v>
      </c>
      <c r="N36" s="32">
        <v>1.91</v>
      </c>
      <c r="O36" s="32">
        <f t="shared" si="2"/>
        <v>1.87333333333333</v>
      </c>
      <c r="P36" s="37">
        <v>0.9</v>
      </c>
      <c r="Q36" s="41">
        <f t="shared" si="1"/>
        <v>1.08148148148148</v>
      </c>
    </row>
    <row r="37" ht="13" spans="1:17">
      <c r="A37" s="24"/>
      <c r="B37" s="24"/>
      <c r="C37" s="25" t="s">
        <v>1111</v>
      </c>
      <c r="D37" s="26" t="s">
        <v>1112</v>
      </c>
      <c r="E37" s="26"/>
      <c r="F37" s="32"/>
      <c r="G37" s="26"/>
      <c r="H37" s="26"/>
      <c r="I37" s="34"/>
      <c r="J37" s="26"/>
      <c r="K37" s="26" t="s">
        <v>220</v>
      </c>
      <c r="L37" s="32">
        <v>0.6</v>
      </c>
      <c r="M37" s="32">
        <v>0.8</v>
      </c>
      <c r="N37" s="32">
        <v>1.21</v>
      </c>
      <c r="O37" s="32">
        <f t="shared" si="2"/>
        <v>0.87</v>
      </c>
      <c r="P37" s="39">
        <v>1.5</v>
      </c>
      <c r="Q37" s="41">
        <f t="shared" si="1"/>
        <v>-0.42</v>
      </c>
    </row>
    <row r="38" ht="13.2" spans="1:17">
      <c r="A38" s="24"/>
      <c r="B38" s="24"/>
      <c r="C38" s="28" t="s">
        <v>1113</v>
      </c>
      <c r="D38" s="26"/>
      <c r="E38" s="26"/>
      <c r="F38" s="32"/>
      <c r="G38" s="26"/>
      <c r="H38" s="26"/>
      <c r="I38" s="34"/>
      <c r="J38" s="26"/>
      <c r="K38" s="26" t="s">
        <v>220</v>
      </c>
      <c r="L38" s="32">
        <v>1.58</v>
      </c>
      <c r="M38" s="32">
        <v>1.44</v>
      </c>
      <c r="N38" s="32">
        <v>1.59</v>
      </c>
      <c r="O38" s="32">
        <f t="shared" si="2"/>
        <v>1.53666666666667</v>
      </c>
      <c r="P38" s="37">
        <v>0.2</v>
      </c>
      <c r="Q38" s="41">
        <f t="shared" si="1"/>
        <v>6.68333333333333</v>
      </c>
    </row>
    <row r="39" ht="13.2" spans="1:17">
      <c r="A39" s="24"/>
      <c r="B39" s="24"/>
      <c r="C39" s="28" t="s">
        <v>1114</v>
      </c>
      <c r="D39" s="26"/>
      <c r="E39" s="26"/>
      <c r="F39" s="32"/>
      <c r="G39" s="26"/>
      <c r="H39" s="26"/>
      <c r="I39" s="34"/>
      <c r="J39" s="26"/>
      <c r="K39" s="26" t="s">
        <v>220</v>
      </c>
      <c r="L39" s="32">
        <v>1.45</v>
      </c>
      <c r="M39" s="32">
        <v>1.67</v>
      </c>
      <c r="N39" s="32">
        <v>1.43</v>
      </c>
      <c r="O39" s="32">
        <f t="shared" si="2"/>
        <v>1.51666666666667</v>
      </c>
      <c r="P39" s="37">
        <v>0.7</v>
      </c>
      <c r="Q39" s="41">
        <f t="shared" si="1"/>
        <v>1.16666666666667</v>
      </c>
    </row>
    <row r="40" ht="13" spans="1:17">
      <c r="A40" s="24"/>
      <c r="B40" s="24"/>
      <c r="C40" s="25" t="s">
        <v>1115</v>
      </c>
      <c r="D40" s="26" t="s">
        <v>1108</v>
      </c>
      <c r="E40" s="26"/>
      <c r="F40" s="32"/>
      <c r="G40" s="26"/>
      <c r="H40" s="26"/>
      <c r="I40" s="34"/>
      <c r="J40" s="26"/>
      <c r="K40" s="26" t="s">
        <v>220</v>
      </c>
      <c r="L40" s="32">
        <v>0.72</v>
      </c>
      <c r="M40" s="32">
        <v>0.69</v>
      </c>
      <c r="N40" s="32">
        <v>0.61</v>
      </c>
      <c r="O40" s="32">
        <f t="shared" si="2"/>
        <v>0.673333333333333</v>
      </c>
      <c r="P40" s="37">
        <v>0.2</v>
      </c>
      <c r="Q40" s="41">
        <f t="shared" si="1"/>
        <v>2.36666666666667</v>
      </c>
    </row>
    <row r="41" ht="13" spans="1:17">
      <c r="A41" s="24"/>
      <c r="B41" s="24"/>
      <c r="C41" s="29" t="s">
        <v>1116</v>
      </c>
      <c r="D41" s="26" t="s">
        <v>1108</v>
      </c>
      <c r="E41" s="26"/>
      <c r="F41" s="32"/>
      <c r="G41" s="26"/>
      <c r="H41" s="26"/>
      <c r="I41" s="34"/>
      <c r="J41" s="26"/>
      <c r="K41" s="26" t="s">
        <v>220</v>
      </c>
      <c r="L41" s="32">
        <v>0.91</v>
      </c>
      <c r="M41" s="32">
        <v>0.75</v>
      </c>
      <c r="N41" s="32">
        <v>0.8</v>
      </c>
      <c r="O41" s="32">
        <f t="shared" si="2"/>
        <v>0.82</v>
      </c>
      <c r="P41" s="37">
        <v>0.7</v>
      </c>
      <c r="Q41" s="41">
        <f t="shared" si="1"/>
        <v>0.171428571428571</v>
      </c>
    </row>
    <row r="42" ht="13" spans="1:17">
      <c r="A42" s="24"/>
      <c r="B42" s="24"/>
      <c r="C42" s="29" t="s">
        <v>1117</v>
      </c>
      <c r="D42" s="26" t="s">
        <v>1108</v>
      </c>
      <c r="E42" s="26"/>
      <c r="F42" s="32"/>
      <c r="G42" s="26"/>
      <c r="H42" s="26"/>
      <c r="I42" s="34"/>
      <c r="J42" s="26"/>
      <c r="K42" s="26" t="s">
        <v>220</v>
      </c>
      <c r="L42" s="32">
        <v>0.82</v>
      </c>
      <c r="M42" s="32">
        <v>0.72</v>
      </c>
      <c r="N42" s="32">
        <v>0.62</v>
      </c>
      <c r="O42" s="32">
        <f t="shared" si="2"/>
        <v>0.72</v>
      </c>
      <c r="P42" s="37">
        <v>0.8</v>
      </c>
      <c r="Q42" s="41">
        <f t="shared" si="1"/>
        <v>-0.0999999999999999</v>
      </c>
    </row>
    <row r="43" ht="13.2" spans="1:17">
      <c r="A43" s="24"/>
      <c r="B43" s="24"/>
      <c r="C43" s="28" t="s">
        <v>1118</v>
      </c>
      <c r="D43" s="26"/>
      <c r="E43" s="26"/>
      <c r="F43" s="32"/>
      <c r="G43" s="26"/>
      <c r="H43" s="26"/>
      <c r="I43" s="34"/>
      <c r="J43" s="26"/>
      <c r="K43" s="26" t="s">
        <v>220</v>
      </c>
      <c r="L43" s="32">
        <v>1.32</v>
      </c>
      <c r="M43" s="32">
        <v>1.31</v>
      </c>
      <c r="N43" s="32">
        <v>1.44</v>
      </c>
      <c r="O43" s="32">
        <f t="shared" si="2"/>
        <v>1.35666666666667</v>
      </c>
      <c r="P43" s="36" t="s">
        <v>733</v>
      </c>
      <c r="Q43" s="41" t="e">
        <f t="shared" si="1"/>
        <v>#VALUE!</v>
      </c>
    </row>
    <row r="44" ht="13.2" spans="1:17">
      <c r="A44" s="24"/>
      <c r="B44" s="24"/>
      <c r="C44" s="28" t="s">
        <v>1119</v>
      </c>
      <c r="D44" s="26"/>
      <c r="E44" s="26"/>
      <c r="F44" s="32"/>
      <c r="G44" s="26"/>
      <c r="H44" s="26"/>
      <c r="I44" s="34"/>
      <c r="J44" s="26"/>
      <c r="K44" s="26" t="s">
        <v>220</v>
      </c>
      <c r="L44" s="32">
        <v>3.44</v>
      </c>
      <c r="M44" s="32">
        <v>3.21</v>
      </c>
      <c r="N44" s="32">
        <v>3.22</v>
      </c>
      <c r="O44" s="32">
        <f t="shared" si="2"/>
        <v>3.29</v>
      </c>
      <c r="P44" s="36" t="s">
        <v>733</v>
      </c>
      <c r="Q44" s="41" t="e">
        <f t="shared" si="1"/>
        <v>#VALUE!</v>
      </c>
    </row>
    <row r="45" ht="13.2" spans="1:17">
      <c r="A45" s="24"/>
      <c r="B45" s="24"/>
      <c r="C45" s="28" t="s">
        <v>1120</v>
      </c>
      <c r="D45" s="26"/>
      <c r="E45" s="26"/>
      <c r="F45" s="32"/>
      <c r="G45" s="26"/>
      <c r="H45" s="26"/>
      <c r="I45" s="34"/>
      <c r="J45" s="26"/>
      <c r="K45" s="26" t="s">
        <v>220</v>
      </c>
      <c r="L45" s="32">
        <v>1.31</v>
      </c>
      <c r="M45" s="32">
        <v>1.45</v>
      </c>
      <c r="N45" s="32">
        <v>1.51</v>
      </c>
      <c r="O45" s="32">
        <f t="shared" si="2"/>
        <v>1.42333333333333</v>
      </c>
      <c r="P45" s="36" t="s">
        <v>733</v>
      </c>
      <c r="Q45" s="41" t="e">
        <f t="shared" si="1"/>
        <v>#VALUE!</v>
      </c>
    </row>
    <row r="46" ht="14" spans="1:17">
      <c r="A46" s="24"/>
      <c r="B46" s="24"/>
      <c r="C46" s="30" t="s">
        <v>1121</v>
      </c>
      <c r="D46" s="26"/>
      <c r="E46" s="26"/>
      <c r="F46" s="32"/>
      <c r="G46" s="26"/>
      <c r="H46" s="26"/>
      <c r="I46" s="34"/>
      <c r="J46" s="26"/>
      <c r="K46" s="26" t="s">
        <v>220</v>
      </c>
      <c r="L46" s="32">
        <v>1.79</v>
      </c>
      <c r="M46" s="32">
        <v>1.72</v>
      </c>
      <c r="N46" s="32">
        <v>1.73</v>
      </c>
      <c r="O46" s="32">
        <f t="shared" si="2"/>
        <v>1.74666666666667</v>
      </c>
      <c r="P46" s="36" t="s">
        <v>733</v>
      </c>
      <c r="Q46" s="41" t="e">
        <f t="shared" si="1"/>
        <v>#VALUE!</v>
      </c>
    </row>
    <row r="47" ht="14" spans="1:17">
      <c r="A47" s="24"/>
      <c r="B47" s="24"/>
      <c r="C47" s="30" t="s">
        <v>1122</v>
      </c>
      <c r="D47" s="26"/>
      <c r="E47" s="26"/>
      <c r="F47" s="32"/>
      <c r="G47" s="26"/>
      <c r="H47" s="26"/>
      <c r="I47" s="34"/>
      <c r="J47" s="26"/>
      <c r="K47" s="26" t="s">
        <v>220</v>
      </c>
      <c r="L47" s="32">
        <v>1.71</v>
      </c>
      <c r="M47" s="32">
        <v>1.67</v>
      </c>
      <c r="N47" s="32">
        <v>1.7</v>
      </c>
      <c r="O47" s="32">
        <f t="shared" si="2"/>
        <v>1.69333333333333</v>
      </c>
      <c r="P47" s="36" t="s">
        <v>733</v>
      </c>
      <c r="Q47" s="41" t="e">
        <f t="shared" si="1"/>
        <v>#VALUE!</v>
      </c>
    </row>
    <row r="48" ht="13" spans="1:17">
      <c r="A48" s="24"/>
      <c r="B48" s="24"/>
      <c r="C48" s="25" t="s">
        <v>1123</v>
      </c>
      <c r="D48" s="26"/>
      <c r="E48" s="26"/>
      <c r="F48" s="32"/>
      <c r="G48" s="26"/>
      <c r="H48" s="26"/>
      <c r="I48" s="34"/>
      <c r="J48" s="26"/>
      <c r="K48" s="26" t="s">
        <v>220</v>
      </c>
      <c r="L48" s="37">
        <v>0.98</v>
      </c>
      <c r="M48" s="37">
        <v>0.91</v>
      </c>
      <c r="N48" s="40">
        <v>1.13</v>
      </c>
      <c r="O48" s="40">
        <v>1.043333333</v>
      </c>
      <c r="P48" s="37">
        <v>1</v>
      </c>
      <c r="Q48" s="41">
        <f t="shared" si="1"/>
        <v>0.0433333330000001</v>
      </c>
    </row>
    <row r="49" ht="13" spans="1:17">
      <c r="A49" s="24" t="s">
        <v>1124</v>
      </c>
      <c r="B49" s="24" t="s">
        <v>1125</v>
      </c>
      <c r="C49" s="25" t="s">
        <v>1126</v>
      </c>
      <c r="D49" s="31" t="s">
        <v>1127</v>
      </c>
      <c r="E49" s="33">
        <f>(9.52+8.86+8.55)/3</f>
        <v>8.97666666666667</v>
      </c>
      <c r="F49" s="33"/>
      <c r="G49" s="31"/>
      <c r="H49" s="31" t="s">
        <v>1128</v>
      </c>
      <c r="I49" s="34"/>
      <c r="J49" s="38" t="s">
        <v>1129</v>
      </c>
      <c r="K49" s="26" t="s">
        <v>176</v>
      </c>
      <c r="L49" s="32">
        <v>8.48</v>
      </c>
      <c r="M49" s="32">
        <v>8.4</v>
      </c>
      <c r="N49" s="32">
        <v>8.46</v>
      </c>
      <c r="O49" s="32">
        <f t="shared" si="0"/>
        <v>8.44666666666667</v>
      </c>
      <c r="P49" s="36" t="s">
        <v>733</v>
      </c>
      <c r="Q49" s="41" t="e">
        <f t="shared" si="1"/>
        <v>#VALUE!</v>
      </c>
    </row>
    <row r="50" ht="13" spans="1:17">
      <c r="A50" s="24"/>
      <c r="B50" s="24"/>
      <c r="C50" s="25" t="s">
        <v>1130</v>
      </c>
      <c r="D50" s="31" t="s">
        <v>1070</v>
      </c>
      <c r="E50" s="33">
        <f>(168+132+101+233+234+134)/6</f>
        <v>167</v>
      </c>
      <c r="F50" s="33"/>
      <c r="G50" s="31"/>
      <c r="H50" s="31" t="s">
        <v>1128</v>
      </c>
      <c r="I50" s="34"/>
      <c r="J50" s="38" t="s">
        <v>1129</v>
      </c>
      <c r="K50" s="26" t="s">
        <v>176</v>
      </c>
      <c r="L50" s="32">
        <v>0.25</v>
      </c>
      <c r="M50" s="32">
        <v>0.3</v>
      </c>
      <c r="N50" s="32">
        <v>0.28</v>
      </c>
      <c r="O50" s="32">
        <f t="shared" si="0"/>
        <v>0.276666666666667</v>
      </c>
      <c r="P50" s="36" t="s">
        <v>733</v>
      </c>
      <c r="Q50" s="41" t="e">
        <f t="shared" si="1"/>
        <v>#VALUE!</v>
      </c>
    </row>
    <row r="51" ht="13" spans="1:17">
      <c r="A51" s="24"/>
      <c r="B51" s="24"/>
      <c r="C51" s="25" t="s">
        <v>1131</v>
      </c>
      <c r="D51" s="31" t="s">
        <v>1132</v>
      </c>
      <c r="E51" s="33">
        <f>(1.99+1.83+1.6)/3</f>
        <v>1.80666666666667</v>
      </c>
      <c r="F51" s="33"/>
      <c r="G51" s="31"/>
      <c r="H51" s="31" t="s">
        <v>1128</v>
      </c>
      <c r="I51" s="34"/>
      <c r="J51" s="38" t="s">
        <v>1129</v>
      </c>
      <c r="K51" s="26" t="s">
        <v>1133</v>
      </c>
      <c r="L51" s="32">
        <v>0.54</v>
      </c>
      <c r="M51" s="32">
        <v>0.61</v>
      </c>
      <c r="N51" s="32">
        <v>0.53</v>
      </c>
      <c r="O51" s="32">
        <f t="shared" si="0"/>
        <v>0.56</v>
      </c>
      <c r="P51" s="32">
        <v>1.76</v>
      </c>
      <c r="Q51" s="41">
        <f t="shared" si="1"/>
        <v>-0.681818181818182</v>
      </c>
    </row>
    <row r="52" ht="13" spans="1:17">
      <c r="A52" s="24" t="s">
        <v>1134</v>
      </c>
      <c r="B52" s="26" t="s">
        <v>1135</v>
      </c>
      <c r="C52" s="29" t="s">
        <v>1136</v>
      </c>
      <c r="D52" s="26" t="s">
        <v>1132</v>
      </c>
      <c r="E52" s="26"/>
      <c r="F52" s="32"/>
      <c r="G52" s="26"/>
      <c r="H52" s="26"/>
      <c r="I52" s="34"/>
      <c r="J52" s="26"/>
      <c r="K52" s="26" t="s">
        <v>220</v>
      </c>
      <c r="L52" s="32">
        <v>0.73</v>
      </c>
      <c r="M52" s="32">
        <v>1</v>
      </c>
      <c r="N52" s="32">
        <v>1.08</v>
      </c>
      <c r="O52" s="32">
        <f t="shared" si="0"/>
        <v>0.936666666666667</v>
      </c>
      <c r="P52" s="32">
        <v>0.9</v>
      </c>
      <c r="Q52" s="41">
        <f t="shared" si="1"/>
        <v>0.0407407407407407</v>
      </c>
    </row>
    <row r="53" ht="13" spans="1:17">
      <c r="A53" s="24"/>
      <c r="B53" s="26"/>
      <c r="C53" s="29" t="s">
        <v>1137</v>
      </c>
      <c r="D53" s="26" t="s">
        <v>1138</v>
      </c>
      <c r="E53" s="26"/>
      <c r="F53" s="32"/>
      <c r="G53" s="26"/>
      <c r="H53" s="26"/>
      <c r="I53" s="34"/>
      <c r="J53" s="26"/>
      <c r="K53" s="26" t="s">
        <v>220</v>
      </c>
      <c r="L53" s="32">
        <v>0.67</v>
      </c>
      <c r="M53" s="32">
        <v>0.63</v>
      </c>
      <c r="N53" s="32">
        <v>0.67</v>
      </c>
      <c r="O53" s="32">
        <f t="shared" si="0"/>
        <v>0.656666666666667</v>
      </c>
      <c r="P53" s="32">
        <v>0.51</v>
      </c>
      <c r="Q53" s="41">
        <f t="shared" si="1"/>
        <v>0.287581699346405</v>
      </c>
    </row>
    <row r="54" ht="13" spans="1:17">
      <c r="A54" s="26" t="s">
        <v>1139</v>
      </c>
      <c r="B54" s="24" t="s">
        <v>1135</v>
      </c>
      <c r="C54" s="29" t="s">
        <v>1140</v>
      </c>
      <c r="D54" s="26" t="s">
        <v>735</v>
      </c>
      <c r="E54" s="26"/>
      <c r="F54" s="32"/>
      <c r="G54" s="26"/>
      <c r="H54" s="26"/>
      <c r="I54" s="34"/>
      <c r="J54" s="26"/>
      <c r="K54" s="26" t="s">
        <v>220</v>
      </c>
      <c r="L54" s="36">
        <v>0.8</v>
      </c>
      <c r="M54" s="36">
        <v>0.79</v>
      </c>
      <c r="N54" s="36">
        <v>0.85</v>
      </c>
      <c r="O54" s="32">
        <f t="shared" si="0"/>
        <v>0.813333333333333</v>
      </c>
      <c r="P54" s="32">
        <v>1.48</v>
      </c>
      <c r="Q54" s="41">
        <f t="shared" si="1"/>
        <v>-0.45045045045045</v>
      </c>
    </row>
    <row r="55" ht="13" spans="1:17">
      <c r="A55" s="26"/>
      <c r="B55" s="24"/>
      <c r="C55" s="29" t="s">
        <v>1141</v>
      </c>
      <c r="D55" s="26" t="s">
        <v>735</v>
      </c>
      <c r="E55" s="26"/>
      <c r="F55" s="32"/>
      <c r="G55" s="26"/>
      <c r="H55" s="26"/>
      <c r="I55" s="34"/>
      <c r="J55" s="26"/>
      <c r="K55" s="26" t="s">
        <v>220</v>
      </c>
      <c r="L55" s="36">
        <v>0.71</v>
      </c>
      <c r="M55" s="36">
        <v>0.65</v>
      </c>
      <c r="N55" s="36">
        <v>0.77</v>
      </c>
      <c r="O55" s="32">
        <f t="shared" si="0"/>
        <v>0.71</v>
      </c>
      <c r="P55" s="32">
        <v>0.91</v>
      </c>
      <c r="Q55" s="41">
        <f t="shared" si="1"/>
        <v>-0.21978021978022</v>
      </c>
    </row>
    <row r="56" ht="13" spans="1:17">
      <c r="A56" s="26"/>
      <c r="B56" s="24"/>
      <c r="C56" s="29" t="s">
        <v>1142</v>
      </c>
      <c r="D56" s="26" t="s">
        <v>735</v>
      </c>
      <c r="E56" s="26"/>
      <c r="F56" s="32"/>
      <c r="G56" s="26"/>
      <c r="H56" s="26"/>
      <c r="I56" s="34"/>
      <c r="J56" s="26"/>
      <c r="K56" s="26" t="s">
        <v>220</v>
      </c>
      <c r="L56" s="36">
        <v>2.02</v>
      </c>
      <c r="M56" s="36">
        <v>1.6</v>
      </c>
      <c r="N56" s="36">
        <v>1.55</v>
      </c>
      <c r="O56" s="32">
        <f t="shared" si="0"/>
        <v>1.72333333333333</v>
      </c>
      <c r="P56" s="32">
        <v>2.11</v>
      </c>
      <c r="Q56" s="41">
        <f t="shared" si="1"/>
        <v>-0.183254344391785</v>
      </c>
    </row>
    <row r="57" ht="13" spans="1:17">
      <c r="A57" s="26" t="s">
        <v>62</v>
      </c>
      <c r="B57" s="26" t="s">
        <v>1135</v>
      </c>
      <c r="C57" s="29" t="s">
        <v>1143</v>
      </c>
      <c r="D57" s="26" t="s">
        <v>735</v>
      </c>
      <c r="E57" s="26"/>
      <c r="F57" s="32"/>
      <c r="G57" s="26"/>
      <c r="H57" s="26"/>
      <c r="I57" s="34"/>
      <c r="J57" s="26"/>
      <c r="K57" s="26" t="s">
        <v>220</v>
      </c>
      <c r="L57" s="36">
        <v>1.67</v>
      </c>
      <c r="M57" s="36">
        <v>1</v>
      </c>
      <c r="N57" s="36">
        <v>1.44</v>
      </c>
      <c r="O57" s="32">
        <f t="shared" si="0"/>
        <v>1.37</v>
      </c>
      <c r="P57" s="32">
        <v>1.76</v>
      </c>
      <c r="Q57" s="41">
        <f t="shared" si="1"/>
        <v>-0.221590909090909</v>
      </c>
    </row>
    <row r="58" ht="13" spans="1:17">
      <c r="A58" s="24" t="s">
        <v>61</v>
      </c>
      <c r="B58" s="26" t="s">
        <v>1135</v>
      </c>
      <c r="C58" s="29" t="s">
        <v>1144</v>
      </c>
      <c r="D58" s="26" t="s">
        <v>735</v>
      </c>
      <c r="E58" s="26"/>
      <c r="F58" s="32"/>
      <c r="G58" s="26"/>
      <c r="H58" s="26"/>
      <c r="I58" s="34"/>
      <c r="J58" s="26"/>
      <c r="K58" s="26" t="s">
        <v>220</v>
      </c>
      <c r="L58" s="36">
        <v>1.62</v>
      </c>
      <c r="M58" s="36">
        <v>1.3</v>
      </c>
      <c r="N58" s="36">
        <v>1.53</v>
      </c>
      <c r="O58" s="32">
        <f t="shared" si="0"/>
        <v>1.48333333333333</v>
      </c>
      <c r="P58" s="32">
        <v>1.95</v>
      </c>
      <c r="Q58" s="41">
        <f t="shared" si="1"/>
        <v>-0.239316239316239</v>
      </c>
    </row>
    <row r="59" ht="13" spans="1:17">
      <c r="A59" s="24"/>
      <c r="B59" s="26"/>
      <c r="C59" s="29" t="s">
        <v>1145</v>
      </c>
      <c r="D59" s="26" t="s">
        <v>770</v>
      </c>
      <c r="E59" s="26"/>
      <c r="F59" s="32"/>
      <c r="G59" s="26"/>
      <c r="H59" s="26"/>
      <c r="I59" s="34"/>
      <c r="J59" s="26"/>
      <c r="K59" s="26" t="s">
        <v>220</v>
      </c>
      <c r="L59" s="36">
        <v>3.42</v>
      </c>
      <c r="M59" s="36">
        <v>3.18</v>
      </c>
      <c r="N59" s="36">
        <v>3.06</v>
      </c>
      <c r="O59" s="32">
        <f t="shared" si="0"/>
        <v>3.22</v>
      </c>
      <c r="P59" s="32">
        <v>3</v>
      </c>
      <c r="Q59" s="41">
        <f t="shared" si="1"/>
        <v>0.0733333333333334</v>
      </c>
    </row>
    <row r="60" ht="13" spans="1:17">
      <c r="A60" s="26" t="s">
        <v>65</v>
      </c>
      <c r="B60" s="26" t="s">
        <v>1135</v>
      </c>
      <c r="C60" s="29" t="s">
        <v>1146</v>
      </c>
      <c r="D60" s="26" t="s">
        <v>735</v>
      </c>
      <c r="E60" s="26"/>
      <c r="F60" s="32"/>
      <c r="G60" s="26"/>
      <c r="H60" s="26"/>
      <c r="I60" s="34"/>
      <c r="J60" s="26"/>
      <c r="K60" s="26" t="s">
        <v>220</v>
      </c>
      <c r="L60" s="32">
        <v>1.71</v>
      </c>
      <c r="M60" s="32">
        <v>2.09</v>
      </c>
      <c r="N60" s="32">
        <v>2</v>
      </c>
      <c r="O60" s="32">
        <f t="shared" si="0"/>
        <v>1.93333333333333</v>
      </c>
      <c r="P60" s="32">
        <v>2.14</v>
      </c>
      <c r="Q60" s="41">
        <f t="shared" si="1"/>
        <v>-0.0965732087227415</v>
      </c>
    </row>
    <row r="61" ht="13" spans="1:17">
      <c r="A61" s="24" t="s">
        <v>64</v>
      </c>
      <c r="B61" s="26" t="s">
        <v>1135</v>
      </c>
      <c r="C61" s="29" t="s">
        <v>1147</v>
      </c>
      <c r="D61" s="26" t="s">
        <v>735</v>
      </c>
      <c r="E61" s="26"/>
      <c r="F61" s="32"/>
      <c r="G61" s="26"/>
      <c r="H61" s="26"/>
      <c r="I61" s="34"/>
      <c r="J61" s="26"/>
      <c r="K61" s="26" t="s">
        <v>220</v>
      </c>
      <c r="L61" s="36">
        <v>1.86</v>
      </c>
      <c r="M61" s="36">
        <v>1.86</v>
      </c>
      <c r="N61" s="36">
        <v>3.7</v>
      </c>
      <c r="O61" s="32">
        <f t="shared" si="0"/>
        <v>2.47333333333333</v>
      </c>
      <c r="P61" s="32">
        <v>3.05</v>
      </c>
      <c r="Q61" s="41">
        <f t="shared" si="1"/>
        <v>-0.189071038251366</v>
      </c>
    </row>
    <row r="62" ht="13" spans="1:17">
      <c r="A62" s="24"/>
      <c r="B62" s="26"/>
      <c r="C62" s="29" t="s">
        <v>1148</v>
      </c>
      <c r="D62" s="26" t="s">
        <v>1132</v>
      </c>
      <c r="E62" s="26"/>
      <c r="F62" s="32"/>
      <c r="G62" s="26"/>
      <c r="H62" s="26"/>
      <c r="I62" s="34"/>
      <c r="J62" s="26"/>
      <c r="K62" s="26" t="s">
        <v>220</v>
      </c>
      <c r="L62" s="36">
        <v>2.31</v>
      </c>
      <c r="M62" s="36">
        <v>2.38</v>
      </c>
      <c r="N62" s="36">
        <v>2.5</v>
      </c>
      <c r="O62" s="32">
        <f t="shared" si="0"/>
        <v>2.39666666666667</v>
      </c>
      <c r="P62" s="32">
        <v>1.8</v>
      </c>
      <c r="Q62" s="41">
        <f t="shared" si="1"/>
        <v>0.331481481481481</v>
      </c>
    </row>
    <row r="63" ht="13" spans="1:17">
      <c r="A63" s="24" t="s">
        <v>1149</v>
      </c>
      <c r="B63" s="26" t="s">
        <v>1135</v>
      </c>
      <c r="C63" s="29" t="s">
        <v>1150</v>
      </c>
      <c r="D63" s="26" t="s">
        <v>790</v>
      </c>
      <c r="E63" s="26"/>
      <c r="F63" s="32"/>
      <c r="G63" s="26"/>
      <c r="H63" s="26"/>
      <c r="I63" s="34"/>
      <c r="J63" s="26"/>
      <c r="K63" s="26" t="s">
        <v>220</v>
      </c>
      <c r="L63" s="32">
        <v>1.67</v>
      </c>
      <c r="M63" s="32">
        <v>2.69</v>
      </c>
      <c r="N63" s="36">
        <v>1.91</v>
      </c>
      <c r="O63" s="32">
        <f t="shared" si="0"/>
        <v>2.09</v>
      </c>
      <c r="P63" s="32">
        <v>1.95</v>
      </c>
      <c r="Q63" s="41">
        <f t="shared" si="1"/>
        <v>0.0717948717948717</v>
      </c>
    </row>
    <row r="64" ht="13" spans="1:17">
      <c r="A64" s="24"/>
      <c r="B64" s="26"/>
      <c r="C64" s="29" t="s">
        <v>1151</v>
      </c>
      <c r="D64" s="26" t="s">
        <v>790</v>
      </c>
      <c r="E64" s="26"/>
      <c r="F64" s="32"/>
      <c r="G64" s="26"/>
      <c r="H64" s="26"/>
      <c r="I64" s="34"/>
      <c r="J64" s="26"/>
      <c r="K64" s="26" t="s">
        <v>220</v>
      </c>
      <c r="L64" s="32">
        <v>5.31</v>
      </c>
      <c r="M64" s="32">
        <v>4.46</v>
      </c>
      <c r="N64" s="32">
        <v>4.86</v>
      </c>
      <c r="O64" s="32">
        <f t="shared" si="0"/>
        <v>4.87666666666667</v>
      </c>
      <c r="P64" s="32">
        <v>3.87</v>
      </c>
      <c r="Q64" s="41">
        <f t="shared" si="1"/>
        <v>0.260120585701981</v>
      </c>
    </row>
    <row r="65" ht="13" spans="1:17">
      <c r="A65" s="24"/>
      <c r="B65" s="26"/>
      <c r="C65" s="29" t="s">
        <v>1152</v>
      </c>
      <c r="D65" s="26" t="s">
        <v>790</v>
      </c>
      <c r="E65" s="26"/>
      <c r="F65" s="32"/>
      <c r="G65" s="26"/>
      <c r="H65" s="26"/>
      <c r="I65" s="34"/>
      <c r="J65" s="26"/>
      <c r="K65" s="26" t="s">
        <v>220</v>
      </c>
      <c r="L65" s="32">
        <v>4.32</v>
      </c>
      <c r="M65" s="32">
        <v>4.09</v>
      </c>
      <c r="N65" s="36">
        <v>4.15</v>
      </c>
      <c r="O65" s="32">
        <f t="shared" si="0"/>
        <v>4.18666666666667</v>
      </c>
      <c r="P65" s="32">
        <v>5.99</v>
      </c>
      <c r="Q65" s="41">
        <f t="shared" si="1"/>
        <v>-0.301057317751809</v>
      </c>
    </row>
  </sheetData>
  <mergeCells count="17">
    <mergeCell ref="L6:N6"/>
    <mergeCell ref="A2:A34"/>
    <mergeCell ref="A35:A48"/>
    <mergeCell ref="A49:A51"/>
    <mergeCell ref="A52:A53"/>
    <mergeCell ref="A54:A56"/>
    <mergeCell ref="A58:A59"/>
    <mergeCell ref="A61:A62"/>
    <mergeCell ref="A63:A65"/>
    <mergeCell ref="B2:B34"/>
    <mergeCell ref="B35:B48"/>
    <mergeCell ref="B49:B51"/>
    <mergeCell ref="B52:B53"/>
    <mergeCell ref="B54:B56"/>
    <mergeCell ref="B58:B59"/>
    <mergeCell ref="B61:B62"/>
    <mergeCell ref="B63:B65"/>
  </mergeCells>
  <conditionalFormatting sqref="G49">
    <cfRule type="cellIs" dxfId="1" priority="3" operator="equal">
      <formula>"Fail"</formula>
    </cfRule>
    <cfRule type="cellIs" dxfId="2" priority="4" operator="equal">
      <formula>"Pass"</formula>
    </cfRule>
  </conditionalFormatting>
  <conditionalFormatting sqref="G50">
    <cfRule type="cellIs" dxfId="1" priority="5" operator="equal">
      <formula>"Fail"</formula>
    </cfRule>
    <cfRule type="cellIs" dxfId="2" priority="6" operator="equal">
      <formula>"Pass"</formula>
    </cfRule>
  </conditionalFormatting>
  <conditionalFormatting sqref="G51">
    <cfRule type="cellIs" dxfId="1" priority="1" operator="equal">
      <formula>"Fail"</formula>
    </cfRule>
    <cfRule type="cellIs" dxfId="2" priority="2" operator="equal">
      <formula>"Pass"</formula>
    </cfRule>
  </conditionalFormatting>
  <dataValidations count="1">
    <dataValidation type="list" allowBlank="1" showInputMessage="1" showErrorMessage="1" sqref="G49:G51">
      <formula1>"Pass,Fail"</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98"/>
  <sheetViews>
    <sheetView workbookViewId="0">
      <selection activeCell="E1" sqref="E$1:F$1048576"/>
    </sheetView>
  </sheetViews>
  <sheetFormatPr defaultColWidth="9" defaultRowHeight="12.4"/>
  <cols>
    <col min="1" max="1" width="11" style="1" customWidth="1"/>
    <col min="2" max="2" width="37" style="1" customWidth="1"/>
    <col min="3" max="4" width="24.6666666666667" style="1" customWidth="1"/>
    <col min="5" max="6" width="24.6666666666667" style="1" hidden="1" customWidth="1"/>
    <col min="7" max="7" width="24.5" style="1" customWidth="1"/>
    <col min="8" max="16384" width="9" style="1"/>
  </cols>
  <sheetData>
    <row r="1" spans="1:8">
      <c r="A1" s="2" t="s">
        <v>1153</v>
      </c>
      <c r="B1" s="2" t="s">
        <v>1154</v>
      </c>
      <c r="C1" s="2" t="s">
        <v>1155</v>
      </c>
      <c r="D1" s="3" t="s">
        <v>1156</v>
      </c>
      <c r="E1" s="2" t="s">
        <v>1157</v>
      </c>
      <c r="F1" s="3" t="s">
        <v>1158</v>
      </c>
      <c r="G1" s="2" t="s">
        <v>1159</v>
      </c>
      <c r="H1" s="2" t="s">
        <v>1160</v>
      </c>
    </row>
    <row r="2" ht="14.25" customHeight="1" spans="1:18">
      <c r="A2" s="4" t="s">
        <v>1161</v>
      </c>
      <c r="B2" s="2" t="s">
        <v>1162</v>
      </c>
      <c r="C2" s="2" t="s">
        <v>1163</v>
      </c>
      <c r="D2" s="5" t="s">
        <v>1163</v>
      </c>
      <c r="E2" s="2">
        <v>36</v>
      </c>
      <c r="F2" s="5">
        <v>36</v>
      </c>
      <c r="G2" s="6">
        <f>(E2-F2)/F2</f>
        <v>0</v>
      </c>
      <c r="H2" s="7"/>
      <c r="R2" s="9"/>
    </row>
    <row r="3" spans="1:18">
      <c r="A3" s="4"/>
      <c r="B3" s="2" t="s">
        <v>1164</v>
      </c>
      <c r="C3" s="2" t="s">
        <v>1165</v>
      </c>
      <c r="D3" s="5" t="s">
        <v>1165</v>
      </c>
      <c r="E3" s="2">
        <v>40</v>
      </c>
      <c r="F3" s="5">
        <v>40</v>
      </c>
      <c r="G3" s="6">
        <f t="shared" ref="G3:G66" si="0">(E3-F3)/F3</f>
        <v>0</v>
      </c>
      <c r="H3" s="8"/>
      <c r="R3" s="9"/>
    </row>
    <row r="4" spans="1:18">
      <c r="A4" s="4"/>
      <c r="B4" s="2" t="s">
        <v>1166</v>
      </c>
      <c r="C4" s="2" t="s">
        <v>1167</v>
      </c>
      <c r="D4" s="5" t="s">
        <v>1167</v>
      </c>
      <c r="E4" s="2">
        <v>280</v>
      </c>
      <c r="F4" s="5">
        <v>280</v>
      </c>
      <c r="G4" s="6">
        <f t="shared" si="0"/>
        <v>0</v>
      </c>
      <c r="H4" s="8"/>
      <c r="R4" s="9"/>
    </row>
    <row r="5" spans="1:18">
      <c r="A5" s="4"/>
      <c r="B5" s="2" t="s">
        <v>1168</v>
      </c>
      <c r="C5" s="2" t="s">
        <v>1169</v>
      </c>
      <c r="D5" s="5" t="s">
        <v>1169</v>
      </c>
      <c r="E5" s="2">
        <v>52</v>
      </c>
      <c r="F5" s="5">
        <v>52</v>
      </c>
      <c r="G5" s="6">
        <f t="shared" si="0"/>
        <v>0</v>
      </c>
      <c r="H5" s="8"/>
      <c r="R5" s="9"/>
    </row>
    <row r="6" spans="1:18">
      <c r="A6" s="4"/>
      <c r="B6" s="2" t="s">
        <v>1170</v>
      </c>
      <c r="C6" s="2" t="s">
        <v>1171</v>
      </c>
      <c r="D6" s="5" t="s">
        <v>1171</v>
      </c>
      <c r="E6" s="2">
        <v>56</v>
      </c>
      <c r="F6" s="5">
        <v>56</v>
      </c>
      <c r="G6" s="6">
        <f t="shared" si="0"/>
        <v>0</v>
      </c>
      <c r="H6" s="8"/>
      <c r="R6" s="9"/>
    </row>
    <row r="7" spans="1:18">
      <c r="A7" s="4"/>
      <c r="B7" s="2" t="s">
        <v>1172</v>
      </c>
      <c r="C7" s="2" t="s">
        <v>1173</v>
      </c>
      <c r="D7" s="5" t="s">
        <v>1173</v>
      </c>
      <c r="E7" s="2">
        <v>2.6</v>
      </c>
      <c r="F7" s="5">
        <v>2.6</v>
      </c>
      <c r="G7" s="6">
        <f t="shared" si="0"/>
        <v>0</v>
      </c>
      <c r="H7" s="8"/>
      <c r="R7" s="9"/>
    </row>
    <row r="8" spans="1:18">
      <c r="A8" s="4"/>
      <c r="B8" s="2" t="s">
        <v>1174</v>
      </c>
      <c r="C8" s="2" t="s">
        <v>1175</v>
      </c>
      <c r="D8" s="5" t="s">
        <v>1175</v>
      </c>
      <c r="E8" s="2">
        <v>440</v>
      </c>
      <c r="F8" s="5">
        <v>440</v>
      </c>
      <c r="G8" s="6">
        <f t="shared" si="0"/>
        <v>0</v>
      </c>
      <c r="H8" s="8"/>
      <c r="R8" s="9"/>
    </row>
    <row r="9" spans="1:18">
      <c r="A9" s="4"/>
      <c r="B9" s="2" t="s">
        <v>1176</v>
      </c>
      <c r="C9" s="2" t="s">
        <v>1177</v>
      </c>
      <c r="D9" s="5" t="s">
        <v>1177</v>
      </c>
      <c r="E9" s="2">
        <v>444</v>
      </c>
      <c r="F9" s="5">
        <v>444</v>
      </c>
      <c r="G9" s="6">
        <f t="shared" si="0"/>
        <v>0</v>
      </c>
      <c r="H9" s="8"/>
      <c r="R9" s="9"/>
    </row>
    <row r="10" spans="1:18">
      <c r="A10" s="4"/>
      <c r="B10" s="2" t="s">
        <v>1178</v>
      </c>
      <c r="C10" s="2" t="s">
        <v>1179</v>
      </c>
      <c r="D10" s="5" t="s">
        <v>1179</v>
      </c>
      <c r="E10" s="2">
        <v>616</v>
      </c>
      <c r="F10" s="5">
        <v>616</v>
      </c>
      <c r="G10" s="6">
        <f t="shared" si="0"/>
        <v>0</v>
      </c>
      <c r="H10" s="8"/>
      <c r="R10" s="9"/>
    </row>
    <row r="11" spans="1:18">
      <c r="A11" s="4"/>
      <c r="B11" s="2" t="s">
        <v>1180</v>
      </c>
      <c r="C11" s="2" t="s">
        <v>1181</v>
      </c>
      <c r="D11" s="5" t="s">
        <v>1181</v>
      </c>
      <c r="E11" s="2">
        <v>408</v>
      </c>
      <c r="F11" s="5">
        <v>408</v>
      </c>
      <c r="G11" s="6">
        <f t="shared" si="0"/>
        <v>0</v>
      </c>
      <c r="H11" s="8"/>
      <c r="R11" s="9"/>
    </row>
    <row r="12" spans="1:18">
      <c r="A12" s="4"/>
      <c r="B12" s="2" t="s">
        <v>1182</v>
      </c>
      <c r="C12" s="2" t="s">
        <v>1183</v>
      </c>
      <c r="D12" s="5" t="s">
        <v>1183</v>
      </c>
      <c r="E12" s="2">
        <v>412</v>
      </c>
      <c r="F12" s="5">
        <v>412</v>
      </c>
      <c r="G12" s="6">
        <f t="shared" si="0"/>
        <v>0</v>
      </c>
      <c r="H12" s="8"/>
      <c r="R12" s="9"/>
    </row>
    <row r="13" spans="1:18">
      <c r="A13" s="4"/>
      <c r="B13" s="2" t="s">
        <v>1184</v>
      </c>
      <c r="C13" s="2" t="s">
        <v>1185</v>
      </c>
      <c r="D13" s="5" t="s">
        <v>1185</v>
      </c>
      <c r="E13" s="2">
        <v>548</v>
      </c>
      <c r="F13" s="5">
        <v>548</v>
      </c>
      <c r="G13" s="6">
        <f t="shared" si="0"/>
        <v>0</v>
      </c>
      <c r="H13" s="8"/>
      <c r="R13" s="9"/>
    </row>
    <row r="14" spans="1:18">
      <c r="A14" s="4"/>
      <c r="B14" s="2" t="s">
        <v>1186</v>
      </c>
      <c r="C14" s="2" t="s">
        <v>1187</v>
      </c>
      <c r="D14" s="5" t="s">
        <v>1187</v>
      </c>
      <c r="E14" s="2">
        <v>628</v>
      </c>
      <c r="F14" s="5">
        <v>628</v>
      </c>
      <c r="G14" s="6">
        <f t="shared" si="0"/>
        <v>0</v>
      </c>
      <c r="H14" s="8"/>
      <c r="R14" s="9"/>
    </row>
    <row r="15" spans="1:18">
      <c r="A15" s="4"/>
      <c r="B15" s="2" t="s">
        <v>1188</v>
      </c>
      <c r="C15" s="2" t="s">
        <v>1189</v>
      </c>
      <c r="D15" s="5" t="s">
        <v>1189</v>
      </c>
      <c r="E15" s="2">
        <v>632</v>
      </c>
      <c r="F15" s="5">
        <v>632</v>
      </c>
      <c r="G15" s="6">
        <f t="shared" si="0"/>
        <v>0</v>
      </c>
      <c r="H15" s="8"/>
      <c r="R15" s="9"/>
    </row>
    <row r="16" spans="1:18">
      <c r="A16" s="4"/>
      <c r="B16" s="2" t="s">
        <v>1190</v>
      </c>
      <c r="C16" s="2" t="s">
        <v>1191</v>
      </c>
      <c r="D16" s="5" t="s">
        <v>1191</v>
      </c>
      <c r="E16" s="2">
        <v>980</v>
      </c>
      <c r="F16" s="5">
        <v>980</v>
      </c>
      <c r="G16" s="6">
        <f t="shared" si="0"/>
        <v>0</v>
      </c>
      <c r="H16" s="8"/>
      <c r="R16" s="9"/>
    </row>
    <row r="17" spans="1:18">
      <c r="A17" s="4"/>
      <c r="B17" s="2" t="s">
        <v>1192</v>
      </c>
      <c r="C17" s="2" t="s">
        <v>1165</v>
      </c>
      <c r="D17" s="5" t="s">
        <v>1165</v>
      </c>
      <c r="E17" s="2">
        <v>40</v>
      </c>
      <c r="F17" s="5">
        <v>40</v>
      </c>
      <c r="G17" s="6">
        <f t="shared" si="0"/>
        <v>0</v>
      </c>
      <c r="H17" s="8"/>
      <c r="R17" s="9"/>
    </row>
    <row r="18" spans="1:18">
      <c r="A18" s="4"/>
      <c r="B18" s="2" t="s">
        <v>1193</v>
      </c>
      <c r="C18" s="2" t="s">
        <v>1194</v>
      </c>
      <c r="D18" s="5" t="s">
        <v>1194</v>
      </c>
      <c r="E18" s="2">
        <v>44</v>
      </c>
      <c r="F18" s="5">
        <v>44</v>
      </c>
      <c r="G18" s="6">
        <f t="shared" si="0"/>
        <v>0</v>
      </c>
      <c r="H18" s="8"/>
      <c r="R18" s="9"/>
    </row>
    <row r="19" spans="1:18">
      <c r="A19" s="4"/>
      <c r="B19" s="2" t="s">
        <v>1195</v>
      </c>
      <c r="C19" s="2" t="s">
        <v>1196</v>
      </c>
      <c r="D19" s="5" t="s">
        <v>1196</v>
      </c>
      <c r="E19" s="2">
        <v>72</v>
      </c>
      <c r="F19" s="5">
        <v>72</v>
      </c>
      <c r="G19" s="6">
        <f t="shared" si="0"/>
        <v>0</v>
      </c>
      <c r="H19" s="8"/>
      <c r="R19" s="9"/>
    </row>
    <row r="20" spans="1:18">
      <c r="A20" s="4"/>
      <c r="B20" s="2" t="s">
        <v>1197</v>
      </c>
      <c r="C20" s="2" t="s">
        <v>1198</v>
      </c>
      <c r="D20" s="5" t="s">
        <v>1198</v>
      </c>
      <c r="E20" s="2">
        <v>0.9</v>
      </c>
      <c r="F20" s="5">
        <v>0.9</v>
      </c>
      <c r="G20" s="6">
        <f t="shared" si="0"/>
        <v>0</v>
      </c>
      <c r="H20" s="8"/>
      <c r="R20" s="9"/>
    </row>
    <row r="21" spans="1:18">
      <c r="A21" s="4"/>
      <c r="B21" s="2" t="s">
        <v>1199</v>
      </c>
      <c r="C21" s="2" t="s">
        <v>1198</v>
      </c>
      <c r="D21" s="5" t="s">
        <v>1198</v>
      </c>
      <c r="E21" s="2">
        <v>0.9</v>
      </c>
      <c r="F21" s="5">
        <v>0.9</v>
      </c>
      <c r="G21" s="6">
        <f t="shared" si="0"/>
        <v>0</v>
      </c>
      <c r="H21" s="8"/>
      <c r="R21" s="9"/>
    </row>
    <row r="22" spans="1:18">
      <c r="A22" s="4"/>
      <c r="B22" s="2" t="s">
        <v>1200</v>
      </c>
      <c r="C22" s="2" t="s">
        <v>1201</v>
      </c>
      <c r="D22" s="5" t="s">
        <v>1201</v>
      </c>
      <c r="E22" s="2">
        <v>1.3</v>
      </c>
      <c r="F22" s="5">
        <v>1.3</v>
      </c>
      <c r="G22" s="6">
        <f t="shared" si="0"/>
        <v>0</v>
      </c>
      <c r="H22" s="8"/>
      <c r="R22" s="9"/>
    </row>
    <row r="23" spans="1:18">
      <c r="A23" s="4"/>
      <c r="B23" s="2" t="s">
        <v>1202</v>
      </c>
      <c r="C23" s="2" t="s">
        <v>1203</v>
      </c>
      <c r="D23" s="5" t="s">
        <v>1203</v>
      </c>
      <c r="E23" s="2">
        <v>32</v>
      </c>
      <c r="F23" s="5">
        <v>32</v>
      </c>
      <c r="G23" s="6">
        <f t="shared" si="0"/>
        <v>0</v>
      </c>
      <c r="H23" s="8"/>
      <c r="R23" s="9"/>
    </row>
    <row r="24" spans="1:18">
      <c r="A24" s="4"/>
      <c r="B24" s="2" t="s">
        <v>1204</v>
      </c>
      <c r="C24" s="2" t="s">
        <v>1163</v>
      </c>
      <c r="D24" s="5" t="s">
        <v>1163</v>
      </c>
      <c r="E24" s="2">
        <v>36</v>
      </c>
      <c r="F24" s="5">
        <v>36</v>
      </c>
      <c r="G24" s="6">
        <f t="shared" si="0"/>
        <v>0</v>
      </c>
      <c r="H24" s="8"/>
      <c r="R24" s="9"/>
    </row>
    <row r="25" spans="1:18">
      <c r="A25" s="4"/>
      <c r="B25" s="2" t="s">
        <v>1205</v>
      </c>
      <c r="C25" s="2" t="s">
        <v>1206</v>
      </c>
      <c r="D25" s="5" t="s">
        <v>1206</v>
      </c>
      <c r="E25" s="2">
        <v>252</v>
      </c>
      <c r="F25" s="5">
        <v>252</v>
      </c>
      <c r="G25" s="6">
        <f t="shared" si="0"/>
        <v>0</v>
      </c>
      <c r="H25" s="8"/>
      <c r="R25" s="9"/>
    </row>
    <row r="26" spans="1:18">
      <c r="A26" s="4"/>
      <c r="B26" s="2" t="s">
        <v>1207</v>
      </c>
      <c r="C26" s="2" t="s">
        <v>1208</v>
      </c>
      <c r="D26" s="5" t="s">
        <v>1208</v>
      </c>
      <c r="E26" s="2">
        <v>1.6</v>
      </c>
      <c r="F26" s="5">
        <v>1.6</v>
      </c>
      <c r="G26" s="6">
        <f t="shared" si="0"/>
        <v>0</v>
      </c>
      <c r="H26" s="8"/>
      <c r="R26" s="9"/>
    </row>
    <row r="27" spans="1:18">
      <c r="A27" s="4"/>
      <c r="B27" s="2" t="s">
        <v>1209</v>
      </c>
      <c r="C27" s="2" t="s">
        <v>1208</v>
      </c>
      <c r="D27" s="5" t="s">
        <v>1208</v>
      </c>
      <c r="E27" s="2">
        <v>1.6</v>
      </c>
      <c r="F27" s="5">
        <v>1.6</v>
      </c>
      <c r="G27" s="6">
        <f t="shared" si="0"/>
        <v>0</v>
      </c>
      <c r="H27" s="8"/>
      <c r="R27" s="9"/>
    </row>
    <row r="28" spans="1:18">
      <c r="A28" s="4"/>
      <c r="B28" s="2" t="s">
        <v>1210</v>
      </c>
      <c r="C28" s="2" t="s">
        <v>1211</v>
      </c>
      <c r="D28" s="5" t="s">
        <v>1211</v>
      </c>
      <c r="E28" s="2">
        <v>7.9</v>
      </c>
      <c r="F28" s="5">
        <v>7.9</v>
      </c>
      <c r="G28" s="6">
        <f t="shared" si="0"/>
        <v>0</v>
      </c>
      <c r="H28" s="8"/>
      <c r="R28" s="9"/>
    </row>
    <row r="29" spans="1:18">
      <c r="A29" s="4"/>
      <c r="B29" s="2" t="s">
        <v>1212</v>
      </c>
      <c r="C29" s="2" t="s">
        <v>1213</v>
      </c>
      <c r="D29" s="5" t="s">
        <v>1213</v>
      </c>
      <c r="E29" s="2">
        <v>1</v>
      </c>
      <c r="F29" s="5">
        <v>1</v>
      </c>
      <c r="G29" s="6">
        <f t="shared" si="0"/>
        <v>0</v>
      </c>
      <c r="H29" s="8"/>
      <c r="R29" s="9"/>
    </row>
    <row r="30" spans="1:18">
      <c r="A30" s="4"/>
      <c r="B30" s="2" t="s">
        <v>1214</v>
      </c>
      <c r="C30" s="2" t="s">
        <v>1213</v>
      </c>
      <c r="D30" s="5" t="s">
        <v>1213</v>
      </c>
      <c r="E30" s="2">
        <v>1</v>
      </c>
      <c r="F30" s="5">
        <v>1</v>
      </c>
      <c r="G30" s="6">
        <f t="shared" si="0"/>
        <v>0</v>
      </c>
      <c r="H30" s="8"/>
      <c r="R30" s="9"/>
    </row>
    <row r="31" spans="1:18">
      <c r="A31" s="4"/>
      <c r="B31" s="2" t="s">
        <v>1215</v>
      </c>
      <c r="C31" s="2" t="s">
        <v>1208</v>
      </c>
      <c r="D31" s="5" t="s">
        <v>1208</v>
      </c>
      <c r="E31" s="2">
        <v>1.6</v>
      </c>
      <c r="F31" s="5">
        <v>1.6</v>
      </c>
      <c r="G31" s="6">
        <f t="shared" si="0"/>
        <v>0</v>
      </c>
      <c r="H31" s="8"/>
      <c r="R31" s="9"/>
    </row>
    <row r="32" spans="1:18">
      <c r="A32" s="4"/>
      <c r="B32" s="2" t="s">
        <v>1216</v>
      </c>
      <c r="C32" s="2" t="s">
        <v>1217</v>
      </c>
      <c r="D32" s="5" t="s">
        <v>1217</v>
      </c>
      <c r="E32" s="2">
        <v>28</v>
      </c>
      <c r="F32" s="5">
        <v>28</v>
      </c>
      <c r="G32" s="6">
        <f t="shared" si="0"/>
        <v>0</v>
      </c>
      <c r="H32" s="8"/>
      <c r="R32" s="9"/>
    </row>
    <row r="33" spans="1:18">
      <c r="A33" s="4"/>
      <c r="B33" s="2" t="s">
        <v>1218</v>
      </c>
      <c r="C33" s="2" t="s">
        <v>1219</v>
      </c>
      <c r="D33" s="5" t="s">
        <v>1219</v>
      </c>
      <c r="E33" s="2">
        <v>4</v>
      </c>
      <c r="F33" s="5">
        <v>4</v>
      </c>
      <c r="G33" s="6">
        <f t="shared" si="0"/>
        <v>0</v>
      </c>
      <c r="H33" s="8"/>
      <c r="R33" s="9"/>
    </row>
    <row r="34" spans="1:18">
      <c r="A34" s="4"/>
      <c r="B34" s="2" t="s">
        <v>1220</v>
      </c>
      <c r="C34" s="2" t="s">
        <v>1221</v>
      </c>
      <c r="D34" s="5" t="s">
        <v>1221</v>
      </c>
      <c r="E34" s="2">
        <v>8</v>
      </c>
      <c r="F34" s="5">
        <v>8</v>
      </c>
      <c r="G34" s="6">
        <f t="shared" si="0"/>
        <v>0</v>
      </c>
      <c r="H34" s="8"/>
      <c r="R34" s="9"/>
    </row>
    <row r="35" spans="1:18">
      <c r="A35" s="4"/>
      <c r="B35" s="2" t="s">
        <v>1222</v>
      </c>
      <c r="C35" s="2" t="s">
        <v>1163</v>
      </c>
      <c r="D35" s="5" t="s">
        <v>1163</v>
      </c>
      <c r="E35" s="2">
        <v>36</v>
      </c>
      <c r="F35" s="5">
        <v>36</v>
      </c>
      <c r="G35" s="6">
        <f t="shared" si="0"/>
        <v>0</v>
      </c>
      <c r="H35" s="8"/>
      <c r="R35" s="9"/>
    </row>
    <row r="36" spans="1:18">
      <c r="A36" s="4"/>
      <c r="B36" s="2" t="s">
        <v>1223</v>
      </c>
      <c r="C36" s="2" t="s">
        <v>1165</v>
      </c>
      <c r="D36" s="5" t="s">
        <v>1165</v>
      </c>
      <c r="E36" s="2">
        <v>40</v>
      </c>
      <c r="F36" s="5">
        <v>40</v>
      </c>
      <c r="G36" s="6">
        <f t="shared" si="0"/>
        <v>0</v>
      </c>
      <c r="H36" s="8"/>
      <c r="R36" s="9"/>
    </row>
    <row r="37" spans="1:18">
      <c r="A37" s="4"/>
      <c r="B37" s="2" t="s">
        <v>1224</v>
      </c>
      <c r="C37" s="2" t="s">
        <v>1225</v>
      </c>
      <c r="D37" s="5" t="s">
        <v>1225</v>
      </c>
      <c r="E37" s="2">
        <v>76</v>
      </c>
      <c r="F37" s="5">
        <v>76</v>
      </c>
      <c r="G37" s="6">
        <f t="shared" si="0"/>
        <v>0</v>
      </c>
      <c r="H37" s="8"/>
      <c r="R37" s="9"/>
    </row>
    <row r="38" spans="1:18">
      <c r="A38" s="4"/>
      <c r="B38" s="2" t="s">
        <v>1226</v>
      </c>
      <c r="C38" s="2" t="s">
        <v>1227</v>
      </c>
      <c r="D38" s="5" t="s">
        <v>1227</v>
      </c>
      <c r="E38" s="2">
        <v>504</v>
      </c>
      <c r="F38" s="5">
        <v>504</v>
      </c>
      <c r="G38" s="6">
        <f t="shared" si="0"/>
        <v>0</v>
      </c>
      <c r="H38" s="8"/>
      <c r="R38" s="9"/>
    </row>
    <row r="39" spans="1:18">
      <c r="A39" s="4"/>
      <c r="B39" s="2" t="s">
        <v>1228</v>
      </c>
      <c r="C39" s="2" t="s">
        <v>1229</v>
      </c>
      <c r="D39" s="5" t="s">
        <v>1229</v>
      </c>
      <c r="E39" s="2">
        <v>508</v>
      </c>
      <c r="F39" s="5">
        <v>508</v>
      </c>
      <c r="G39" s="6">
        <f t="shared" si="0"/>
        <v>0</v>
      </c>
      <c r="H39" s="8"/>
      <c r="R39" s="9"/>
    </row>
    <row r="40" spans="1:18">
      <c r="A40" s="4"/>
      <c r="B40" s="2" t="s">
        <v>1230</v>
      </c>
      <c r="C40" s="2" t="s">
        <v>1213</v>
      </c>
      <c r="D40" s="5" t="s">
        <v>1213</v>
      </c>
      <c r="E40" s="2">
        <v>1</v>
      </c>
      <c r="F40" s="5">
        <v>1</v>
      </c>
      <c r="G40" s="6">
        <f t="shared" si="0"/>
        <v>0</v>
      </c>
      <c r="H40" s="8"/>
      <c r="R40" s="9"/>
    </row>
    <row r="41" spans="1:18">
      <c r="A41" s="4"/>
      <c r="B41" s="2" t="s">
        <v>1231</v>
      </c>
      <c r="C41" s="2" t="s">
        <v>1165</v>
      </c>
      <c r="D41" s="5" t="s">
        <v>1165</v>
      </c>
      <c r="E41" s="2">
        <v>40</v>
      </c>
      <c r="F41" s="5">
        <v>40</v>
      </c>
      <c r="G41" s="6">
        <f t="shared" si="0"/>
        <v>0</v>
      </c>
      <c r="H41" s="8"/>
      <c r="R41" s="9"/>
    </row>
    <row r="42" spans="1:18">
      <c r="A42" s="4"/>
      <c r="B42" s="2" t="s">
        <v>1232</v>
      </c>
      <c r="C42" s="2" t="s">
        <v>1194</v>
      </c>
      <c r="D42" s="5" t="s">
        <v>1194</v>
      </c>
      <c r="E42" s="2">
        <v>44</v>
      </c>
      <c r="F42" s="5">
        <v>44</v>
      </c>
      <c r="G42" s="6">
        <f t="shared" si="0"/>
        <v>0</v>
      </c>
      <c r="H42" s="8"/>
      <c r="R42" s="9"/>
    </row>
    <row r="43" spans="1:18">
      <c r="A43" s="4"/>
      <c r="B43" s="2" t="s">
        <v>1233</v>
      </c>
      <c r="C43" s="2" t="s">
        <v>1234</v>
      </c>
      <c r="D43" s="5" t="s">
        <v>1234</v>
      </c>
      <c r="E43" s="2">
        <v>64</v>
      </c>
      <c r="F43" s="5">
        <v>64</v>
      </c>
      <c r="G43" s="6">
        <f t="shared" si="0"/>
        <v>0</v>
      </c>
      <c r="H43" s="8"/>
      <c r="R43" s="9"/>
    </row>
    <row r="44" spans="1:18">
      <c r="A44" s="4"/>
      <c r="B44" s="2" t="s">
        <v>1235</v>
      </c>
      <c r="C44" s="2" t="s">
        <v>1169</v>
      </c>
      <c r="D44" s="5" t="s">
        <v>1169</v>
      </c>
      <c r="E44" s="2">
        <v>52</v>
      </c>
      <c r="F44" s="5">
        <v>52</v>
      </c>
      <c r="G44" s="6">
        <f t="shared" si="0"/>
        <v>0</v>
      </c>
      <c r="H44" s="8"/>
      <c r="R44" s="9"/>
    </row>
    <row r="45" spans="1:18">
      <c r="A45" s="4"/>
      <c r="B45" s="2" t="s">
        <v>1236</v>
      </c>
      <c r="C45" s="2" t="s">
        <v>1171</v>
      </c>
      <c r="D45" s="5" t="s">
        <v>1171</v>
      </c>
      <c r="E45" s="2">
        <v>56</v>
      </c>
      <c r="F45" s="5">
        <v>56</v>
      </c>
      <c r="G45" s="6">
        <f t="shared" si="0"/>
        <v>0</v>
      </c>
      <c r="H45" s="8"/>
      <c r="R45" s="9"/>
    </row>
    <row r="46" spans="1:18">
      <c r="A46" s="4"/>
      <c r="B46" s="2" t="s">
        <v>1237</v>
      </c>
      <c r="C46" s="2" t="s">
        <v>1238</v>
      </c>
      <c r="D46" s="5" t="s">
        <v>1238</v>
      </c>
      <c r="E46" s="2">
        <v>104</v>
      </c>
      <c r="F46" s="5">
        <v>104</v>
      </c>
      <c r="G46" s="6">
        <f t="shared" si="0"/>
        <v>0</v>
      </c>
      <c r="H46" s="8"/>
      <c r="R46" s="9"/>
    </row>
    <row r="47" spans="1:18">
      <c r="A47" s="4"/>
      <c r="B47" s="2" t="s">
        <v>1239</v>
      </c>
      <c r="C47" s="2" t="s">
        <v>1163</v>
      </c>
      <c r="D47" s="5" t="s">
        <v>1163</v>
      </c>
      <c r="E47" s="2">
        <v>36</v>
      </c>
      <c r="F47" s="5">
        <v>36</v>
      </c>
      <c r="G47" s="6">
        <f t="shared" si="0"/>
        <v>0</v>
      </c>
      <c r="H47" s="8"/>
      <c r="R47" s="9"/>
    </row>
    <row r="48" spans="1:18">
      <c r="A48" s="4"/>
      <c r="B48" s="2" t="s">
        <v>1240</v>
      </c>
      <c r="C48" s="2" t="s">
        <v>1165</v>
      </c>
      <c r="D48" s="5" t="s">
        <v>1165</v>
      </c>
      <c r="E48" s="2">
        <v>40</v>
      </c>
      <c r="F48" s="5">
        <v>40</v>
      </c>
      <c r="G48" s="6">
        <f t="shared" si="0"/>
        <v>0</v>
      </c>
      <c r="H48" s="8"/>
      <c r="R48" s="9"/>
    </row>
    <row r="49" spans="1:18">
      <c r="A49" s="4"/>
      <c r="B49" s="2" t="s">
        <v>1241</v>
      </c>
      <c r="C49" s="2" t="s">
        <v>1242</v>
      </c>
      <c r="D49" s="5" t="s">
        <v>1242</v>
      </c>
      <c r="E49" s="2">
        <v>68</v>
      </c>
      <c r="F49" s="5">
        <v>68</v>
      </c>
      <c r="G49" s="6">
        <f t="shared" si="0"/>
        <v>0</v>
      </c>
      <c r="H49" s="8"/>
      <c r="R49" s="9"/>
    </row>
    <row r="50" spans="1:18">
      <c r="A50" s="4"/>
      <c r="B50" s="2" t="s">
        <v>1243</v>
      </c>
      <c r="C50" s="2" t="s">
        <v>1217</v>
      </c>
      <c r="D50" s="5" t="s">
        <v>1217</v>
      </c>
      <c r="E50" s="2">
        <v>28</v>
      </c>
      <c r="F50" s="5">
        <v>28</v>
      </c>
      <c r="G50" s="6">
        <f t="shared" si="0"/>
        <v>0</v>
      </c>
      <c r="H50" s="8"/>
      <c r="R50" s="9"/>
    </row>
    <row r="51" spans="1:18">
      <c r="A51" s="4"/>
      <c r="B51" s="2" t="s">
        <v>1244</v>
      </c>
      <c r="C51" s="2" t="s">
        <v>1203</v>
      </c>
      <c r="D51" s="5" t="s">
        <v>1203</v>
      </c>
      <c r="E51" s="2">
        <v>32</v>
      </c>
      <c r="F51" s="5">
        <v>32</v>
      </c>
      <c r="G51" s="6">
        <f t="shared" si="0"/>
        <v>0</v>
      </c>
      <c r="H51" s="8"/>
      <c r="R51" s="9"/>
    </row>
    <row r="52" spans="1:18">
      <c r="A52" s="4"/>
      <c r="B52" s="2" t="s">
        <v>1245</v>
      </c>
      <c r="C52" s="2" t="s">
        <v>1246</v>
      </c>
      <c r="D52" s="5" t="s">
        <v>1246</v>
      </c>
      <c r="E52" s="2">
        <v>272</v>
      </c>
      <c r="F52" s="5">
        <v>272</v>
      </c>
      <c r="G52" s="6">
        <f t="shared" si="0"/>
        <v>0</v>
      </c>
      <c r="H52" s="8"/>
      <c r="R52" s="9"/>
    </row>
    <row r="53" spans="1:18">
      <c r="A53" s="4"/>
      <c r="B53" s="2" t="s">
        <v>1247</v>
      </c>
      <c r="C53" s="2" t="s">
        <v>1248</v>
      </c>
      <c r="D53" s="5" t="s">
        <v>1248</v>
      </c>
      <c r="E53" s="2">
        <v>200</v>
      </c>
      <c r="F53" s="5">
        <v>200</v>
      </c>
      <c r="G53" s="6">
        <f t="shared" si="0"/>
        <v>0</v>
      </c>
      <c r="H53" s="8"/>
      <c r="R53" s="9"/>
    </row>
    <row r="54" spans="1:18">
      <c r="A54" s="4"/>
      <c r="B54" s="2" t="s">
        <v>1249</v>
      </c>
      <c r="C54" s="2" t="s">
        <v>1250</v>
      </c>
      <c r="D54" s="5" t="s">
        <v>1250</v>
      </c>
      <c r="E54" s="2">
        <v>204</v>
      </c>
      <c r="F54" s="5">
        <v>204</v>
      </c>
      <c r="G54" s="6">
        <f t="shared" si="0"/>
        <v>0</v>
      </c>
      <c r="H54" s="8"/>
      <c r="R54" s="9"/>
    </row>
    <row r="55" spans="1:18">
      <c r="A55" s="4"/>
      <c r="B55" s="2" t="s">
        <v>1251</v>
      </c>
      <c r="C55" s="2" t="s">
        <v>1252</v>
      </c>
      <c r="D55" s="5" t="s">
        <v>1252</v>
      </c>
      <c r="E55" s="2">
        <v>420</v>
      </c>
      <c r="F55" s="5">
        <v>420</v>
      </c>
      <c r="G55" s="6">
        <f t="shared" si="0"/>
        <v>0</v>
      </c>
      <c r="H55" s="8"/>
      <c r="R55" s="9"/>
    </row>
    <row r="56" spans="1:18">
      <c r="A56" s="4"/>
      <c r="B56" s="2" t="s">
        <v>1253</v>
      </c>
      <c r="C56" s="2" t="s">
        <v>1254</v>
      </c>
      <c r="D56" s="5" t="s">
        <v>1254</v>
      </c>
      <c r="E56" s="2">
        <v>100</v>
      </c>
      <c r="F56" s="5">
        <v>100</v>
      </c>
      <c r="G56" s="6">
        <f t="shared" si="0"/>
        <v>0</v>
      </c>
      <c r="H56" s="8"/>
      <c r="R56" s="9"/>
    </row>
    <row r="57" spans="1:18">
      <c r="A57" s="4"/>
      <c r="B57" s="2" t="s">
        <v>1255</v>
      </c>
      <c r="C57" s="2" t="s">
        <v>1238</v>
      </c>
      <c r="D57" s="5" t="s">
        <v>1238</v>
      </c>
      <c r="E57" s="2">
        <v>104</v>
      </c>
      <c r="F57" s="5">
        <v>104</v>
      </c>
      <c r="G57" s="6">
        <f t="shared" si="0"/>
        <v>0</v>
      </c>
      <c r="H57" s="8"/>
      <c r="R57" s="9"/>
    </row>
    <row r="58" spans="1:18">
      <c r="A58" s="4"/>
      <c r="B58" s="2" t="s">
        <v>1256</v>
      </c>
      <c r="C58" s="2" t="s">
        <v>1257</v>
      </c>
      <c r="D58" s="5" t="s">
        <v>1257</v>
      </c>
      <c r="E58" s="2">
        <v>148</v>
      </c>
      <c r="F58" s="5">
        <v>148</v>
      </c>
      <c r="G58" s="6">
        <f t="shared" si="0"/>
        <v>0</v>
      </c>
      <c r="H58" s="8"/>
      <c r="R58" s="9"/>
    </row>
    <row r="59" spans="1:18">
      <c r="A59" s="4"/>
      <c r="B59" s="2" t="s">
        <v>1258</v>
      </c>
      <c r="C59" s="2" t="s">
        <v>1257</v>
      </c>
      <c r="D59" s="5" t="s">
        <v>1257</v>
      </c>
      <c r="E59" s="2">
        <v>148</v>
      </c>
      <c r="F59" s="5">
        <v>148</v>
      </c>
      <c r="G59" s="6">
        <f t="shared" si="0"/>
        <v>0</v>
      </c>
      <c r="H59" s="8"/>
      <c r="R59" s="9"/>
    </row>
    <row r="60" spans="1:18">
      <c r="A60" s="4"/>
      <c r="B60" s="2" t="s">
        <v>1259</v>
      </c>
      <c r="C60" s="2" t="s">
        <v>1257</v>
      </c>
      <c r="D60" s="5" t="s">
        <v>1257</v>
      </c>
      <c r="E60" s="2">
        <v>148</v>
      </c>
      <c r="F60" s="5">
        <v>148</v>
      </c>
      <c r="G60" s="6">
        <f t="shared" si="0"/>
        <v>0</v>
      </c>
      <c r="H60" s="8"/>
      <c r="R60" s="9"/>
    </row>
    <row r="61" spans="1:18">
      <c r="A61" s="4"/>
      <c r="B61" s="2" t="s">
        <v>1260</v>
      </c>
      <c r="C61" s="2" t="s">
        <v>1257</v>
      </c>
      <c r="D61" s="5" t="s">
        <v>1257</v>
      </c>
      <c r="E61" s="2">
        <v>148</v>
      </c>
      <c r="F61" s="5">
        <v>148</v>
      </c>
      <c r="G61" s="6">
        <f t="shared" si="0"/>
        <v>0</v>
      </c>
      <c r="H61" s="8"/>
      <c r="R61" s="9"/>
    </row>
    <row r="62" spans="1:18">
      <c r="A62" s="4"/>
      <c r="B62" s="2" t="s">
        <v>1261</v>
      </c>
      <c r="C62" s="2" t="s">
        <v>1257</v>
      </c>
      <c r="D62" s="5" t="s">
        <v>1257</v>
      </c>
      <c r="E62" s="2">
        <v>148</v>
      </c>
      <c r="F62" s="5">
        <v>148</v>
      </c>
      <c r="G62" s="6">
        <f t="shared" si="0"/>
        <v>0</v>
      </c>
      <c r="H62" s="8"/>
      <c r="R62" s="9"/>
    </row>
    <row r="63" spans="1:18">
      <c r="A63" s="4"/>
      <c r="B63" s="2" t="s">
        <v>1262</v>
      </c>
      <c r="C63" s="2" t="s">
        <v>1257</v>
      </c>
      <c r="D63" s="5" t="s">
        <v>1257</v>
      </c>
      <c r="E63" s="2">
        <v>148</v>
      </c>
      <c r="F63" s="5">
        <v>148</v>
      </c>
      <c r="G63" s="6">
        <f t="shared" si="0"/>
        <v>0</v>
      </c>
      <c r="H63" s="8"/>
      <c r="R63" s="9"/>
    </row>
    <row r="64" spans="1:18">
      <c r="A64" s="4"/>
      <c r="B64" s="2" t="s">
        <v>1263</v>
      </c>
      <c r="C64" s="2" t="s">
        <v>1257</v>
      </c>
      <c r="D64" s="5" t="s">
        <v>1257</v>
      </c>
      <c r="E64" s="2">
        <v>148</v>
      </c>
      <c r="F64" s="5">
        <v>148</v>
      </c>
      <c r="G64" s="6">
        <f t="shared" si="0"/>
        <v>0</v>
      </c>
      <c r="H64" s="8"/>
      <c r="R64" s="9"/>
    </row>
    <row r="65" spans="1:18">
      <c r="A65" s="4"/>
      <c r="B65" s="2" t="s">
        <v>1264</v>
      </c>
      <c r="C65" s="2" t="s">
        <v>1265</v>
      </c>
      <c r="D65" s="5" t="s">
        <v>1265</v>
      </c>
      <c r="E65" s="2">
        <v>60</v>
      </c>
      <c r="F65" s="5">
        <v>60</v>
      </c>
      <c r="G65" s="6">
        <f t="shared" si="0"/>
        <v>0</v>
      </c>
      <c r="H65" s="8"/>
      <c r="R65" s="9"/>
    </row>
    <row r="66" spans="1:18">
      <c r="A66" s="4"/>
      <c r="B66" s="2" t="s">
        <v>1266</v>
      </c>
      <c r="C66" s="2" t="s">
        <v>1234</v>
      </c>
      <c r="D66" s="5" t="s">
        <v>1234</v>
      </c>
      <c r="E66" s="2">
        <v>64</v>
      </c>
      <c r="F66" s="5">
        <v>64</v>
      </c>
      <c r="G66" s="6">
        <f t="shared" si="0"/>
        <v>0</v>
      </c>
      <c r="H66" s="8"/>
      <c r="R66" s="9"/>
    </row>
    <row r="67" spans="1:18">
      <c r="A67" s="4"/>
      <c r="B67" s="2" t="s">
        <v>1267</v>
      </c>
      <c r="C67" s="2" t="s">
        <v>1268</v>
      </c>
      <c r="D67" s="5" t="s">
        <v>1268</v>
      </c>
      <c r="E67" s="2">
        <v>88</v>
      </c>
      <c r="F67" s="5">
        <v>88</v>
      </c>
      <c r="G67" s="6">
        <f t="shared" ref="G67:G130" si="1">(E67-F67)/F67</f>
        <v>0</v>
      </c>
      <c r="H67" s="8"/>
      <c r="R67" s="9"/>
    </row>
    <row r="68" spans="1:18">
      <c r="A68" s="4"/>
      <c r="B68" s="2" t="s">
        <v>1269</v>
      </c>
      <c r="C68" s="2" t="s">
        <v>1270</v>
      </c>
      <c r="D68" s="5" t="s">
        <v>1270</v>
      </c>
      <c r="E68" s="2">
        <v>2.1</v>
      </c>
      <c r="F68" s="5">
        <v>2.1</v>
      </c>
      <c r="G68" s="6">
        <f t="shared" si="1"/>
        <v>0</v>
      </c>
      <c r="H68" s="8"/>
      <c r="R68" s="9"/>
    </row>
    <row r="69" spans="1:18">
      <c r="A69" s="4"/>
      <c r="B69" s="2" t="s">
        <v>1271</v>
      </c>
      <c r="C69" s="2" t="s">
        <v>1270</v>
      </c>
      <c r="D69" s="5" t="s">
        <v>1270</v>
      </c>
      <c r="E69" s="2">
        <v>2.1</v>
      </c>
      <c r="F69" s="5">
        <v>2.1</v>
      </c>
      <c r="G69" s="6">
        <f t="shared" si="1"/>
        <v>0</v>
      </c>
      <c r="H69" s="8"/>
      <c r="R69" s="9"/>
    </row>
    <row r="70" spans="1:18">
      <c r="A70" s="4"/>
      <c r="B70" s="2" t="s">
        <v>1272</v>
      </c>
      <c r="C70" s="2" t="s">
        <v>1273</v>
      </c>
      <c r="D70" s="5" t="s">
        <v>1273</v>
      </c>
      <c r="E70" s="2">
        <v>8.1</v>
      </c>
      <c r="F70" s="5">
        <v>8.1</v>
      </c>
      <c r="G70" s="6">
        <f t="shared" si="1"/>
        <v>0</v>
      </c>
      <c r="H70" s="8"/>
      <c r="R70" s="9"/>
    </row>
    <row r="71" spans="1:18">
      <c r="A71" s="4"/>
      <c r="B71" s="2" t="s">
        <v>1274</v>
      </c>
      <c r="C71" s="2" t="s">
        <v>1217</v>
      </c>
      <c r="D71" s="5" t="s">
        <v>1217</v>
      </c>
      <c r="E71" s="2">
        <v>28</v>
      </c>
      <c r="F71" s="5">
        <v>28</v>
      </c>
      <c r="G71" s="6">
        <f t="shared" si="1"/>
        <v>0</v>
      </c>
      <c r="H71" s="8"/>
      <c r="R71" s="9"/>
    </row>
    <row r="72" spans="1:18">
      <c r="A72" s="4"/>
      <c r="B72" s="2" t="s">
        <v>1275</v>
      </c>
      <c r="C72" s="2" t="s">
        <v>1203</v>
      </c>
      <c r="D72" s="5" t="s">
        <v>1203</v>
      </c>
      <c r="E72" s="2">
        <v>32</v>
      </c>
      <c r="F72" s="5">
        <v>32</v>
      </c>
      <c r="G72" s="6">
        <f t="shared" si="1"/>
        <v>0</v>
      </c>
      <c r="H72" s="8"/>
      <c r="R72" s="9"/>
    </row>
    <row r="73" spans="1:18">
      <c r="A73" s="4"/>
      <c r="B73" s="2" t="s">
        <v>1276</v>
      </c>
      <c r="C73" s="2" t="s">
        <v>1194</v>
      </c>
      <c r="D73" s="5" t="s">
        <v>1194</v>
      </c>
      <c r="E73" s="2">
        <v>44</v>
      </c>
      <c r="F73" s="5">
        <v>44</v>
      </c>
      <c r="G73" s="6">
        <f t="shared" si="1"/>
        <v>0</v>
      </c>
      <c r="H73" s="8"/>
      <c r="R73" s="9"/>
    </row>
    <row r="74" spans="1:18">
      <c r="A74" s="4"/>
      <c r="B74" s="2" t="s">
        <v>1277</v>
      </c>
      <c r="C74" s="2" t="s">
        <v>1163</v>
      </c>
      <c r="D74" s="5" t="s">
        <v>1163</v>
      </c>
      <c r="E74" s="2">
        <v>36</v>
      </c>
      <c r="F74" s="5">
        <v>36</v>
      </c>
      <c r="G74" s="6">
        <f t="shared" si="1"/>
        <v>0</v>
      </c>
      <c r="H74" s="8"/>
      <c r="R74" s="9"/>
    </row>
    <row r="75" spans="1:18">
      <c r="A75" s="4"/>
      <c r="B75" s="2" t="s">
        <v>1278</v>
      </c>
      <c r="C75" s="2" t="s">
        <v>1165</v>
      </c>
      <c r="D75" s="5" t="s">
        <v>1165</v>
      </c>
      <c r="E75" s="2">
        <v>40</v>
      </c>
      <c r="F75" s="5">
        <v>40</v>
      </c>
      <c r="G75" s="6">
        <f t="shared" si="1"/>
        <v>0</v>
      </c>
      <c r="H75" s="8"/>
      <c r="R75" s="9"/>
    </row>
    <row r="76" spans="1:18">
      <c r="A76" s="4"/>
      <c r="B76" s="2" t="s">
        <v>1279</v>
      </c>
      <c r="C76" s="2" t="s">
        <v>1171</v>
      </c>
      <c r="D76" s="5" t="s">
        <v>1171</v>
      </c>
      <c r="E76" s="2">
        <v>56</v>
      </c>
      <c r="F76" s="5">
        <v>56</v>
      </c>
      <c r="G76" s="6">
        <f t="shared" si="1"/>
        <v>0</v>
      </c>
      <c r="H76" s="8"/>
      <c r="R76" s="9"/>
    </row>
    <row r="77" spans="1:18">
      <c r="A77" s="4"/>
      <c r="B77" s="2" t="s">
        <v>1280</v>
      </c>
      <c r="C77" s="2" t="s">
        <v>1281</v>
      </c>
      <c r="D77" s="5" t="s">
        <v>1281</v>
      </c>
      <c r="E77" s="2">
        <v>212</v>
      </c>
      <c r="F77" s="5">
        <v>212</v>
      </c>
      <c r="G77" s="6">
        <f t="shared" si="1"/>
        <v>0</v>
      </c>
      <c r="H77" s="8"/>
      <c r="R77" s="9"/>
    </row>
    <row r="78" spans="1:18">
      <c r="A78" s="4"/>
      <c r="B78" s="2" t="s">
        <v>1282</v>
      </c>
      <c r="C78" s="2" t="s">
        <v>1283</v>
      </c>
      <c r="D78" s="5" t="s">
        <v>1283</v>
      </c>
      <c r="E78" s="2">
        <v>216</v>
      </c>
      <c r="F78" s="5">
        <v>216</v>
      </c>
      <c r="G78" s="6">
        <f t="shared" si="1"/>
        <v>0</v>
      </c>
      <c r="H78" s="8"/>
      <c r="R78" s="9"/>
    </row>
    <row r="79" spans="1:18">
      <c r="A79" s="4"/>
      <c r="B79" s="2" t="s">
        <v>1284</v>
      </c>
      <c r="C79" s="2" t="s">
        <v>1285</v>
      </c>
      <c r="D79" s="5" t="s">
        <v>1285</v>
      </c>
      <c r="E79" s="2">
        <v>404</v>
      </c>
      <c r="F79" s="5">
        <v>404</v>
      </c>
      <c r="G79" s="6">
        <f t="shared" si="1"/>
        <v>0</v>
      </c>
      <c r="H79" s="8"/>
      <c r="R79" s="9"/>
    </row>
    <row r="80" spans="1:18">
      <c r="A80" s="4"/>
      <c r="B80" s="2" t="s">
        <v>1286</v>
      </c>
      <c r="C80" s="2" t="s">
        <v>1163</v>
      </c>
      <c r="D80" s="5" t="s">
        <v>1163</v>
      </c>
      <c r="E80" s="2">
        <v>36</v>
      </c>
      <c r="F80" s="5">
        <v>36</v>
      </c>
      <c r="G80" s="6">
        <f t="shared" si="1"/>
        <v>0</v>
      </c>
      <c r="H80" s="8"/>
      <c r="R80" s="9"/>
    </row>
    <row r="81" spans="1:18">
      <c r="A81" s="4"/>
      <c r="B81" s="2" t="s">
        <v>1287</v>
      </c>
      <c r="C81" s="2" t="s">
        <v>1165</v>
      </c>
      <c r="D81" s="5" t="s">
        <v>1165</v>
      </c>
      <c r="E81" s="2">
        <v>40</v>
      </c>
      <c r="F81" s="5">
        <v>40</v>
      </c>
      <c r="G81" s="6">
        <f t="shared" si="1"/>
        <v>0</v>
      </c>
      <c r="H81" s="8"/>
      <c r="R81" s="9"/>
    </row>
    <row r="82" spans="1:18">
      <c r="A82" s="4"/>
      <c r="B82" s="2" t="s">
        <v>1288</v>
      </c>
      <c r="C82" s="2" t="s">
        <v>1171</v>
      </c>
      <c r="D82" s="5" t="s">
        <v>1171</v>
      </c>
      <c r="E82" s="2">
        <v>56</v>
      </c>
      <c r="F82" s="5">
        <v>56</v>
      </c>
      <c r="G82" s="6">
        <f t="shared" si="1"/>
        <v>0</v>
      </c>
      <c r="H82" s="8"/>
      <c r="R82" s="9"/>
    </row>
    <row r="83" spans="1:18">
      <c r="A83" s="4"/>
      <c r="B83" s="2" t="s">
        <v>1289</v>
      </c>
      <c r="C83" s="2" t="s">
        <v>1283</v>
      </c>
      <c r="D83" s="5" t="s">
        <v>1283</v>
      </c>
      <c r="E83" s="2">
        <v>216</v>
      </c>
      <c r="F83" s="5">
        <v>216</v>
      </c>
      <c r="G83" s="6">
        <f t="shared" si="1"/>
        <v>0</v>
      </c>
      <c r="H83" s="8"/>
      <c r="R83" s="9"/>
    </row>
    <row r="84" spans="1:18">
      <c r="A84" s="4"/>
      <c r="B84" s="2" t="s">
        <v>1290</v>
      </c>
      <c r="C84" s="2" t="s">
        <v>1291</v>
      </c>
      <c r="D84" s="5" t="s">
        <v>1291</v>
      </c>
      <c r="E84" s="2">
        <v>220</v>
      </c>
      <c r="F84" s="5">
        <v>220</v>
      </c>
      <c r="G84" s="6">
        <f t="shared" si="1"/>
        <v>0</v>
      </c>
      <c r="H84" s="8"/>
      <c r="R84" s="9"/>
    </row>
    <row r="85" spans="1:18">
      <c r="A85" s="4"/>
      <c r="B85" s="2" t="s">
        <v>1292</v>
      </c>
      <c r="C85" s="2" t="s">
        <v>1293</v>
      </c>
      <c r="D85" s="5" t="s">
        <v>1293</v>
      </c>
      <c r="E85" s="2">
        <v>480</v>
      </c>
      <c r="F85" s="5">
        <v>480</v>
      </c>
      <c r="G85" s="6">
        <f t="shared" si="1"/>
        <v>0</v>
      </c>
      <c r="H85" s="8"/>
      <c r="R85" s="9"/>
    </row>
    <row r="86" spans="1:18">
      <c r="A86" s="4"/>
      <c r="B86" s="2" t="s">
        <v>1294</v>
      </c>
      <c r="C86" s="2" t="s">
        <v>1295</v>
      </c>
      <c r="D86" s="5" t="s">
        <v>1296</v>
      </c>
      <c r="E86" s="2">
        <v>368</v>
      </c>
      <c r="F86" s="5">
        <v>344</v>
      </c>
      <c r="G86" s="6">
        <f t="shared" si="1"/>
        <v>0.0697674418604651</v>
      </c>
      <c r="H86" s="8"/>
      <c r="R86" s="9"/>
    </row>
    <row r="87" spans="1:18">
      <c r="A87" s="4"/>
      <c r="B87" s="2" t="s">
        <v>1297</v>
      </c>
      <c r="C87" s="2" t="s">
        <v>1298</v>
      </c>
      <c r="D87" s="5" t="s">
        <v>1299</v>
      </c>
      <c r="E87" s="2">
        <v>372</v>
      </c>
      <c r="F87" s="5">
        <v>348</v>
      </c>
      <c r="G87" s="6">
        <f t="shared" si="1"/>
        <v>0.0689655172413793</v>
      </c>
      <c r="H87" s="8"/>
      <c r="R87" s="9"/>
    </row>
    <row r="88" spans="1:18">
      <c r="A88" s="4"/>
      <c r="B88" s="2" t="s">
        <v>1300</v>
      </c>
      <c r="C88" s="2" t="s">
        <v>1301</v>
      </c>
      <c r="D88" s="5" t="s">
        <v>1302</v>
      </c>
      <c r="E88" s="2">
        <v>552</v>
      </c>
      <c r="F88" s="5">
        <v>524</v>
      </c>
      <c r="G88" s="6">
        <f t="shared" si="1"/>
        <v>0.0534351145038168</v>
      </c>
      <c r="H88" s="8"/>
      <c r="R88" s="9"/>
    </row>
    <row r="89" spans="1:18">
      <c r="A89" s="4"/>
      <c r="B89" s="2" t="s">
        <v>1303</v>
      </c>
      <c r="C89" s="2" t="s">
        <v>1304</v>
      </c>
      <c r="D89" s="5" t="s">
        <v>1304</v>
      </c>
      <c r="E89" s="2">
        <v>96</v>
      </c>
      <c r="F89" s="5">
        <v>96</v>
      </c>
      <c r="G89" s="6">
        <f t="shared" si="1"/>
        <v>0</v>
      </c>
      <c r="H89" s="8"/>
      <c r="R89" s="9"/>
    </row>
    <row r="90" spans="1:18">
      <c r="A90" s="4"/>
      <c r="B90" s="2" t="s">
        <v>1305</v>
      </c>
      <c r="C90" s="2" t="s">
        <v>1254</v>
      </c>
      <c r="D90" s="5" t="s">
        <v>1254</v>
      </c>
      <c r="E90" s="2">
        <v>100</v>
      </c>
      <c r="F90" s="5">
        <v>100</v>
      </c>
      <c r="G90" s="6">
        <f t="shared" si="1"/>
        <v>0</v>
      </c>
      <c r="H90" s="8"/>
      <c r="R90" s="9"/>
    </row>
    <row r="91" spans="1:18">
      <c r="A91" s="4"/>
      <c r="B91" s="2" t="s">
        <v>1306</v>
      </c>
      <c r="C91" s="2" t="s">
        <v>1307</v>
      </c>
      <c r="D91" s="5" t="s">
        <v>1307</v>
      </c>
      <c r="E91" s="2">
        <v>144</v>
      </c>
      <c r="F91" s="5">
        <v>144</v>
      </c>
      <c r="G91" s="6">
        <f t="shared" si="1"/>
        <v>0</v>
      </c>
      <c r="H91" s="8"/>
      <c r="R91" s="9"/>
    </row>
    <row r="92" spans="1:18">
      <c r="A92" s="4"/>
      <c r="B92" s="2" t="s">
        <v>1308</v>
      </c>
      <c r="C92" s="2" t="s">
        <v>1309</v>
      </c>
      <c r="D92" s="5" t="s">
        <v>1309</v>
      </c>
      <c r="E92" s="2">
        <v>1.8</v>
      </c>
      <c r="F92" s="5">
        <v>1.8</v>
      </c>
      <c r="G92" s="6">
        <f t="shared" si="1"/>
        <v>0</v>
      </c>
      <c r="H92" s="8"/>
      <c r="R92" s="9"/>
    </row>
    <row r="93" spans="1:18">
      <c r="A93" s="4"/>
      <c r="B93" s="2" t="s">
        <v>1310</v>
      </c>
      <c r="C93" s="2" t="s">
        <v>1309</v>
      </c>
      <c r="D93" s="5" t="s">
        <v>1309</v>
      </c>
      <c r="E93" s="2">
        <v>1.8</v>
      </c>
      <c r="F93" s="5">
        <v>1.8</v>
      </c>
      <c r="G93" s="6">
        <f t="shared" si="1"/>
        <v>0</v>
      </c>
      <c r="H93" s="8"/>
      <c r="R93" s="9"/>
    </row>
    <row r="94" spans="1:18">
      <c r="A94" s="4"/>
      <c r="B94" s="2" t="s">
        <v>1311</v>
      </c>
      <c r="C94" s="2" t="s">
        <v>1312</v>
      </c>
      <c r="D94" s="5" t="s">
        <v>1312</v>
      </c>
      <c r="E94" s="2">
        <v>6.3</v>
      </c>
      <c r="F94" s="5">
        <v>6.3</v>
      </c>
      <c r="G94" s="6">
        <f t="shared" si="1"/>
        <v>0</v>
      </c>
      <c r="H94" s="8"/>
      <c r="R94" s="9"/>
    </row>
    <row r="95" spans="1:18">
      <c r="A95" s="4"/>
      <c r="B95" s="2" t="s">
        <v>1313</v>
      </c>
      <c r="C95" s="2" t="s">
        <v>1314</v>
      </c>
      <c r="D95" s="5" t="s">
        <v>1315</v>
      </c>
      <c r="E95" s="2">
        <v>10</v>
      </c>
      <c r="F95" s="5">
        <v>9.4</v>
      </c>
      <c r="G95" s="6">
        <f t="shared" si="1"/>
        <v>0.0638297872340425</v>
      </c>
      <c r="H95" s="8"/>
      <c r="R95" s="9"/>
    </row>
    <row r="96" spans="1:18">
      <c r="A96" s="4"/>
      <c r="B96" s="2" t="s">
        <v>1316</v>
      </c>
      <c r="C96" s="2" t="s">
        <v>1314</v>
      </c>
      <c r="D96" s="5" t="s">
        <v>1315</v>
      </c>
      <c r="E96" s="2">
        <v>10</v>
      </c>
      <c r="F96" s="5">
        <v>9.4</v>
      </c>
      <c r="G96" s="6">
        <f t="shared" si="1"/>
        <v>0.0638297872340425</v>
      </c>
      <c r="H96" s="8"/>
      <c r="R96" s="9"/>
    </row>
    <row r="97" spans="1:18">
      <c r="A97" s="4"/>
      <c r="B97" s="2" t="s">
        <v>1317</v>
      </c>
      <c r="C97" s="2" t="s">
        <v>1318</v>
      </c>
      <c r="D97" s="5" t="s">
        <v>1319</v>
      </c>
      <c r="E97" s="2">
        <v>52</v>
      </c>
      <c r="F97" s="5">
        <v>51</v>
      </c>
      <c r="G97" s="6">
        <f t="shared" si="1"/>
        <v>0.0196078431372549</v>
      </c>
      <c r="H97" s="8"/>
      <c r="R97" s="9"/>
    </row>
    <row r="98" spans="1:18">
      <c r="A98" s="4"/>
      <c r="B98" s="2" t="s">
        <v>1320</v>
      </c>
      <c r="C98" s="2" t="s">
        <v>1167</v>
      </c>
      <c r="D98" s="5" t="s">
        <v>1167</v>
      </c>
      <c r="E98" s="2">
        <v>280</v>
      </c>
      <c r="F98" s="5">
        <v>280</v>
      </c>
      <c r="G98" s="6">
        <f t="shared" si="1"/>
        <v>0</v>
      </c>
      <c r="H98" s="8"/>
      <c r="R98" s="9"/>
    </row>
    <row r="99" spans="1:18">
      <c r="A99" s="4"/>
      <c r="B99" s="2" t="s">
        <v>1321</v>
      </c>
      <c r="C99" s="2" t="s">
        <v>1322</v>
      </c>
      <c r="D99" s="5" t="s">
        <v>1322</v>
      </c>
      <c r="E99" s="2">
        <v>284</v>
      </c>
      <c r="F99" s="5">
        <v>284</v>
      </c>
      <c r="G99" s="6">
        <f t="shared" si="1"/>
        <v>0</v>
      </c>
      <c r="H99" s="8"/>
      <c r="R99" s="9"/>
    </row>
    <row r="100" spans="1:18">
      <c r="A100" s="4"/>
      <c r="B100" s="2" t="s">
        <v>1323</v>
      </c>
      <c r="C100" s="2" t="s">
        <v>1302</v>
      </c>
      <c r="D100" s="5" t="s">
        <v>1302</v>
      </c>
      <c r="E100" s="2">
        <v>524</v>
      </c>
      <c r="F100" s="5">
        <v>524</v>
      </c>
      <c r="G100" s="6">
        <f t="shared" si="1"/>
        <v>0</v>
      </c>
      <c r="H100" s="8"/>
      <c r="R100" s="9"/>
    </row>
    <row r="101" spans="1:18">
      <c r="A101" s="4"/>
      <c r="B101" s="2" t="s">
        <v>1324</v>
      </c>
      <c r="C101" s="2" t="s">
        <v>1163</v>
      </c>
      <c r="D101" s="5" t="s">
        <v>1163</v>
      </c>
      <c r="E101" s="2">
        <v>36</v>
      </c>
      <c r="F101" s="5">
        <v>36</v>
      </c>
      <c r="G101" s="6">
        <f t="shared" si="1"/>
        <v>0</v>
      </c>
      <c r="H101" s="8"/>
      <c r="R101" s="9"/>
    </row>
    <row r="102" spans="1:18">
      <c r="A102" s="4"/>
      <c r="B102" s="2" t="s">
        <v>1325</v>
      </c>
      <c r="C102" s="2" t="s">
        <v>1165</v>
      </c>
      <c r="D102" s="5" t="s">
        <v>1165</v>
      </c>
      <c r="E102" s="2">
        <v>40</v>
      </c>
      <c r="F102" s="5">
        <v>40</v>
      </c>
      <c r="G102" s="6">
        <f t="shared" si="1"/>
        <v>0</v>
      </c>
      <c r="H102" s="8"/>
      <c r="R102" s="9"/>
    </row>
    <row r="103" spans="1:18">
      <c r="A103" s="4"/>
      <c r="B103" s="2" t="s">
        <v>1326</v>
      </c>
      <c r="C103" s="2" t="s">
        <v>1327</v>
      </c>
      <c r="D103" s="5" t="s">
        <v>1327</v>
      </c>
      <c r="E103" s="2">
        <v>136</v>
      </c>
      <c r="F103" s="5">
        <v>136</v>
      </c>
      <c r="G103" s="6">
        <f t="shared" si="1"/>
        <v>0</v>
      </c>
      <c r="H103" s="8"/>
      <c r="R103" s="9"/>
    </row>
    <row r="104" spans="1:18">
      <c r="A104" s="4"/>
      <c r="B104" s="2" t="s">
        <v>1328</v>
      </c>
      <c r="C104" s="2" t="s">
        <v>1257</v>
      </c>
      <c r="D104" s="5" t="s">
        <v>1257</v>
      </c>
      <c r="E104" s="2">
        <v>148</v>
      </c>
      <c r="F104" s="5">
        <v>148</v>
      </c>
      <c r="G104" s="6">
        <f t="shared" si="1"/>
        <v>0</v>
      </c>
      <c r="H104" s="8"/>
      <c r="R104" s="9"/>
    </row>
    <row r="105" spans="1:18">
      <c r="A105" s="4"/>
      <c r="B105" s="2" t="s">
        <v>1329</v>
      </c>
      <c r="C105" s="2" t="s">
        <v>1330</v>
      </c>
      <c r="D105" s="5" t="s">
        <v>1330</v>
      </c>
      <c r="E105" s="2">
        <v>152</v>
      </c>
      <c r="F105" s="5">
        <v>152</v>
      </c>
      <c r="G105" s="6">
        <f t="shared" si="1"/>
        <v>0</v>
      </c>
      <c r="H105" s="8"/>
      <c r="R105" s="9"/>
    </row>
    <row r="106" spans="1:18">
      <c r="A106" s="4"/>
      <c r="B106" s="2" t="s">
        <v>1331</v>
      </c>
      <c r="C106" s="2" t="s">
        <v>1332</v>
      </c>
      <c r="D106" s="5" t="s">
        <v>1332</v>
      </c>
      <c r="E106" s="2">
        <v>236</v>
      </c>
      <c r="F106" s="5">
        <v>236</v>
      </c>
      <c r="G106" s="6">
        <f t="shared" si="1"/>
        <v>0</v>
      </c>
      <c r="H106" s="8"/>
      <c r="R106" s="9"/>
    </row>
    <row r="107" spans="1:18">
      <c r="A107" s="10" t="s">
        <v>1333</v>
      </c>
      <c r="B107" s="11" t="s">
        <v>1334</v>
      </c>
      <c r="C107" s="11" t="s">
        <v>1169</v>
      </c>
      <c r="D107" s="12" t="s">
        <v>1169</v>
      </c>
      <c r="E107" s="11">
        <v>52</v>
      </c>
      <c r="F107" s="12">
        <v>52</v>
      </c>
      <c r="G107" s="6">
        <f t="shared" si="1"/>
        <v>0</v>
      </c>
      <c r="H107" s="10"/>
      <c r="R107" s="9"/>
    </row>
    <row r="108" spans="1:18">
      <c r="A108" s="4"/>
      <c r="B108" s="11" t="s">
        <v>1335</v>
      </c>
      <c r="C108" s="11" t="s">
        <v>1171</v>
      </c>
      <c r="D108" s="12" t="s">
        <v>1171</v>
      </c>
      <c r="E108" s="11">
        <v>56</v>
      </c>
      <c r="F108" s="12">
        <v>56</v>
      </c>
      <c r="G108" s="6">
        <f t="shared" si="1"/>
        <v>0</v>
      </c>
      <c r="H108" s="8"/>
      <c r="R108" s="9"/>
    </row>
    <row r="109" spans="1:18">
      <c r="A109" s="4"/>
      <c r="B109" s="11" t="s">
        <v>1336</v>
      </c>
      <c r="C109" s="11" t="s">
        <v>1268</v>
      </c>
      <c r="D109" s="12" t="s">
        <v>1268</v>
      </c>
      <c r="E109" s="11">
        <v>88</v>
      </c>
      <c r="F109" s="12">
        <v>88</v>
      </c>
      <c r="G109" s="6">
        <f t="shared" si="1"/>
        <v>0</v>
      </c>
      <c r="H109" s="8"/>
      <c r="R109" s="9"/>
    </row>
    <row r="110" spans="1:18">
      <c r="A110" s="10" t="s">
        <v>1333</v>
      </c>
      <c r="B110" s="11" t="s">
        <v>1337</v>
      </c>
      <c r="C110" s="11" t="s">
        <v>1338</v>
      </c>
      <c r="D110" s="12" t="s">
        <v>1338</v>
      </c>
      <c r="E110" s="11">
        <v>512</v>
      </c>
      <c r="F110" s="12">
        <v>512</v>
      </c>
      <c r="G110" s="6">
        <f t="shared" si="1"/>
        <v>0</v>
      </c>
      <c r="H110" s="10"/>
      <c r="R110" s="9"/>
    </row>
    <row r="111" spans="1:18">
      <c r="A111" s="13"/>
      <c r="B111" s="11" t="s">
        <v>1339</v>
      </c>
      <c r="C111" s="11" t="s">
        <v>1340</v>
      </c>
      <c r="D111" s="12" t="s">
        <v>1340</v>
      </c>
      <c r="E111" s="11">
        <v>516</v>
      </c>
      <c r="F111" s="12">
        <v>516</v>
      </c>
      <c r="G111" s="6">
        <f t="shared" si="1"/>
        <v>0</v>
      </c>
      <c r="H111" s="13"/>
      <c r="R111" s="9"/>
    </row>
    <row r="112" spans="1:18">
      <c r="A112" s="13"/>
      <c r="B112" s="11" t="s">
        <v>1341</v>
      </c>
      <c r="C112" s="11" t="s">
        <v>1342</v>
      </c>
      <c r="D112" s="12" t="s">
        <v>1342</v>
      </c>
      <c r="E112" s="11">
        <v>672</v>
      </c>
      <c r="F112" s="12">
        <v>672</v>
      </c>
      <c r="G112" s="6">
        <f t="shared" si="1"/>
        <v>0</v>
      </c>
      <c r="H112" s="13"/>
      <c r="R112" s="9"/>
    </row>
    <row r="113" spans="1:18">
      <c r="A113" s="13"/>
      <c r="B113" s="11" t="s">
        <v>1343</v>
      </c>
      <c r="C113" s="11" t="s">
        <v>1344</v>
      </c>
      <c r="D113" s="12" t="s">
        <v>1344</v>
      </c>
      <c r="E113" s="11">
        <v>492</v>
      </c>
      <c r="F113" s="12">
        <v>492</v>
      </c>
      <c r="G113" s="6">
        <f t="shared" si="1"/>
        <v>0</v>
      </c>
      <c r="H113" s="13"/>
      <c r="R113" s="9"/>
    </row>
    <row r="114" spans="1:18">
      <c r="A114" s="13"/>
      <c r="B114" s="11" t="s">
        <v>1345</v>
      </c>
      <c r="C114" s="11" t="s">
        <v>1346</v>
      </c>
      <c r="D114" s="12" t="s">
        <v>1346</v>
      </c>
      <c r="E114" s="11">
        <v>496</v>
      </c>
      <c r="F114" s="12">
        <v>496</v>
      </c>
      <c r="G114" s="6">
        <f t="shared" si="1"/>
        <v>0</v>
      </c>
      <c r="H114" s="13"/>
      <c r="R114" s="9"/>
    </row>
    <row r="115" spans="1:18">
      <c r="A115" s="13"/>
      <c r="B115" s="11" t="s">
        <v>1347</v>
      </c>
      <c r="C115" s="11" t="s">
        <v>1348</v>
      </c>
      <c r="D115" s="12" t="s">
        <v>1348</v>
      </c>
      <c r="E115" s="11">
        <v>652</v>
      </c>
      <c r="F115" s="12">
        <v>652</v>
      </c>
      <c r="G115" s="6">
        <f t="shared" si="1"/>
        <v>0</v>
      </c>
      <c r="H115" s="13"/>
      <c r="R115" s="9"/>
    </row>
    <row r="116" spans="1:18">
      <c r="A116" s="13"/>
      <c r="B116" s="11" t="s">
        <v>1349</v>
      </c>
      <c r="C116" s="11" t="s">
        <v>1350</v>
      </c>
      <c r="D116" s="12" t="s">
        <v>1350</v>
      </c>
      <c r="E116" s="11">
        <v>2.2</v>
      </c>
      <c r="F116" s="12">
        <v>2.2</v>
      </c>
      <c r="G116" s="6">
        <f t="shared" si="1"/>
        <v>0</v>
      </c>
      <c r="H116" s="13"/>
      <c r="R116" s="9"/>
    </row>
    <row r="117" spans="1:18">
      <c r="A117" s="13"/>
      <c r="B117" s="11" t="s">
        <v>1351</v>
      </c>
      <c r="C117" s="11" t="s">
        <v>1350</v>
      </c>
      <c r="D117" s="12" t="s">
        <v>1350</v>
      </c>
      <c r="E117" s="11">
        <v>2.2</v>
      </c>
      <c r="F117" s="12">
        <v>2.2</v>
      </c>
      <c r="G117" s="6">
        <f t="shared" si="1"/>
        <v>0</v>
      </c>
      <c r="H117" s="13"/>
      <c r="R117" s="9"/>
    </row>
    <row r="118" spans="1:18">
      <c r="A118" s="13"/>
      <c r="B118" s="11" t="s">
        <v>1352</v>
      </c>
      <c r="C118" s="11" t="s">
        <v>1173</v>
      </c>
      <c r="D118" s="12" t="s">
        <v>1173</v>
      </c>
      <c r="E118" s="11">
        <v>2.6</v>
      </c>
      <c r="F118" s="12">
        <v>2.6</v>
      </c>
      <c r="G118" s="6">
        <f t="shared" si="1"/>
        <v>0</v>
      </c>
      <c r="H118" s="13"/>
      <c r="R118" s="9"/>
    </row>
    <row r="119" spans="1:18">
      <c r="A119" s="13"/>
      <c r="B119" s="11" t="s">
        <v>1353</v>
      </c>
      <c r="C119" s="11" t="s">
        <v>1173</v>
      </c>
      <c r="D119" s="12" t="s">
        <v>1173</v>
      </c>
      <c r="E119" s="11">
        <v>2.6</v>
      </c>
      <c r="F119" s="12">
        <v>2.6</v>
      </c>
      <c r="G119" s="6">
        <f t="shared" si="1"/>
        <v>0</v>
      </c>
      <c r="H119" s="13"/>
      <c r="R119" s="9"/>
    </row>
    <row r="120" spans="1:18">
      <c r="A120" s="13"/>
      <c r="B120" s="11" t="s">
        <v>1354</v>
      </c>
      <c r="C120" s="11" t="s">
        <v>1355</v>
      </c>
      <c r="D120" s="12" t="s">
        <v>1356</v>
      </c>
      <c r="E120" s="11">
        <v>24</v>
      </c>
      <c r="F120" s="12">
        <v>23</v>
      </c>
      <c r="G120" s="6">
        <f t="shared" si="1"/>
        <v>0.0434782608695652</v>
      </c>
      <c r="H120" s="13"/>
      <c r="R120" s="9"/>
    </row>
    <row r="121" spans="1:18">
      <c r="A121" s="13"/>
      <c r="B121" s="11" t="s">
        <v>1357</v>
      </c>
      <c r="C121" s="11" t="s">
        <v>1358</v>
      </c>
      <c r="D121" s="12" t="s">
        <v>1358</v>
      </c>
      <c r="E121" s="11">
        <v>392</v>
      </c>
      <c r="F121" s="12">
        <v>392</v>
      </c>
      <c r="G121" s="6">
        <f t="shared" si="1"/>
        <v>0</v>
      </c>
      <c r="H121" s="13"/>
      <c r="R121" s="9"/>
    </row>
    <row r="122" spans="1:18">
      <c r="A122" s="13"/>
      <c r="B122" s="11" t="s">
        <v>1359</v>
      </c>
      <c r="C122" s="11" t="s">
        <v>1360</v>
      </c>
      <c r="D122" s="12" t="s">
        <v>1360</v>
      </c>
      <c r="E122" s="11">
        <v>396</v>
      </c>
      <c r="F122" s="12">
        <v>396</v>
      </c>
      <c r="G122" s="6">
        <f t="shared" si="1"/>
        <v>0</v>
      </c>
      <c r="H122" s="13"/>
      <c r="R122" s="9"/>
    </row>
    <row r="123" spans="1:18">
      <c r="A123" s="13"/>
      <c r="B123" s="11" t="s">
        <v>1361</v>
      </c>
      <c r="C123" s="11" t="s">
        <v>1362</v>
      </c>
      <c r="D123" s="12" t="s">
        <v>1362</v>
      </c>
      <c r="E123" s="11">
        <v>2.4</v>
      </c>
      <c r="F123" s="12">
        <v>2.4</v>
      </c>
      <c r="G123" s="6">
        <f t="shared" si="1"/>
        <v>0</v>
      </c>
      <c r="H123" s="13"/>
      <c r="R123" s="9"/>
    </row>
    <row r="124" spans="1:18">
      <c r="A124" s="13"/>
      <c r="B124" s="11" t="s">
        <v>1363</v>
      </c>
      <c r="C124" s="11" t="s">
        <v>1362</v>
      </c>
      <c r="D124" s="12" t="s">
        <v>1362</v>
      </c>
      <c r="E124" s="11">
        <v>2.4</v>
      </c>
      <c r="F124" s="12">
        <v>2.4</v>
      </c>
      <c r="G124" s="6">
        <f t="shared" si="1"/>
        <v>0</v>
      </c>
      <c r="H124" s="13"/>
      <c r="R124" s="9"/>
    </row>
    <row r="125" spans="1:18">
      <c r="A125" s="13"/>
      <c r="B125" s="11" t="s">
        <v>1364</v>
      </c>
      <c r="C125" s="11" t="s">
        <v>1365</v>
      </c>
      <c r="D125" s="12" t="s">
        <v>1366</v>
      </c>
      <c r="E125" s="11">
        <v>14</v>
      </c>
      <c r="F125" s="12">
        <v>13</v>
      </c>
      <c r="G125" s="6">
        <f t="shared" si="1"/>
        <v>0.0769230769230769</v>
      </c>
      <c r="H125" s="13"/>
      <c r="R125" s="9"/>
    </row>
    <row r="126" spans="1:18">
      <c r="A126" s="13"/>
      <c r="B126" s="11" t="s">
        <v>1367</v>
      </c>
      <c r="C126" s="11" t="s">
        <v>1350</v>
      </c>
      <c r="D126" s="12" t="s">
        <v>1350</v>
      </c>
      <c r="E126" s="11">
        <v>2.2</v>
      </c>
      <c r="F126" s="12">
        <v>2.2</v>
      </c>
      <c r="G126" s="6">
        <f t="shared" si="1"/>
        <v>0</v>
      </c>
      <c r="H126" s="13"/>
      <c r="R126" s="9"/>
    </row>
    <row r="127" spans="1:18">
      <c r="A127" s="13"/>
      <c r="B127" s="11" t="s">
        <v>1368</v>
      </c>
      <c r="C127" s="11" t="s">
        <v>1350</v>
      </c>
      <c r="D127" s="12" t="s">
        <v>1350</v>
      </c>
      <c r="E127" s="11">
        <v>2.2</v>
      </c>
      <c r="F127" s="12">
        <v>2.2</v>
      </c>
      <c r="G127" s="6">
        <f t="shared" si="1"/>
        <v>0</v>
      </c>
      <c r="H127" s="13"/>
      <c r="R127" s="9"/>
    </row>
    <row r="128" spans="1:18">
      <c r="A128" s="13"/>
      <c r="B128" s="11" t="s">
        <v>1369</v>
      </c>
      <c r="C128" s="11" t="s">
        <v>1350</v>
      </c>
      <c r="D128" s="12" t="s">
        <v>1350</v>
      </c>
      <c r="E128" s="11">
        <v>2.2</v>
      </c>
      <c r="F128" s="12">
        <v>2.2</v>
      </c>
      <c r="G128" s="6">
        <f t="shared" si="1"/>
        <v>0</v>
      </c>
      <c r="H128" s="13"/>
      <c r="R128" s="9"/>
    </row>
    <row r="129" spans="1:18">
      <c r="A129" s="13"/>
      <c r="B129" s="11" t="s">
        <v>1370</v>
      </c>
      <c r="C129" s="11" t="s">
        <v>1350</v>
      </c>
      <c r="D129" s="12" t="s">
        <v>1350</v>
      </c>
      <c r="E129" s="11">
        <v>2.2</v>
      </c>
      <c r="F129" s="12">
        <v>2.2</v>
      </c>
      <c r="G129" s="6">
        <f t="shared" si="1"/>
        <v>0</v>
      </c>
      <c r="H129" s="13"/>
      <c r="R129" s="9"/>
    </row>
    <row r="130" spans="1:18">
      <c r="A130" s="13"/>
      <c r="B130" s="11" t="s">
        <v>1371</v>
      </c>
      <c r="C130" s="11" t="s">
        <v>1372</v>
      </c>
      <c r="D130" s="12" t="s">
        <v>1372</v>
      </c>
      <c r="E130" s="11">
        <v>27</v>
      </c>
      <c r="F130" s="12">
        <v>27</v>
      </c>
      <c r="G130" s="6">
        <f t="shared" si="1"/>
        <v>0</v>
      </c>
      <c r="H130" s="13"/>
      <c r="R130" s="9"/>
    </row>
    <row r="131" spans="1:18">
      <c r="A131" s="13"/>
      <c r="B131" s="11" t="s">
        <v>1373</v>
      </c>
      <c r="C131" s="11" t="s">
        <v>1213</v>
      </c>
      <c r="D131" s="12" t="s">
        <v>1213</v>
      </c>
      <c r="E131" s="11">
        <v>1</v>
      </c>
      <c r="F131" s="12">
        <v>1</v>
      </c>
      <c r="G131" s="6">
        <f t="shared" ref="G131:G194" si="2">(E131-F131)/F131</f>
        <v>0</v>
      </c>
      <c r="H131" s="13"/>
      <c r="R131" s="9"/>
    </row>
    <row r="132" spans="1:18">
      <c r="A132" s="13"/>
      <c r="B132" s="11" t="s">
        <v>1374</v>
      </c>
      <c r="C132" s="11" t="s">
        <v>1213</v>
      </c>
      <c r="D132" s="12" t="s">
        <v>1213</v>
      </c>
      <c r="E132" s="11">
        <v>1</v>
      </c>
      <c r="F132" s="12">
        <v>1</v>
      </c>
      <c r="G132" s="6">
        <f t="shared" si="2"/>
        <v>0</v>
      </c>
      <c r="H132" s="13"/>
      <c r="R132" s="9"/>
    </row>
    <row r="133" spans="1:18">
      <c r="A133" s="13"/>
      <c r="B133" s="11" t="s">
        <v>1375</v>
      </c>
      <c r="C133" s="11" t="s">
        <v>1171</v>
      </c>
      <c r="D133" s="12" t="s">
        <v>1171</v>
      </c>
      <c r="E133" s="11">
        <v>56</v>
      </c>
      <c r="F133" s="12">
        <v>56</v>
      </c>
      <c r="G133" s="6">
        <f t="shared" si="2"/>
        <v>0</v>
      </c>
      <c r="H133" s="13"/>
      <c r="R133" s="9"/>
    </row>
    <row r="134" spans="1:18">
      <c r="A134" s="13"/>
      <c r="B134" s="11" t="s">
        <v>1376</v>
      </c>
      <c r="C134" s="11" t="s">
        <v>1265</v>
      </c>
      <c r="D134" s="12" t="s">
        <v>1265</v>
      </c>
      <c r="E134" s="11">
        <v>60</v>
      </c>
      <c r="F134" s="12">
        <v>60</v>
      </c>
      <c r="G134" s="6">
        <f t="shared" si="2"/>
        <v>0</v>
      </c>
      <c r="H134" s="13"/>
      <c r="R134" s="9"/>
    </row>
    <row r="135" spans="1:18">
      <c r="A135" s="13"/>
      <c r="B135" s="11" t="s">
        <v>1377</v>
      </c>
      <c r="C135" s="11" t="s">
        <v>1378</v>
      </c>
      <c r="D135" s="12" t="s">
        <v>1378</v>
      </c>
      <c r="E135" s="11">
        <v>15</v>
      </c>
      <c r="F135" s="12">
        <v>15</v>
      </c>
      <c r="G135" s="6">
        <f t="shared" si="2"/>
        <v>0</v>
      </c>
      <c r="H135" s="13"/>
      <c r="R135" s="9"/>
    </row>
    <row r="136" spans="1:18">
      <c r="A136" s="13"/>
      <c r="B136" s="11" t="s">
        <v>1379</v>
      </c>
      <c r="C136" s="11" t="s">
        <v>1380</v>
      </c>
      <c r="D136" s="12" t="s">
        <v>1381</v>
      </c>
      <c r="E136" s="11">
        <v>57</v>
      </c>
      <c r="F136" s="12">
        <v>60</v>
      </c>
      <c r="G136" s="6">
        <f t="shared" si="2"/>
        <v>-0.05</v>
      </c>
      <c r="H136" s="13"/>
      <c r="R136" s="9"/>
    </row>
    <row r="137" spans="1:18">
      <c r="A137" s="13"/>
      <c r="B137" s="11" t="s">
        <v>1382</v>
      </c>
      <c r="C137" s="11" t="s">
        <v>1380</v>
      </c>
      <c r="D137" s="12" t="s">
        <v>1381</v>
      </c>
      <c r="E137" s="11">
        <v>57</v>
      </c>
      <c r="F137" s="12">
        <v>60</v>
      </c>
      <c r="G137" s="6">
        <f t="shared" si="2"/>
        <v>-0.05</v>
      </c>
      <c r="H137" s="13"/>
      <c r="R137" s="9"/>
    </row>
    <row r="138" spans="1:18">
      <c r="A138" s="13"/>
      <c r="B138" s="11" t="s">
        <v>1383</v>
      </c>
      <c r="C138" s="11" t="s">
        <v>1384</v>
      </c>
      <c r="D138" s="12" t="s">
        <v>1385</v>
      </c>
      <c r="E138" s="11">
        <v>6.7</v>
      </c>
      <c r="F138" s="12">
        <v>6.9</v>
      </c>
      <c r="G138" s="6">
        <f t="shared" si="2"/>
        <v>-0.0289855072463768</v>
      </c>
      <c r="H138" s="13"/>
      <c r="M138" s="9"/>
      <c r="R138" s="9"/>
    </row>
    <row r="139" spans="1:18">
      <c r="A139" s="13"/>
      <c r="B139" s="11" t="s">
        <v>1386</v>
      </c>
      <c r="C139" s="11" t="s">
        <v>1384</v>
      </c>
      <c r="D139" s="12" t="s">
        <v>1385</v>
      </c>
      <c r="E139" s="11">
        <v>6.7</v>
      </c>
      <c r="F139" s="12">
        <v>6.9</v>
      </c>
      <c r="G139" s="6">
        <f t="shared" si="2"/>
        <v>-0.0289855072463768</v>
      </c>
      <c r="H139" s="13"/>
      <c r="M139" s="9"/>
      <c r="R139" s="9"/>
    </row>
    <row r="140" spans="1:18">
      <c r="A140" s="13"/>
      <c r="B140" s="11" t="s">
        <v>1387</v>
      </c>
      <c r="C140" s="11" t="s">
        <v>1388</v>
      </c>
      <c r="D140" s="12" t="s">
        <v>1389</v>
      </c>
      <c r="E140" s="11">
        <v>214</v>
      </c>
      <c r="F140" s="12">
        <v>218</v>
      </c>
      <c r="G140" s="6">
        <f t="shared" si="2"/>
        <v>-0.018348623853211</v>
      </c>
      <c r="H140" s="13"/>
      <c r="R140" s="9"/>
    </row>
    <row r="141" spans="1:18">
      <c r="A141" s="13"/>
      <c r="B141" s="11" t="s">
        <v>1390</v>
      </c>
      <c r="C141" s="11" t="s">
        <v>1391</v>
      </c>
      <c r="D141" s="12" t="s">
        <v>1391</v>
      </c>
      <c r="E141" s="11">
        <v>904</v>
      </c>
      <c r="F141" s="12">
        <v>904</v>
      </c>
      <c r="G141" s="6">
        <f t="shared" si="2"/>
        <v>0</v>
      </c>
      <c r="H141" s="13"/>
      <c r="R141" s="9"/>
    </row>
    <row r="142" spans="1:18">
      <c r="A142" s="13"/>
      <c r="B142" s="11" t="s">
        <v>1392</v>
      </c>
      <c r="C142" s="11" t="s">
        <v>1393</v>
      </c>
      <c r="D142" s="12" t="s">
        <v>1393</v>
      </c>
      <c r="E142" s="11">
        <v>908</v>
      </c>
      <c r="F142" s="12">
        <v>908</v>
      </c>
      <c r="G142" s="6">
        <f t="shared" si="2"/>
        <v>0</v>
      </c>
      <c r="H142" s="13"/>
      <c r="R142" s="9"/>
    </row>
    <row r="143" spans="1:18">
      <c r="A143" s="13"/>
      <c r="B143" s="11" t="s">
        <v>1394</v>
      </c>
      <c r="C143" s="11" t="s">
        <v>1225</v>
      </c>
      <c r="D143" s="12" t="s">
        <v>1225</v>
      </c>
      <c r="E143" s="11">
        <v>76</v>
      </c>
      <c r="F143" s="12">
        <v>76</v>
      </c>
      <c r="G143" s="6">
        <f t="shared" si="2"/>
        <v>0</v>
      </c>
      <c r="H143" s="13"/>
      <c r="R143" s="9"/>
    </row>
    <row r="144" spans="1:18">
      <c r="A144" s="13"/>
      <c r="B144" s="11" t="s">
        <v>1395</v>
      </c>
      <c r="C144" s="11" t="s">
        <v>1396</v>
      </c>
      <c r="D144" s="12" t="s">
        <v>1396</v>
      </c>
      <c r="E144" s="11">
        <v>80</v>
      </c>
      <c r="F144" s="12">
        <v>80</v>
      </c>
      <c r="G144" s="6">
        <f t="shared" si="2"/>
        <v>0</v>
      </c>
      <c r="H144" s="13"/>
      <c r="R144" s="9"/>
    </row>
    <row r="145" spans="1:18">
      <c r="A145" s="13"/>
      <c r="B145" s="11" t="s">
        <v>1397</v>
      </c>
      <c r="C145" s="11" t="s">
        <v>1398</v>
      </c>
      <c r="D145" s="12" t="s">
        <v>1399</v>
      </c>
      <c r="E145" s="11">
        <v>6.5</v>
      </c>
      <c r="F145" s="12">
        <v>3.6</v>
      </c>
      <c r="G145" s="6">
        <f t="shared" si="2"/>
        <v>0.805555555555555</v>
      </c>
      <c r="H145" s="13"/>
      <c r="R145" s="9"/>
    </row>
    <row r="146" spans="1:18">
      <c r="A146" s="13"/>
      <c r="B146" s="11" t="s">
        <v>1400</v>
      </c>
      <c r="C146" s="11" t="s">
        <v>1165</v>
      </c>
      <c r="D146" s="12" t="s">
        <v>1165</v>
      </c>
      <c r="E146" s="11">
        <v>40</v>
      </c>
      <c r="F146" s="12">
        <v>40</v>
      </c>
      <c r="G146" s="6">
        <f t="shared" si="2"/>
        <v>0</v>
      </c>
      <c r="H146" s="13"/>
      <c r="R146" s="9"/>
    </row>
    <row r="147" spans="1:18">
      <c r="A147" s="13"/>
      <c r="B147" s="11" t="s">
        <v>1401</v>
      </c>
      <c r="C147" s="11" t="s">
        <v>1194</v>
      </c>
      <c r="D147" s="12" t="s">
        <v>1194</v>
      </c>
      <c r="E147" s="11">
        <v>44</v>
      </c>
      <c r="F147" s="12">
        <v>44</v>
      </c>
      <c r="G147" s="6">
        <f t="shared" si="2"/>
        <v>0</v>
      </c>
      <c r="H147" s="13"/>
      <c r="R147" s="9"/>
    </row>
    <row r="148" spans="1:18">
      <c r="A148" s="13"/>
      <c r="B148" s="11" t="s">
        <v>1402</v>
      </c>
      <c r="C148" s="11" t="s">
        <v>1268</v>
      </c>
      <c r="D148" s="12" t="s">
        <v>1268</v>
      </c>
      <c r="E148" s="11">
        <v>88</v>
      </c>
      <c r="F148" s="12">
        <v>88</v>
      </c>
      <c r="G148" s="6">
        <f t="shared" si="2"/>
        <v>0</v>
      </c>
      <c r="H148" s="13"/>
      <c r="R148" s="9"/>
    </row>
    <row r="149" spans="1:18">
      <c r="A149" s="13"/>
      <c r="B149" s="11" t="s">
        <v>1403</v>
      </c>
      <c r="C149" s="11" t="s">
        <v>1404</v>
      </c>
      <c r="D149" s="12" t="s">
        <v>1404</v>
      </c>
      <c r="E149" s="11">
        <v>304</v>
      </c>
      <c r="F149" s="12">
        <v>304</v>
      </c>
      <c r="G149" s="6">
        <f t="shared" si="2"/>
        <v>0</v>
      </c>
      <c r="H149" s="13"/>
      <c r="R149" s="9"/>
    </row>
    <row r="150" spans="1:18">
      <c r="A150" s="13"/>
      <c r="B150" s="11" t="s">
        <v>1405</v>
      </c>
      <c r="C150" s="11" t="s">
        <v>1406</v>
      </c>
      <c r="D150" s="12" t="s">
        <v>1406</v>
      </c>
      <c r="E150" s="11">
        <v>308</v>
      </c>
      <c r="F150" s="12">
        <v>308</v>
      </c>
      <c r="G150" s="6">
        <f t="shared" si="2"/>
        <v>0</v>
      </c>
      <c r="H150" s="13"/>
      <c r="R150" s="9"/>
    </row>
    <row r="151" spans="1:18">
      <c r="A151" s="13"/>
      <c r="B151" s="11" t="s">
        <v>1407</v>
      </c>
      <c r="C151" s="11" t="s">
        <v>1175</v>
      </c>
      <c r="D151" s="12" t="s">
        <v>1175</v>
      </c>
      <c r="E151" s="11">
        <v>440</v>
      </c>
      <c r="F151" s="12">
        <v>440</v>
      </c>
      <c r="G151" s="6">
        <f t="shared" si="2"/>
        <v>0</v>
      </c>
      <c r="H151" s="13"/>
      <c r="R151" s="9"/>
    </row>
    <row r="152" spans="1:18">
      <c r="A152" s="13"/>
      <c r="B152" s="11" t="s">
        <v>1408</v>
      </c>
      <c r="C152" s="11" t="s">
        <v>1194</v>
      </c>
      <c r="D152" s="12" t="s">
        <v>1194</v>
      </c>
      <c r="E152" s="11">
        <v>44</v>
      </c>
      <c r="F152" s="12">
        <v>44</v>
      </c>
      <c r="G152" s="6">
        <f t="shared" si="2"/>
        <v>0</v>
      </c>
      <c r="H152" s="13"/>
      <c r="R152" s="9"/>
    </row>
    <row r="153" spans="1:18">
      <c r="A153" s="13"/>
      <c r="B153" s="11" t="s">
        <v>1409</v>
      </c>
      <c r="C153" s="11" t="s">
        <v>1410</v>
      </c>
      <c r="D153" s="12" t="s">
        <v>1410</v>
      </c>
      <c r="E153" s="11">
        <v>48</v>
      </c>
      <c r="F153" s="12">
        <v>48</v>
      </c>
      <c r="G153" s="6">
        <f t="shared" si="2"/>
        <v>0</v>
      </c>
      <c r="H153" s="13"/>
      <c r="R153" s="9"/>
    </row>
    <row r="154" spans="1:18">
      <c r="A154" s="13"/>
      <c r="B154" s="11" t="s">
        <v>1411</v>
      </c>
      <c r="C154" s="11" t="s">
        <v>1242</v>
      </c>
      <c r="D154" s="12" t="s">
        <v>1242</v>
      </c>
      <c r="E154" s="11">
        <v>68</v>
      </c>
      <c r="F154" s="12">
        <v>68</v>
      </c>
      <c r="G154" s="6">
        <f t="shared" si="2"/>
        <v>0</v>
      </c>
      <c r="H154" s="13"/>
      <c r="R154" s="9"/>
    </row>
    <row r="155" spans="1:18">
      <c r="A155" s="13"/>
      <c r="B155" s="11" t="s">
        <v>1412</v>
      </c>
      <c r="C155" s="11" t="s">
        <v>1173</v>
      </c>
      <c r="D155" s="12" t="s">
        <v>1173</v>
      </c>
      <c r="E155" s="11">
        <v>2.6</v>
      </c>
      <c r="F155" s="12">
        <v>2.6</v>
      </c>
      <c r="G155" s="6">
        <f t="shared" si="2"/>
        <v>0</v>
      </c>
      <c r="H155" s="13"/>
      <c r="R155" s="9"/>
    </row>
    <row r="156" spans="1:18">
      <c r="A156" s="13"/>
      <c r="B156" s="11" t="s">
        <v>1413</v>
      </c>
      <c r="C156" s="11" t="s">
        <v>1173</v>
      </c>
      <c r="D156" s="12" t="s">
        <v>1173</v>
      </c>
      <c r="E156" s="11">
        <v>2.6</v>
      </c>
      <c r="F156" s="12">
        <v>2.6</v>
      </c>
      <c r="G156" s="6">
        <f t="shared" si="2"/>
        <v>0</v>
      </c>
      <c r="H156" s="13"/>
      <c r="R156" s="9"/>
    </row>
    <row r="157" spans="1:18">
      <c r="A157" s="13"/>
      <c r="B157" s="11" t="s">
        <v>1414</v>
      </c>
      <c r="C157" s="11" t="s">
        <v>1415</v>
      </c>
      <c r="D157" s="12" t="s">
        <v>1415</v>
      </c>
      <c r="E157" s="11">
        <v>3.7</v>
      </c>
      <c r="F157" s="12">
        <v>3.7</v>
      </c>
      <c r="G157" s="6">
        <f t="shared" si="2"/>
        <v>0</v>
      </c>
      <c r="H157" s="13"/>
      <c r="R157" s="9"/>
    </row>
    <row r="158" spans="1:18">
      <c r="A158" s="13"/>
      <c r="B158" s="11" t="s">
        <v>1416</v>
      </c>
      <c r="C158" s="11" t="s">
        <v>1417</v>
      </c>
      <c r="D158" s="12" t="s">
        <v>1417</v>
      </c>
      <c r="E158" s="11">
        <v>1.9</v>
      </c>
      <c r="F158" s="12">
        <v>1.9</v>
      </c>
      <c r="G158" s="6">
        <f t="shared" si="2"/>
        <v>0</v>
      </c>
      <c r="H158" s="13"/>
      <c r="R158" s="9"/>
    </row>
    <row r="159" spans="1:18">
      <c r="A159" s="13"/>
      <c r="B159" s="11" t="s">
        <v>1418</v>
      </c>
      <c r="C159" s="11" t="s">
        <v>1417</v>
      </c>
      <c r="D159" s="12" t="s">
        <v>1417</v>
      </c>
      <c r="E159" s="11">
        <v>1.9</v>
      </c>
      <c r="F159" s="12">
        <v>1.9</v>
      </c>
      <c r="G159" s="6">
        <f t="shared" si="2"/>
        <v>0</v>
      </c>
      <c r="H159" s="13"/>
      <c r="R159" s="9"/>
    </row>
    <row r="160" spans="1:18">
      <c r="A160" s="13"/>
      <c r="B160" s="11" t="s">
        <v>1419</v>
      </c>
      <c r="C160" s="11" t="s">
        <v>1173</v>
      </c>
      <c r="D160" s="12" t="s">
        <v>1173</v>
      </c>
      <c r="E160" s="11">
        <v>2.6</v>
      </c>
      <c r="F160" s="12">
        <v>2.6</v>
      </c>
      <c r="G160" s="6">
        <f t="shared" si="2"/>
        <v>0</v>
      </c>
      <c r="H160" s="13"/>
      <c r="R160" s="9"/>
    </row>
    <row r="161" spans="1:18">
      <c r="A161" s="13"/>
      <c r="B161" s="11" t="s">
        <v>1420</v>
      </c>
      <c r="C161" s="11" t="s">
        <v>1217</v>
      </c>
      <c r="D161" s="12" t="s">
        <v>1217</v>
      </c>
      <c r="E161" s="11">
        <v>28</v>
      </c>
      <c r="F161" s="12">
        <v>28</v>
      </c>
      <c r="G161" s="6">
        <f t="shared" si="2"/>
        <v>0</v>
      </c>
      <c r="H161" s="13"/>
      <c r="R161" s="9"/>
    </row>
    <row r="162" spans="1:18">
      <c r="A162" s="13"/>
      <c r="B162" s="11" t="s">
        <v>1421</v>
      </c>
      <c r="C162" s="11" t="s">
        <v>1203</v>
      </c>
      <c r="D162" s="12" t="s">
        <v>1203</v>
      </c>
      <c r="E162" s="11">
        <v>32</v>
      </c>
      <c r="F162" s="12">
        <v>32</v>
      </c>
      <c r="G162" s="6">
        <f t="shared" si="2"/>
        <v>0</v>
      </c>
      <c r="H162" s="13"/>
      <c r="R162" s="9"/>
    </row>
    <row r="163" spans="1:18">
      <c r="A163" s="13"/>
      <c r="B163" s="11" t="s">
        <v>1422</v>
      </c>
      <c r="C163" s="11" t="s">
        <v>1171</v>
      </c>
      <c r="D163" s="12" t="s">
        <v>1171</v>
      </c>
      <c r="E163" s="11">
        <v>56</v>
      </c>
      <c r="F163" s="12">
        <v>56</v>
      </c>
      <c r="G163" s="6">
        <f t="shared" si="2"/>
        <v>0</v>
      </c>
      <c r="H163" s="13"/>
      <c r="R163" s="9"/>
    </row>
    <row r="164" spans="1:18">
      <c r="A164" s="13"/>
      <c r="B164" s="11" t="s">
        <v>1423</v>
      </c>
      <c r="C164" s="11" t="s">
        <v>1410</v>
      </c>
      <c r="D164" s="12" t="s">
        <v>1410</v>
      </c>
      <c r="E164" s="11">
        <v>48</v>
      </c>
      <c r="F164" s="12">
        <v>48</v>
      </c>
      <c r="G164" s="6">
        <f t="shared" si="2"/>
        <v>0</v>
      </c>
      <c r="H164" s="13"/>
      <c r="R164" s="9"/>
    </row>
    <row r="165" spans="1:18">
      <c r="A165" s="13"/>
      <c r="B165" s="11" t="s">
        <v>1424</v>
      </c>
      <c r="C165" s="11" t="s">
        <v>1169</v>
      </c>
      <c r="D165" s="12" t="s">
        <v>1169</v>
      </c>
      <c r="E165" s="11">
        <v>52</v>
      </c>
      <c r="F165" s="12">
        <v>52</v>
      </c>
      <c r="G165" s="6">
        <f t="shared" si="2"/>
        <v>0</v>
      </c>
      <c r="H165" s="13"/>
      <c r="R165" s="9"/>
    </row>
    <row r="166" spans="1:18">
      <c r="A166" s="13"/>
      <c r="B166" s="11" t="s">
        <v>1425</v>
      </c>
      <c r="C166" s="11" t="s">
        <v>1268</v>
      </c>
      <c r="D166" s="12" t="s">
        <v>1268</v>
      </c>
      <c r="E166" s="11">
        <v>88</v>
      </c>
      <c r="F166" s="12">
        <v>88</v>
      </c>
      <c r="G166" s="6">
        <f t="shared" si="2"/>
        <v>0</v>
      </c>
      <c r="H166" s="13"/>
      <c r="R166" s="9"/>
    </row>
    <row r="167" spans="1:18">
      <c r="A167" s="13"/>
      <c r="B167" s="11" t="s">
        <v>1426</v>
      </c>
      <c r="C167" s="11" t="s">
        <v>1219</v>
      </c>
      <c r="D167" s="12" t="s">
        <v>1219</v>
      </c>
      <c r="E167" s="11">
        <v>4</v>
      </c>
      <c r="F167" s="12">
        <v>4</v>
      </c>
      <c r="G167" s="6">
        <f t="shared" si="2"/>
        <v>0</v>
      </c>
      <c r="H167" s="13"/>
      <c r="R167" s="9"/>
    </row>
    <row r="168" spans="1:18">
      <c r="A168" s="13"/>
      <c r="B168" s="11" t="s">
        <v>1427</v>
      </c>
      <c r="C168" s="11" t="s">
        <v>1221</v>
      </c>
      <c r="D168" s="12" t="s">
        <v>1221</v>
      </c>
      <c r="E168" s="11">
        <v>8</v>
      </c>
      <c r="F168" s="12">
        <v>8</v>
      </c>
      <c r="G168" s="6">
        <f t="shared" si="2"/>
        <v>0</v>
      </c>
      <c r="H168" s="13"/>
      <c r="R168" s="9"/>
    </row>
    <row r="169" spans="1:18">
      <c r="A169" s="13"/>
      <c r="B169" s="11" t="s">
        <v>1428</v>
      </c>
      <c r="C169" s="11" t="s">
        <v>1429</v>
      </c>
      <c r="D169" s="12" t="s">
        <v>1429</v>
      </c>
      <c r="E169" s="11">
        <v>140</v>
      </c>
      <c r="F169" s="12">
        <v>140</v>
      </c>
      <c r="G169" s="6">
        <f t="shared" si="2"/>
        <v>0</v>
      </c>
      <c r="H169" s="13"/>
      <c r="R169" s="9"/>
    </row>
    <row r="170" spans="1:18">
      <c r="A170" s="13"/>
      <c r="B170" s="11" t="s">
        <v>1430</v>
      </c>
      <c r="C170" s="11" t="s">
        <v>1307</v>
      </c>
      <c r="D170" s="12" t="s">
        <v>1307</v>
      </c>
      <c r="E170" s="11">
        <v>144</v>
      </c>
      <c r="F170" s="12">
        <v>144</v>
      </c>
      <c r="G170" s="6">
        <f t="shared" si="2"/>
        <v>0</v>
      </c>
      <c r="H170" s="13"/>
      <c r="R170" s="9"/>
    </row>
    <row r="171" spans="1:18">
      <c r="A171" s="13"/>
      <c r="B171" s="11" t="s">
        <v>1431</v>
      </c>
      <c r="C171" s="11" t="s">
        <v>1296</v>
      </c>
      <c r="D171" s="12" t="s">
        <v>1296</v>
      </c>
      <c r="E171" s="11">
        <v>344</v>
      </c>
      <c r="F171" s="12">
        <v>344</v>
      </c>
      <c r="G171" s="6">
        <f t="shared" si="2"/>
        <v>0</v>
      </c>
      <c r="H171" s="13"/>
      <c r="R171" s="9"/>
    </row>
    <row r="172" spans="1:18">
      <c r="A172" s="13"/>
      <c r="B172" s="11" t="s">
        <v>1432</v>
      </c>
      <c r="C172" s="11" t="s">
        <v>1433</v>
      </c>
      <c r="D172" s="12" t="s">
        <v>1433</v>
      </c>
      <c r="E172" s="11">
        <v>1.1</v>
      </c>
      <c r="F172" s="12">
        <v>1.1</v>
      </c>
      <c r="G172" s="6">
        <f t="shared" si="2"/>
        <v>0</v>
      </c>
      <c r="H172" s="13"/>
      <c r="R172" s="9"/>
    </row>
    <row r="173" spans="1:18">
      <c r="A173" s="13"/>
      <c r="B173" s="11" t="s">
        <v>1434</v>
      </c>
      <c r="C173" s="11" t="s">
        <v>1433</v>
      </c>
      <c r="D173" s="12" t="s">
        <v>1433</v>
      </c>
      <c r="E173" s="11">
        <v>1.1</v>
      </c>
      <c r="F173" s="12">
        <v>1.1</v>
      </c>
      <c r="G173" s="6">
        <f t="shared" si="2"/>
        <v>0</v>
      </c>
      <c r="H173" s="13"/>
      <c r="R173" s="9"/>
    </row>
    <row r="174" spans="1:18">
      <c r="A174" s="13"/>
      <c r="B174" s="11" t="s">
        <v>1435</v>
      </c>
      <c r="C174" s="11" t="s">
        <v>1399</v>
      </c>
      <c r="D174" s="12" t="s">
        <v>1399</v>
      </c>
      <c r="E174" s="11">
        <v>3.6</v>
      </c>
      <c r="F174" s="12">
        <v>3.6</v>
      </c>
      <c r="G174" s="6">
        <f t="shared" si="2"/>
        <v>0</v>
      </c>
      <c r="H174" s="13"/>
      <c r="R174" s="9"/>
    </row>
    <row r="175" spans="1:18">
      <c r="A175" s="13"/>
      <c r="B175" s="11" t="s">
        <v>1436</v>
      </c>
      <c r="C175" s="11" t="s">
        <v>1410</v>
      </c>
      <c r="D175" s="12" t="s">
        <v>1410</v>
      </c>
      <c r="E175" s="11">
        <v>48</v>
      </c>
      <c r="F175" s="12">
        <v>48</v>
      </c>
      <c r="G175" s="6">
        <f t="shared" si="2"/>
        <v>0</v>
      </c>
      <c r="H175" s="13"/>
      <c r="R175" s="9"/>
    </row>
    <row r="176" spans="1:18">
      <c r="A176" s="13"/>
      <c r="B176" s="11" t="s">
        <v>1437</v>
      </c>
      <c r="C176" s="11" t="s">
        <v>1169</v>
      </c>
      <c r="D176" s="12" t="s">
        <v>1169</v>
      </c>
      <c r="E176" s="11">
        <v>52</v>
      </c>
      <c r="F176" s="12">
        <v>52</v>
      </c>
      <c r="G176" s="6">
        <f t="shared" si="2"/>
        <v>0</v>
      </c>
      <c r="H176" s="13"/>
      <c r="R176" s="9"/>
    </row>
    <row r="177" spans="1:18">
      <c r="A177" s="13"/>
      <c r="B177" s="11" t="s">
        <v>1438</v>
      </c>
      <c r="C177" s="11" t="s">
        <v>1327</v>
      </c>
      <c r="D177" s="12" t="s">
        <v>1327</v>
      </c>
      <c r="E177" s="11">
        <v>136</v>
      </c>
      <c r="F177" s="12">
        <v>136</v>
      </c>
      <c r="G177" s="6">
        <f t="shared" si="2"/>
        <v>0</v>
      </c>
      <c r="H177" s="13"/>
      <c r="R177" s="9"/>
    </row>
    <row r="178" spans="1:18">
      <c r="A178" s="13"/>
      <c r="B178" s="11" t="s">
        <v>1439</v>
      </c>
      <c r="C178" s="11" t="s">
        <v>1440</v>
      </c>
      <c r="D178" s="12" t="s">
        <v>1440</v>
      </c>
      <c r="E178" s="11">
        <v>600</v>
      </c>
      <c r="F178" s="12">
        <v>600</v>
      </c>
      <c r="G178" s="6">
        <f t="shared" si="2"/>
        <v>0</v>
      </c>
      <c r="H178" s="13"/>
      <c r="R178" s="9"/>
    </row>
    <row r="179" spans="1:18">
      <c r="A179" s="13"/>
      <c r="B179" s="11" t="s">
        <v>1441</v>
      </c>
      <c r="C179" s="11" t="s">
        <v>1442</v>
      </c>
      <c r="D179" s="12" t="s">
        <v>1442</v>
      </c>
      <c r="E179" s="11">
        <v>604</v>
      </c>
      <c r="F179" s="12">
        <v>604</v>
      </c>
      <c r="G179" s="6">
        <f t="shared" si="2"/>
        <v>0</v>
      </c>
      <c r="H179" s="13"/>
      <c r="R179" s="9"/>
    </row>
    <row r="180" spans="1:18">
      <c r="A180" s="13"/>
      <c r="B180" s="11" t="s">
        <v>1443</v>
      </c>
      <c r="C180" s="11" t="s">
        <v>1444</v>
      </c>
      <c r="D180" s="12" t="s">
        <v>1444</v>
      </c>
      <c r="E180" s="11">
        <v>2.5</v>
      </c>
      <c r="F180" s="12">
        <v>2.5</v>
      </c>
      <c r="G180" s="6">
        <f t="shared" si="2"/>
        <v>0</v>
      </c>
      <c r="H180" s="13"/>
      <c r="R180" s="9"/>
    </row>
    <row r="181" spans="1:18">
      <c r="A181" s="13"/>
      <c r="B181" s="11" t="s">
        <v>1445</v>
      </c>
      <c r="C181" s="11" t="s">
        <v>1444</v>
      </c>
      <c r="D181" s="12" t="s">
        <v>1444</v>
      </c>
      <c r="E181" s="11">
        <v>2.5</v>
      </c>
      <c r="F181" s="12">
        <v>2.5</v>
      </c>
      <c r="G181" s="6">
        <f t="shared" si="2"/>
        <v>0</v>
      </c>
      <c r="H181" s="13"/>
      <c r="R181" s="9"/>
    </row>
    <row r="182" spans="1:18">
      <c r="A182" s="13"/>
      <c r="B182" s="11" t="s">
        <v>1446</v>
      </c>
      <c r="C182" s="11" t="s">
        <v>1447</v>
      </c>
      <c r="D182" s="12" t="s">
        <v>1448</v>
      </c>
      <c r="E182" s="11">
        <v>11</v>
      </c>
      <c r="F182" s="12">
        <v>12</v>
      </c>
      <c r="G182" s="6">
        <f t="shared" si="2"/>
        <v>-0.0833333333333333</v>
      </c>
      <c r="H182" s="13"/>
      <c r="R182" s="9"/>
    </row>
    <row r="183" spans="1:18">
      <c r="A183" s="13"/>
      <c r="B183" s="11" t="s">
        <v>1449</v>
      </c>
      <c r="C183" s="11" t="s">
        <v>1450</v>
      </c>
      <c r="D183" s="12" t="s">
        <v>1450</v>
      </c>
      <c r="E183" s="11">
        <v>648</v>
      </c>
      <c r="F183" s="12">
        <v>648</v>
      </c>
      <c r="G183" s="6">
        <f t="shared" si="2"/>
        <v>0</v>
      </c>
      <c r="H183" s="13"/>
      <c r="R183" s="9"/>
    </row>
    <row r="184" spans="1:18">
      <c r="A184" s="13"/>
      <c r="B184" s="11" t="s">
        <v>1451</v>
      </c>
      <c r="C184" s="11" t="s">
        <v>1348</v>
      </c>
      <c r="D184" s="12" t="s">
        <v>1348</v>
      </c>
      <c r="E184" s="11">
        <v>652</v>
      </c>
      <c r="F184" s="12">
        <v>652</v>
      </c>
      <c r="G184" s="6">
        <f t="shared" si="2"/>
        <v>0</v>
      </c>
      <c r="H184" s="13"/>
      <c r="R184" s="9"/>
    </row>
    <row r="185" spans="1:18">
      <c r="A185" s="13"/>
      <c r="B185" s="11" t="s">
        <v>1452</v>
      </c>
      <c r="C185" s="11" t="s">
        <v>1225</v>
      </c>
      <c r="D185" s="12" t="s">
        <v>1225</v>
      </c>
      <c r="E185" s="11">
        <v>76</v>
      </c>
      <c r="F185" s="12">
        <v>76</v>
      </c>
      <c r="G185" s="6">
        <f t="shared" si="2"/>
        <v>0</v>
      </c>
      <c r="H185" s="13"/>
      <c r="M185" s="9"/>
      <c r="R185" s="9"/>
    </row>
    <row r="186" spans="1:18">
      <c r="A186" s="13"/>
      <c r="B186" s="11" t="s">
        <v>1453</v>
      </c>
      <c r="C186" s="11" t="s">
        <v>1396</v>
      </c>
      <c r="D186" s="12" t="s">
        <v>1396</v>
      </c>
      <c r="E186" s="11">
        <v>80</v>
      </c>
      <c r="F186" s="12">
        <v>80</v>
      </c>
      <c r="G186" s="6">
        <f t="shared" si="2"/>
        <v>0</v>
      </c>
      <c r="H186" s="13"/>
      <c r="M186" s="9"/>
      <c r="R186" s="9"/>
    </row>
    <row r="187" spans="1:18">
      <c r="A187" s="13"/>
      <c r="B187" s="11" t="s">
        <v>1454</v>
      </c>
      <c r="C187" s="11" t="s">
        <v>1455</v>
      </c>
      <c r="D187" s="12" t="s">
        <v>1456</v>
      </c>
      <c r="E187" s="11">
        <v>255</v>
      </c>
      <c r="F187" s="12">
        <v>271</v>
      </c>
      <c r="G187" s="6">
        <f t="shared" si="2"/>
        <v>-0.0590405904059041</v>
      </c>
      <c r="H187" s="13"/>
      <c r="R187" s="9"/>
    </row>
    <row r="188" spans="1:18">
      <c r="A188" s="13"/>
      <c r="B188" s="11" t="s">
        <v>1457</v>
      </c>
      <c r="C188" s="11" t="s">
        <v>1362</v>
      </c>
      <c r="D188" s="12" t="s">
        <v>1362</v>
      </c>
      <c r="E188" s="11">
        <v>2.4</v>
      </c>
      <c r="F188" s="12">
        <v>2.4</v>
      </c>
      <c r="G188" s="6">
        <f t="shared" si="2"/>
        <v>0</v>
      </c>
      <c r="H188" s="13"/>
      <c r="R188" s="9"/>
    </row>
    <row r="189" spans="1:18">
      <c r="A189" s="13"/>
      <c r="B189" s="11" t="s">
        <v>1458</v>
      </c>
      <c r="C189" s="11" t="s">
        <v>1362</v>
      </c>
      <c r="D189" s="12" t="s">
        <v>1362</v>
      </c>
      <c r="E189" s="11">
        <v>2.4</v>
      </c>
      <c r="F189" s="12">
        <v>2.4</v>
      </c>
      <c r="G189" s="6">
        <f t="shared" si="2"/>
        <v>0</v>
      </c>
      <c r="H189" s="13"/>
      <c r="R189" s="9"/>
    </row>
    <row r="190" spans="1:18">
      <c r="A190" s="13"/>
      <c r="B190" s="11" t="s">
        <v>1459</v>
      </c>
      <c r="C190" s="11" t="s">
        <v>1234</v>
      </c>
      <c r="D190" s="12" t="s">
        <v>1234</v>
      </c>
      <c r="E190" s="11">
        <v>64</v>
      </c>
      <c r="F190" s="12">
        <v>64</v>
      </c>
      <c r="G190" s="6">
        <f t="shared" si="2"/>
        <v>0</v>
      </c>
      <c r="H190" s="13"/>
      <c r="R190" s="9"/>
    </row>
    <row r="191" spans="1:18">
      <c r="A191" s="13"/>
      <c r="B191" s="11" t="s">
        <v>1460</v>
      </c>
      <c r="C191" s="11" t="s">
        <v>1242</v>
      </c>
      <c r="D191" s="12" t="s">
        <v>1242</v>
      </c>
      <c r="E191" s="11">
        <v>68</v>
      </c>
      <c r="F191" s="12">
        <v>68</v>
      </c>
      <c r="G191" s="6">
        <f t="shared" si="2"/>
        <v>0</v>
      </c>
      <c r="H191" s="13"/>
      <c r="R191" s="9"/>
    </row>
    <row r="192" spans="1:18">
      <c r="A192" s="13"/>
      <c r="B192" s="11" t="s">
        <v>1461</v>
      </c>
      <c r="C192" s="11" t="s">
        <v>1462</v>
      </c>
      <c r="D192" s="12" t="s">
        <v>1463</v>
      </c>
      <c r="E192" s="11">
        <v>36</v>
      </c>
      <c r="F192" s="12">
        <v>33</v>
      </c>
      <c r="G192" s="6">
        <f t="shared" si="2"/>
        <v>0.0909090909090909</v>
      </c>
      <c r="H192" s="13"/>
      <c r="R192" s="9"/>
    </row>
    <row r="193" spans="1:18">
      <c r="A193" s="13"/>
      <c r="B193" s="11" t="s">
        <v>1464</v>
      </c>
      <c r="C193" s="11" t="s">
        <v>1462</v>
      </c>
      <c r="D193" s="12" t="s">
        <v>1463</v>
      </c>
      <c r="E193" s="11">
        <v>36</v>
      </c>
      <c r="F193" s="12">
        <v>33</v>
      </c>
      <c r="G193" s="6">
        <f t="shared" si="2"/>
        <v>0.0909090909090909</v>
      </c>
      <c r="H193" s="13"/>
      <c r="R193" s="9"/>
    </row>
    <row r="194" spans="1:18">
      <c r="A194" s="13"/>
      <c r="B194" s="11" t="s">
        <v>1465</v>
      </c>
      <c r="C194" s="11" t="s">
        <v>1462</v>
      </c>
      <c r="D194" s="12" t="s">
        <v>1463</v>
      </c>
      <c r="E194" s="11">
        <v>36</v>
      </c>
      <c r="F194" s="12">
        <v>33</v>
      </c>
      <c r="G194" s="6">
        <f t="shared" si="2"/>
        <v>0.0909090909090909</v>
      </c>
      <c r="H194" s="13"/>
      <c r="R194" s="9"/>
    </row>
    <row r="195" spans="1:18">
      <c r="A195" s="13"/>
      <c r="B195" s="11" t="s">
        <v>1466</v>
      </c>
      <c r="C195" s="11" t="s">
        <v>1462</v>
      </c>
      <c r="D195" s="12" t="s">
        <v>1463</v>
      </c>
      <c r="E195" s="11">
        <v>36</v>
      </c>
      <c r="F195" s="12">
        <v>33</v>
      </c>
      <c r="G195" s="6">
        <f t="shared" ref="G195:G258" si="3">(E195-F195)/F195</f>
        <v>0.0909090909090909</v>
      </c>
      <c r="H195" s="13"/>
      <c r="R195" s="9"/>
    </row>
    <row r="196" spans="1:18">
      <c r="A196" s="13"/>
      <c r="B196" s="11" t="s">
        <v>1467</v>
      </c>
      <c r="C196" s="11" t="s">
        <v>1462</v>
      </c>
      <c r="D196" s="12" t="s">
        <v>1463</v>
      </c>
      <c r="E196" s="11">
        <v>36</v>
      </c>
      <c r="F196" s="12">
        <v>33</v>
      </c>
      <c r="G196" s="6">
        <f t="shared" si="3"/>
        <v>0.0909090909090909</v>
      </c>
      <c r="H196" s="13"/>
      <c r="R196" s="9"/>
    </row>
    <row r="197" spans="1:18">
      <c r="A197" s="13"/>
      <c r="B197" s="11" t="s">
        <v>1468</v>
      </c>
      <c r="C197" s="11" t="s">
        <v>1462</v>
      </c>
      <c r="D197" s="12" t="s">
        <v>1463</v>
      </c>
      <c r="E197" s="11">
        <v>36</v>
      </c>
      <c r="F197" s="12">
        <v>33</v>
      </c>
      <c r="G197" s="6">
        <f t="shared" si="3"/>
        <v>0.0909090909090909</v>
      </c>
      <c r="H197" s="13"/>
      <c r="R197" s="9"/>
    </row>
    <row r="198" spans="1:18">
      <c r="A198" s="13"/>
      <c r="B198" s="11" t="s">
        <v>1469</v>
      </c>
      <c r="C198" s="11" t="s">
        <v>1440</v>
      </c>
      <c r="D198" s="12" t="s">
        <v>1440</v>
      </c>
      <c r="E198" s="11">
        <v>600</v>
      </c>
      <c r="F198" s="12">
        <v>600</v>
      </c>
      <c r="G198" s="6">
        <f t="shared" si="3"/>
        <v>0</v>
      </c>
      <c r="H198" s="13"/>
      <c r="R198" s="9"/>
    </row>
    <row r="199" spans="1:18">
      <c r="A199" s="13"/>
      <c r="B199" s="11" t="s">
        <v>1470</v>
      </c>
      <c r="C199" s="11" t="s">
        <v>1442</v>
      </c>
      <c r="D199" s="12" t="s">
        <v>1442</v>
      </c>
      <c r="E199" s="11">
        <v>604</v>
      </c>
      <c r="F199" s="12">
        <v>604</v>
      </c>
      <c r="G199" s="6">
        <f t="shared" si="3"/>
        <v>0</v>
      </c>
      <c r="H199" s="13"/>
      <c r="R199" s="9"/>
    </row>
    <row r="200" spans="1:18">
      <c r="A200" s="13"/>
      <c r="B200" s="11" t="s">
        <v>1471</v>
      </c>
      <c r="C200" s="11" t="s">
        <v>1270</v>
      </c>
      <c r="D200" s="12" t="s">
        <v>1270</v>
      </c>
      <c r="E200" s="11">
        <v>2.1</v>
      </c>
      <c r="F200" s="12">
        <v>2.1</v>
      </c>
      <c r="G200" s="6">
        <f t="shared" si="3"/>
        <v>0</v>
      </c>
      <c r="H200" s="13"/>
      <c r="R200" s="9"/>
    </row>
    <row r="201" spans="1:18">
      <c r="A201" s="13"/>
      <c r="B201" s="11" t="s">
        <v>1472</v>
      </c>
      <c r="C201" s="11" t="s">
        <v>1270</v>
      </c>
      <c r="D201" s="12" t="s">
        <v>1270</v>
      </c>
      <c r="E201" s="11">
        <v>2.1</v>
      </c>
      <c r="F201" s="12">
        <v>2.1</v>
      </c>
      <c r="G201" s="6">
        <f t="shared" si="3"/>
        <v>0</v>
      </c>
      <c r="H201" s="13"/>
      <c r="R201" s="9"/>
    </row>
    <row r="202" spans="1:18">
      <c r="A202" s="13"/>
      <c r="B202" s="11" t="s">
        <v>1473</v>
      </c>
      <c r="C202" s="11" t="s">
        <v>1474</v>
      </c>
      <c r="D202" s="12" t="s">
        <v>1474</v>
      </c>
      <c r="E202" s="11">
        <v>5.3</v>
      </c>
      <c r="F202" s="12">
        <v>5.3</v>
      </c>
      <c r="G202" s="6">
        <f t="shared" si="3"/>
        <v>0</v>
      </c>
      <c r="H202" s="13"/>
      <c r="R202" s="9"/>
    </row>
    <row r="203" spans="1:18">
      <c r="A203" s="13"/>
      <c r="B203" s="11" t="s">
        <v>1475</v>
      </c>
      <c r="C203" s="11" t="s">
        <v>1265</v>
      </c>
      <c r="D203" s="12" t="s">
        <v>1265</v>
      </c>
      <c r="E203" s="11">
        <v>60</v>
      </c>
      <c r="F203" s="12">
        <v>60</v>
      </c>
      <c r="G203" s="6">
        <f t="shared" si="3"/>
        <v>0</v>
      </c>
      <c r="H203" s="13"/>
      <c r="R203" s="9"/>
    </row>
    <row r="204" spans="1:18">
      <c r="A204" s="13"/>
      <c r="B204" s="11" t="s">
        <v>1476</v>
      </c>
      <c r="C204" s="11" t="s">
        <v>1234</v>
      </c>
      <c r="D204" s="12" t="s">
        <v>1234</v>
      </c>
      <c r="E204" s="11">
        <v>64</v>
      </c>
      <c r="F204" s="12">
        <v>64</v>
      </c>
      <c r="G204" s="6">
        <f t="shared" si="3"/>
        <v>0</v>
      </c>
      <c r="H204" s="13"/>
      <c r="R204" s="9"/>
    </row>
    <row r="205" spans="1:18">
      <c r="A205" s="13"/>
      <c r="B205" s="11" t="s">
        <v>1477</v>
      </c>
      <c r="C205" s="11" t="s">
        <v>1478</v>
      </c>
      <c r="D205" s="12" t="s">
        <v>1478</v>
      </c>
      <c r="E205" s="11">
        <v>192</v>
      </c>
      <c r="F205" s="12">
        <v>192</v>
      </c>
      <c r="G205" s="6">
        <f t="shared" si="3"/>
        <v>0</v>
      </c>
      <c r="H205" s="13"/>
      <c r="R205" s="9"/>
    </row>
    <row r="206" spans="1:18">
      <c r="A206" s="13"/>
      <c r="B206" s="11" t="s">
        <v>1479</v>
      </c>
      <c r="C206" s="11" t="s">
        <v>1242</v>
      </c>
      <c r="D206" s="12" t="s">
        <v>1242</v>
      </c>
      <c r="E206" s="11">
        <v>68</v>
      </c>
      <c r="F206" s="12">
        <v>68</v>
      </c>
      <c r="G206" s="6">
        <f t="shared" si="3"/>
        <v>0</v>
      </c>
      <c r="H206" s="13"/>
      <c r="R206" s="9"/>
    </row>
    <row r="207" spans="1:18">
      <c r="A207" s="13"/>
      <c r="B207" s="11" t="s">
        <v>1480</v>
      </c>
      <c r="C207" s="11" t="s">
        <v>1196</v>
      </c>
      <c r="D207" s="12" t="s">
        <v>1196</v>
      </c>
      <c r="E207" s="11">
        <v>72</v>
      </c>
      <c r="F207" s="12">
        <v>72</v>
      </c>
      <c r="G207" s="6">
        <f t="shared" si="3"/>
        <v>0</v>
      </c>
      <c r="H207" s="13"/>
      <c r="R207" s="9"/>
    </row>
    <row r="208" spans="1:18">
      <c r="A208" s="13"/>
      <c r="B208" s="11" t="s">
        <v>1481</v>
      </c>
      <c r="C208" s="11" t="s">
        <v>1482</v>
      </c>
      <c r="D208" s="12" t="s">
        <v>1482</v>
      </c>
      <c r="E208" s="11">
        <v>460</v>
      </c>
      <c r="F208" s="12">
        <v>460</v>
      </c>
      <c r="G208" s="6">
        <f t="shared" si="3"/>
        <v>0</v>
      </c>
      <c r="H208" s="13"/>
      <c r="R208" s="9"/>
    </row>
    <row r="209" spans="1:18">
      <c r="A209" s="13"/>
      <c r="B209" s="11" t="s">
        <v>1483</v>
      </c>
      <c r="C209" s="11" t="s">
        <v>1410</v>
      </c>
      <c r="D209" s="12" t="s">
        <v>1410</v>
      </c>
      <c r="E209" s="11">
        <v>48</v>
      </c>
      <c r="F209" s="12">
        <v>48</v>
      </c>
      <c r="G209" s="6">
        <f t="shared" si="3"/>
        <v>0</v>
      </c>
      <c r="H209" s="13"/>
      <c r="R209" s="9"/>
    </row>
    <row r="210" spans="1:18">
      <c r="A210" s="13"/>
      <c r="B210" s="11" t="s">
        <v>1484</v>
      </c>
      <c r="C210" s="11" t="s">
        <v>1169</v>
      </c>
      <c r="D210" s="12" t="s">
        <v>1169</v>
      </c>
      <c r="E210" s="11">
        <v>52</v>
      </c>
      <c r="F210" s="12">
        <v>52</v>
      </c>
      <c r="G210" s="6">
        <f t="shared" si="3"/>
        <v>0</v>
      </c>
      <c r="H210" s="13"/>
      <c r="R210" s="9"/>
    </row>
    <row r="211" spans="1:18">
      <c r="A211" s="13"/>
      <c r="B211" s="11" t="s">
        <v>1485</v>
      </c>
      <c r="C211" s="11" t="s">
        <v>1396</v>
      </c>
      <c r="D211" s="12" t="s">
        <v>1396</v>
      </c>
      <c r="E211" s="11">
        <v>80</v>
      </c>
      <c r="F211" s="12">
        <v>80</v>
      </c>
      <c r="G211" s="6">
        <f t="shared" si="3"/>
        <v>0</v>
      </c>
      <c r="H211" s="13"/>
      <c r="R211" s="9"/>
    </row>
    <row r="212" spans="1:18">
      <c r="A212" s="13"/>
      <c r="B212" s="11" t="s">
        <v>1486</v>
      </c>
      <c r="C212" s="11" t="s">
        <v>1194</v>
      </c>
      <c r="D212" s="12" t="s">
        <v>1194</v>
      </c>
      <c r="E212" s="11">
        <v>44</v>
      </c>
      <c r="F212" s="12">
        <v>44</v>
      </c>
      <c r="G212" s="6">
        <f t="shared" si="3"/>
        <v>0</v>
      </c>
      <c r="H212" s="13"/>
      <c r="R212" s="9"/>
    </row>
    <row r="213" spans="1:18">
      <c r="A213" s="13"/>
      <c r="B213" s="11" t="s">
        <v>1487</v>
      </c>
      <c r="C213" s="11" t="s">
        <v>1410</v>
      </c>
      <c r="D213" s="12" t="s">
        <v>1410</v>
      </c>
      <c r="E213" s="11">
        <v>48</v>
      </c>
      <c r="F213" s="12">
        <v>48</v>
      </c>
      <c r="G213" s="6">
        <f t="shared" si="3"/>
        <v>0</v>
      </c>
      <c r="H213" s="13"/>
      <c r="R213" s="9"/>
    </row>
    <row r="214" spans="1:18">
      <c r="A214" s="13"/>
      <c r="B214" s="11" t="s">
        <v>1488</v>
      </c>
      <c r="C214" s="11" t="s">
        <v>1396</v>
      </c>
      <c r="D214" s="12" t="s">
        <v>1396</v>
      </c>
      <c r="E214" s="11">
        <v>80</v>
      </c>
      <c r="F214" s="12">
        <v>80</v>
      </c>
      <c r="G214" s="6">
        <f t="shared" si="3"/>
        <v>0</v>
      </c>
      <c r="H214" s="13"/>
      <c r="R214" s="9"/>
    </row>
    <row r="215" spans="1:18">
      <c r="A215" s="13"/>
      <c r="B215" s="11" t="s">
        <v>1489</v>
      </c>
      <c r="C215" s="11" t="s">
        <v>1490</v>
      </c>
      <c r="D215" s="12" t="s">
        <v>1490</v>
      </c>
      <c r="E215" s="11">
        <v>3.1</v>
      </c>
      <c r="F215" s="12">
        <v>3.1</v>
      </c>
      <c r="G215" s="6">
        <f t="shared" si="3"/>
        <v>0</v>
      </c>
      <c r="H215" s="13"/>
      <c r="R215" s="9"/>
    </row>
    <row r="216" spans="1:18">
      <c r="A216" s="13"/>
      <c r="B216" s="11" t="s">
        <v>1491</v>
      </c>
      <c r="C216" s="11" t="s">
        <v>1490</v>
      </c>
      <c r="D216" s="12" t="s">
        <v>1490</v>
      </c>
      <c r="E216" s="11">
        <v>3.1</v>
      </c>
      <c r="F216" s="12">
        <v>3.1</v>
      </c>
      <c r="G216" s="6">
        <f t="shared" si="3"/>
        <v>0</v>
      </c>
      <c r="H216" s="13"/>
      <c r="R216" s="9"/>
    </row>
    <row r="217" spans="1:18">
      <c r="A217" s="13"/>
      <c r="B217" s="11" t="s">
        <v>1492</v>
      </c>
      <c r="C217" s="11" t="s">
        <v>1493</v>
      </c>
      <c r="D217" s="12" t="s">
        <v>1493</v>
      </c>
      <c r="E217" s="11">
        <v>5.1</v>
      </c>
      <c r="F217" s="12">
        <v>5.1</v>
      </c>
      <c r="G217" s="6">
        <f t="shared" si="3"/>
        <v>0</v>
      </c>
      <c r="H217" s="13"/>
      <c r="R217" s="9"/>
    </row>
    <row r="218" spans="1:18">
      <c r="A218" s="13"/>
      <c r="B218" s="11" t="s">
        <v>1494</v>
      </c>
      <c r="C218" s="11" t="s">
        <v>1495</v>
      </c>
      <c r="D218" s="12" t="s">
        <v>1495</v>
      </c>
      <c r="E218" s="11">
        <v>12</v>
      </c>
      <c r="F218" s="12">
        <v>12</v>
      </c>
      <c r="G218" s="6">
        <f t="shared" si="3"/>
        <v>0</v>
      </c>
      <c r="H218" s="13"/>
      <c r="R218" s="9"/>
    </row>
    <row r="219" spans="1:18">
      <c r="A219" s="13"/>
      <c r="B219" s="11" t="s">
        <v>1496</v>
      </c>
      <c r="C219" s="11" t="s">
        <v>1497</v>
      </c>
      <c r="D219" s="12" t="s">
        <v>1498</v>
      </c>
      <c r="E219" s="11">
        <v>3.8</v>
      </c>
      <c r="F219" s="12">
        <v>4.3</v>
      </c>
      <c r="G219" s="6">
        <f t="shared" si="3"/>
        <v>-0.116279069767442</v>
      </c>
      <c r="H219" s="13"/>
      <c r="R219" s="9"/>
    </row>
    <row r="220" spans="1:18">
      <c r="A220" s="13"/>
      <c r="B220" s="11" t="s">
        <v>1499</v>
      </c>
      <c r="C220" s="11" t="s">
        <v>1497</v>
      </c>
      <c r="D220" s="12" t="s">
        <v>1498</v>
      </c>
      <c r="E220" s="11">
        <v>3.8</v>
      </c>
      <c r="F220" s="12">
        <v>4.3</v>
      </c>
      <c r="G220" s="6">
        <f t="shared" si="3"/>
        <v>-0.116279069767442</v>
      </c>
      <c r="H220" s="13"/>
      <c r="R220" s="9"/>
    </row>
    <row r="221" spans="1:18">
      <c r="A221" s="13"/>
      <c r="B221" s="11" t="s">
        <v>1500</v>
      </c>
      <c r="C221" s="11" t="s">
        <v>1378</v>
      </c>
      <c r="D221" s="12" t="s">
        <v>1501</v>
      </c>
      <c r="E221" s="11">
        <v>15</v>
      </c>
      <c r="F221" s="12">
        <v>22</v>
      </c>
      <c r="G221" s="6">
        <f t="shared" si="3"/>
        <v>-0.318181818181818</v>
      </c>
      <c r="H221" s="13"/>
      <c r="R221" s="9"/>
    </row>
    <row r="222" spans="1:18">
      <c r="A222" s="13"/>
      <c r="B222" s="11" t="s">
        <v>1502</v>
      </c>
      <c r="C222" s="11" t="s">
        <v>1503</v>
      </c>
      <c r="D222" s="12" t="s">
        <v>1501</v>
      </c>
      <c r="E222" s="11">
        <v>1.5</v>
      </c>
      <c r="F222" s="12">
        <v>22</v>
      </c>
      <c r="G222" s="6">
        <f t="shared" si="3"/>
        <v>-0.931818181818182</v>
      </c>
      <c r="H222" s="13"/>
      <c r="R222" s="9"/>
    </row>
    <row r="223" spans="1:18">
      <c r="A223" s="13"/>
      <c r="B223" s="11" t="s">
        <v>1504</v>
      </c>
      <c r="C223" s="11" t="s">
        <v>1503</v>
      </c>
      <c r="D223" s="12" t="s">
        <v>1501</v>
      </c>
      <c r="E223" s="11">
        <v>1.5</v>
      </c>
      <c r="F223" s="12">
        <v>22</v>
      </c>
      <c r="G223" s="6">
        <f t="shared" si="3"/>
        <v>-0.931818181818182</v>
      </c>
      <c r="H223" s="13"/>
      <c r="R223" s="9"/>
    </row>
    <row r="224" spans="1:18">
      <c r="A224" s="13"/>
      <c r="B224" s="11" t="s">
        <v>1505</v>
      </c>
      <c r="C224" s="11" t="s">
        <v>1314</v>
      </c>
      <c r="D224" s="12" t="s">
        <v>1501</v>
      </c>
      <c r="E224" s="11">
        <v>10</v>
      </c>
      <c r="F224" s="12">
        <v>22</v>
      </c>
      <c r="G224" s="6">
        <f t="shared" si="3"/>
        <v>-0.545454545454545</v>
      </c>
      <c r="H224" s="13"/>
      <c r="R224" s="9"/>
    </row>
    <row r="225" spans="1:18">
      <c r="A225" s="13"/>
      <c r="B225" s="11" t="s">
        <v>1506</v>
      </c>
      <c r="C225" s="11" t="s">
        <v>1314</v>
      </c>
      <c r="D225" s="12" t="s">
        <v>1501</v>
      </c>
      <c r="E225" s="11">
        <v>10</v>
      </c>
      <c r="F225" s="12">
        <v>22</v>
      </c>
      <c r="G225" s="6">
        <f t="shared" si="3"/>
        <v>-0.545454545454545</v>
      </c>
      <c r="H225" s="13"/>
      <c r="R225" s="9"/>
    </row>
    <row r="226" spans="1:18">
      <c r="A226" s="13"/>
      <c r="B226" s="11" t="s">
        <v>1507</v>
      </c>
      <c r="C226" s="11" t="s">
        <v>1314</v>
      </c>
      <c r="D226" s="12" t="s">
        <v>1501</v>
      </c>
      <c r="E226" s="11">
        <v>10</v>
      </c>
      <c r="F226" s="12">
        <v>22</v>
      </c>
      <c r="G226" s="6">
        <f t="shared" si="3"/>
        <v>-0.545454545454545</v>
      </c>
      <c r="H226" s="13"/>
      <c r="R226" s="9"/>
    </row>
    <row r="227" spans="1:18">
      <c r="A227" s="13"/>
      <c r="B227" s="11" t="s">
        <v>1508</v>
      </c>
      <c r="C227" s="11" t="s">
        <v>1314</v>
      </c>
      <c r="D227" s="12" t="s">
        <v>1501</v>
      </c>
      <c r="E227" s="11">
        <v>10</v>
      </c>
      <c r="F227" s="12">
        <v>22</v>
      </c>
      <c r="G227" s="6">
        <f t="shared" si="3"/>
        <v>-0.545454545454545</v>
      </c>
      <c r="H227" s="13"/>
      <c r="R227" s="9"/>
    </row>
    <row r="228" spans="1:18">
      <c r="A228" s="13"/>
      <c r="B228" s="11" t="s">
        <v>1509</v>
      </c>
      <c r="C228" s="11" t="s">
        <v>1510</v>
      </c>
      <c r="D228" s="12" t="s">
        <v>1510</v>
      </c>
      <c r="E228" s="11">
        <v>2.3</v>
      </c>
      <c r="F228" s="12">
        <v>2.3</v>
      </c>
      <c r="G228" s="6">
        <f t="shared" si="3"/>
        <v>0</v>
      </c>
      <c r="H228" s="13"/>
      <c r="R228" s="9"/>
    </row>
    <row r="229" spans="1:18">
      <c r="A229" s="13"/>
      <c r="B229" s="11" t="s">
        <v>1511</v>
      </c>
      <c r="C229" s="11" t="s">
        <v>1510</v>
      </c>
      <c r="D229" s="12" t="s">
        <v>1510</v>
      </c>
      <c r="E229" s="11">
        <v>2.3</v>
      </c>
      <c r="F229" s="12">
        <v>2.3</v>
      </c>
      <c r="G229" s="6">
        <f t="shared" si="3"/>
        <v>0</v>
      </c>
      <c r="H229" s="13"/>
      <c r="R229" s="9"/>
    </row>
    <row r="230" spans="1:18">
      <c r="A230" s="13"/>
      <c r="B230" s="11" t="s">
        <v>1512</v>
      </c>
      <c r="C230" s="11" t="s">
        <v>1513</v>
      </c>
      <c r="D230" s="12" t="s">
        <v>1513</v>
      </c>
      <c r="E230" s="11">
        <v>7.1</v>
      </c>
      <c r="F230" s="12">
        <v>7.1</v>
      </c>
      <c r="G230" s="6">
        <f t="shared" si="3"/>
        <v>0</v>
      </c>
      <c r="H230" s="13"/>
      <c r="R230" s="9"/>
    </row>
    <row r="231" spans="1:18">
      <c r="A231" s="13"/>
      <c r="B231" s="11" t="s">
        <v>1514</v>
      </c>
      <c r="C231" s="11" t="s">
        <v>1417</v>
      </c>
      <c r="D231" s="12" t="s">
        <v>1270</v>
      </c>
      <c r="E231" s="11">
        <v>1.9</v>
      </c>
      <c r="F231" s="12">
        <v>2.1</v>
      </c>
      <c r="G231" s="6">
        <f t="shared" si="3"/>
        <v>-0.0952380952380953</v>
      </c>
      <c r="H231" s="13"/>
      <c r="R231" s="9"/>
    </row>
    <row r="232" spans="1:18">
      <c r="A232" s="13"/>
      <c r="B232" s="11" t="s">
        <v>1515</v>
      </c>
      <c r="C232" s="11" t="s">
        <v>1417</v>
      </c>
      <c r="D232" s="12" t="s">
        <v>1270</v>
      </c>
      <c r="E232" s="11">
        <v>1.9</v>
      </c>
      <c r="F232" s="12">
        <v>2.1</v>
      </c>
      <c r="G232" s="6">
        <f t="shared" si="3"/>
        <v>-0.0952380952380953</v>
      </c>
      <c r="H232" s="13"/>
      <c r="R232" s="9"/>
    </row>
    <row r="233" spans="1:18">
      <c r="A233" s="13"/>
      <c r="B233" s="11" t="s">
        <v>1516</v>
      </c>
      <c r="C233" s="11" t="s">
        <v>1517</v>
      </c>
      <c r="D233" s="12" t="s">
        <v>1399</v>
      </c>
      <c r="E233" s="11">
        <v>3.3</v>
      </c>
      <c r="F233" s="12">
        <v>3.6</v>
      </c>
      <c r="G233" s="6">
        <f t="shared" si="3"/>
        <v>-0.0833333333333334</v>
      </c>
      <c r="H233" s="13"/>
      <c r="R233" s="9"/>
    </row>
    <row r="234" spans="1:18">
      <c r="A234" s="13"/>
      <c r="B234" s="11" t="s">
        <v>1518</v>
      </c>
      <c r="C234" s="11" t="s">
        <v>1165</v>
      </c>
      <c r="D234" s="12" t="s">
        <v>1165</v>
      </c>
      <c r="E234" s="11">
        <v>40</v>
      </c>
      <c r="F234" s="12">
        <v>40</v>
      </c>
      <c r="G234" s="6">
        <f t="shared" si="3"/>
        <v>0</v>
      </c>
      <c r="H234" s="13"/>
      <c r="R234" s="9"/>
    </row>
    <row r="235" spans="1:18">
      <c r="A235" s="13"/>
      <c r="B235" s="11" t="s">
        <v>1519</v>
      </c>
      <c r="C235" s="11" t="s">
        <v>1194</v>
      </c>
      <c r="D235" s="12" t="s">
        <v>1194</v>
      </c>
      <c r="E235" s="11">
        <v>44</v>
      </c>
      <c r="F235" s="12">
        <v>44</v>
      </c>
      <c r="G235" s="6">
        <f t="shared" si="3"/>
        <v>0</v>
      </c>
      <c r="H235" s="13"/>
      <c r="R235" s="9"/>
    </row>
    <row r="236" spans="1:18">
      <c r="A236" s="13"/>
      <c r="B236" s="11" t="s">
        <v>1520</v>
      </c>
      <c r="C236" s="11" t="s">
        <v>1521</v>
      </c>
      <c r="D236" s="12" t="s">
        <v>1521</v>
      </c>
      <c r="E236" s="11">
        <v>292</v>
      </c>
      <c r="F236" s="12">
        <v>292</v>
      </c>
      <c r="G236" s="6">
        <f t="shared" si="3"/>
        <v>0</v>
      </c>
      <c r="H236" s="13"/>
      <c r="R236" s="9"/>
    </row>
    <row r="237" spans="1:18">
      <c r="A237" s="13"/>
      <c r="B237" s="11" t="s">
        <v>1522</v>
      </c>
      <c r="C237" s="11" t="s">
        <v>1517</v>
      </c>
      <c r="D237" s="12" t="s">
        <v>1399</v>
      </c>
      <c r="E237" s="11">
        <v>3.3</v>
      </c>
      <c r="F237" s="12">
        <v>3.6</v>
      </c>
      <c r="G237" s="6">
        <f t="shared" si="3"/>
        <v>-0.0833333333333334</v>
      </c>
      <c r="H237" s="13"/>
      <c r="R237" s="9"/>
    </row>
    <row r="238" spans="1:18">
      <c r="A238" s="13"/>
      <c r="B238" s="11" t="s">
        <v>1523</v>
      </c>
      <c r="C238" s="11" t="s">
        <v>1517</v>
      </c>
      <c r="D238" s="12" t="s">
        <v>1399</v>
      </c>
      <c r="E238" s="11">
        <v>3.3</v>
      </c>
      <c r="F238" s="12">
        <v>3.6</v>
      </c>
      <c r="G238" s="6">
        <f t="shared" si="3"/>
        <v>-0.0833333333333334</v>
      </c>
      <c r="H238" s="13"/>
      <c r="R238" s="9"/>
    </row>
    <row r="239" spans="1:18">
      <c r="A239" s="13"/>
      <c r="B239" s="11" t="s">
        <v>1524</v>
      </c>
      <c r="C239" s="11" t="s">
        <v>1525</v>
      </c>
      <c r="D239" s="12" t="s">
        <v>1314</v>
      </c>
      <c r="E239" s="11">
        <v>7.6</v>
      </c>
      <c r="F239" s="12">
        <v>10</v>
      </c>
      <c r="G239" s="6">
        <f t="shared" si="3"/>
        <v>-0.24</v>
      </c>
      <c r="H239" s="13"/>
      <c r="R239" s="9"/>
    </row>
    <row r="240" spans="1:18">
      <c r="A240" s="13"/>
      <c r="B240" s="11" t="s">
        <v>1526</v>
      </c>
      <c r="C240" s="11" t="s">
        <v>1527</v>
      </c>
      <c r="D240" s="12" t="s">
        <v>1528</v>
      </c>
      <c r="E240" s="11">
        <v>588</v>
      </c>
      <c r="F240" s="12">
        <v>584</v>
      </c>
      <c r="G240" s="6">
        <f t="shared" si="3"/>
        <v>0.00684931506849315</v>
      </c>
      <c r="H240" s="13"/>
      <c r="R240" s="9"/>
    </row>
    <row r="241" spans="1:18">
      <c r="A241" s="13"/>
      <c r="B241" s="11" t="s">
        <v>1529</v>
      </c>
      <c r="C241" s="11" t="s">
        <v>1530</v>
      </c>
      <c r="D241" s="12" t="s">
        <v>1527</v>
      </c>
      <c r="E241" s="11">
        <v>592</v>
      </c>
      <c r="F241" s="12">
        <v>588</v>
      </c>
      <c r="G241" s="6">
        <f t="shared" si="3"/>
        <v>0.00680272108843537</v>
      </c>
      <c r="H241" s="13"/>
      <c r="R241" s="9"/>
    </row>
    <row r="242" spans="1:18">
      <c r="A242" s="13"/>
      <c r="B242" s="11" t="s">
        <v>1531</v>
      </c>
      <c r="C242" s="11" t="s">
        <v>1532</v>
      </c>
      <c r="D242" s="12" t="s">
        <v>1533</v>
      </c>
      <c r="E242" s="11">
        <v>872</v>
      </c>
      <c r="F242" s="12">
        <v>868</v>
      </c>
      <c r="G242" s="6">
        <f t="shared" si="3"/>
        <v>0.00460829493087558</v>
      </c>
      <c r="H242" s="13"/>
      <c r="R242" s="9"/>
    </row>
    <row r="243" spans="1:18">
      <c r="A243" s="13"/>
      <c r="B243" s="11" t="s">
        <v>1534</v>
      </c>
      <c r="C243" s="11" t="s">
        <v>1535</v>
      </c>
      <c r="D243" s="12" t="s">
        <v>1535</v>
      </c>
      <c r="E243" s="11">
        <v>3</v>
      </c>
      <c r="F243" s="12">
        <v>3</v>
      </c>
      <c r="G243" s="6">
        <f t="shared" si="3"/>
        <v>0</v>
      </c>
      <c r="H243" s="13"/>
      <c r="R243" s="9"/>
    </row>
    <row r="244" spans="1:18">
      <c r="A244" s="13"/>
      <c r="B244" s="11" t="s">
        <v>1536</v>
      </c>
      <c r="C244" s="11" t="s">
        <v>1535</v>
      </c>
      <c r="D244" s="12" t="s">
        <v>1535</v>
      </c>
      <c r="E244" s="11">
        <v>3</v>
      </c>
      <c r="F244" s="12">
        <v>3</v>
      </c>
      <c r="G244" s="6">
        <f t="shared" si="3"/>
        <v>0</v>
      </c>
      <c r="H244" s="13"/>
      <c r="R244" s="9"/>
    </row>
    <row r="245" spans="1:18">
      <c r="A245" s="13"/>
      <c r="B245" s="11" t="s">
        <v>1537</v>
      </c>
      <c r="C245" s="11" t="s">
        <v>1173</v>
      </c>
      <c r="D245" s="12" t="s">
        <v>1173</v>
      </c>
      <c r="E245" s="11">
        <v>2.6</v>
      </c>
      <c r="F245" s="12">
        <v>2.6</v>
      </c>
      <c r="G245" s="6">
        <f t="shared" si="3"/>
        <v>0</v>
      </c>
      <c r="H245" s="13"/>
      <c r="R245" s="9"/>
    </row>
    <row r="246" spans="1:18">
      <c r="A246" s="13"/>
      <c r="B246" s="11" t="s">
        <v>1538</v>
      </c>
      <c r="C246" s="11" t="s">
        <v>1173</v>
      </c>
      <c r="D246" s="12" t="s">
        <v>1173</v>
      </c>
      <c r="E246" s="11">
        <v>2.6</v>
      </c>
      <c r="F246" s="12">
        <v>2.6</v>
      </c>
      <c r="G246" s="6">
        <f t="shared" si="3"/>
        <v>0</v>
      </c>
      <c r="H246" s="13"/>
      <c r="R246" s="9"/>
    </row>
    <row r="247" spans="1:18">
      <c r="A247" s="13"/>
      <c r="B247" s="11" t="s">
        <v>1539</v>
      </c>
      <c r="C247" s="11" t="s">
        <v>1501</v>
      </c>
      <c r="D247" s="12" t="s">
        <v>1501</v>
      </c>
      <c r="E247" s="11">
        <v>22</v>
      </c>
      <c r="F247" s="12">
        <v>22</v>
      </c>
      <c r="G247" s="6">
        <f t="shared" si="3"/>
        <v>0</v>
      </c>
      <c r="H247" s="13"/>
      <c r="R247" s="9"/>
    </row>
    <row r="248" spans="1:18">
      <c r="A248" s="13"/>
      <c r="B248" s="11" t="s">
        <v>1540</v>
      </c>
      <c r="C248" s="11" t="s">
        <v>1541</v>
      </c>
      <c r="D248" s="12" t="s">
        <v>1542</v>
      </c>
      <c r="E248" s="11">
        <v>142</v>
      </c>
      <c r="F248" s="12">
        <v>130</v>
      </c>
      <c r="G248" s="6">
        <f t="shared" si="3"/>
        <v>0.0923076923076923</v>
      </c>
      <c r="H248" s="13"/>
      <c r="R248" s="9"/>
    </row>
    <row r="249" spans="1:18">
      <c r="A249" s="13"/>
      <c r="B249" s="11" t="s">
        <v>1543</v>
      </c>
      <c r="C249" s="11" t="s">
        <v>1541</v>
      </c>
      <c r="D249" s="12" t="s">
        <v>1542</v>
      </c>
      <c r="E249" s="11">
        <v>142</v>
      </c>
      <c r="F249" s="12">
        <v>130</v>
      </c>
      <c r="G249" s="6">
        <f t="shared" si="3"/>
        <v>0.0923076923076923</v>
      </c>
      <c r="H249" s="13"/>
      <c r="R249" s="9"/>
    </row>
    <row r="250" spans="1:18">
      <c r="A250" s="13"/>
      <c r="B250" s="11" t="s">
        <v>1544</v>
      </c>
      <c r="C250" s="11" t="s">
        <v>1225</v>
      </c>
      <c r="D250" s="12" t="s">
        <v>1225</v>
      </c>
      <c r="E250" s="11">
        <v>76</v>
      </c>
      <c r="F250" s="12">
        <v>76</v>
      </c>
      <c r="G250" s="6">
        <f t="shared" si="3"/>
        <v>0</v>
      </c>
      <c r="H250" s="13"/>
      <c r="R250" s="9"/>
    </row>
    <row r="251" spans="1:18">
      <c r="A251" s="13"/>
      <c r="B251" s="11" t="s">
        <v>1545</v>
      </c>
      <c r="C251" s="11" t="s">
        <v>1396</v>
      </c>
      <c r="D251" s="12" t="s">
        <v>1396</v>
      </c>
      <c r="E251" s="11">
        <v>80</v>
      </c>
      <c r="F251" s="12">
        <v>80</v>
      </c>
      <c r="G251" s="6">
        <f t="shared" si="3"/>
        <v>0</v>
      </c>
      <c r="H251" s="13"/>
      <c r="R251" s="9"/>
    </row>
    <row r="252" spans="1:18">
      <c r="A252" s="13"/>
      <c r="B252" s="11" t="s">
        <v>1546</v>
      </c>
      <c r="C252" s="11" t="s">
        <v>1547</v>
      </c>
      <c r="D252" s="12" t="s">
        <v>1548</v>
      </c>
      <c r="E252" s="11">
        <v>295</v>
      </c>
      <c r="F252" s="12">
        <v>278</v>
      </c>
      <c r="G252" s="6">
        <f t="shared" si="3"/>
        <v>0.0611510791366906</v>
      </c>
      <c r="H252" s="13"/>
      <c r="R252" s="9"/>
    </row>
    <row r="253" spans="1:18">
      <c r="A253" s="13"/>
      <c r="B253" s="11" t="s">
        <v>1549</v>
      </c>
      <c r="C253" s="11" t="s">
        <v>1550</v>
      </c>
      <c r="D253" s="12" t="s">
        <v>1551</v>
      </c>
      <c r="E253" s="11">
        <v>6.8</v>
      </c>
      <c r="F253" s="12">
        <v>6.6</v>
      </c>
      <c r="G253" s="6">
        <f t="shared" si="3"/>
        <v>0.0303030303030303</v>
      </c>
      <c r="H253" s="13"/>
      <c r="R253" s="9"/>
    </row>
    <row r="254" spans="1:18">
      <c r="A254" s="13"/>
      <c r="B254" s="11" t="s">
        <v>1552</v>
      </c>
      <c r="C254" s="11" t="s">
        <v>1550</v>
      </c>
      <c r="D254" s="12" t="s">
        <v>1551</v>
      </c>
      <c r="E254" s="11">
        <v>6.8</v>
      </c>
      <c r="F254" s="12">
        <v>6.6</v>
      </c>
      <c r="G254" s="6">
        <f t="shared" si="3"/>
        <v>0.0303030303030303</v>
      </c>
      <c r="H254" s="13"/>
      <c r="R254" s="9"/>
    </row>
    <row r="255" spans="1:18">
      <c r="A255" s="13"/>
      <c r="B255" s="11" t="s">
        <v>1553</v>
      </c>
      <c r="C255" s="11" t="s">
        <v>1265</v>
      </c>
      <c r="D255" s="12" t="s">
        <v>1554</v>
      </c>
      <c r="E255" s="11">
        <v>60</v>
      </c>
      <c r="F255" s="12">
        <f>2.9*1024</f>
        <v>2969.6</v>
      </c>
      <c r="G255" s="6">
        <f t="shared" si="3"/>
        <v>-0.97979525862069</v>
      </c>
      <c r="H255" s="13"/>
      <c r="R255" s="9"/>
    </row>
    <row r="256" spans="1:18">
      <c r="A256" s="13"/>
      <c r="B256" s="11" t="s">
        <v>1555</v>
      </c>
      <c r="C256" s="11" t="s">
        <v>1234</v>
      </c>
      <c r="D256" s="12" t="s">
        <v>1554</v>
      </c>
      <c r="E256" s="11">
        <v>64</v>
      </c>
      <c r="F256" s="12">
        <f>2.9*1024</f>
        <v>2969.6</v>
      </c>
      <c r="G256" s="6">
        <f t="shared" si="3"/>
        <v>-0.978448275862069</v>
      </c>
      <c r="H256" s="13"/>
      <c r="R256" s="9"/>
    </row>
    <row r="257" spans="1:18">
      <c r="A257" s="13"/>
      <c r="B257" s="11" t="s">
        <v>1556</v>
      </c>
      <c r="C257" s="11" t="s">
        <v>1557</v>
      </c>
      <c r="D257" s="12" t="s">
        <v>1558</v>
      </c>
      <c r="E257" s="11">
        <v>72</v>
      </c>
      <c r="F257" s="12">
        <v>39</v>
      </c>
      <c r="G257" s="6">
        <f t="shared" si="3"/>
        <v>0.846153846153846</v>
      </c>
      <c r="H257" s="13"/>
      <c r="R257" s="9"/>
    </row>
    <row r="258" spans="1:18">
      <c r="A258" s="13"/>
      <c r="B258" s="11" t="s">
        <v>1559</v>
      </c>
      <c r="C258" s="11" t="s">
        <v>1312</v>
      </c>
      <c r="D258" s="12" t="s">
        <v>1312</v>
      </c>
      <c r="E258" s="11">
        <v>6.3</v>
      </c>
      <c r="F258" s="12">
        <v>6.3</v>
      </c>
      <c r="G258" s="6">
        <f t="shared" si="3"/>
        <v>0</v>
      </c>
      <c r="H258" s="13"/>
      <c r="R258" s="9"/>
    </row>
    <row r="259" spans="1:18">
      <c r="A259" s="13"/>
      <c r="B259" s="11" t="s">
        <v>1560</v>
      </c>
      <c r="C259" s="11" t="s">
        <v>1312</v>
      </c>
      <c r="D259" s="12" t="s">
        <v>1312</v>
      </c>
      <c r="E259" s="11">
        <v>6.3</v>
      </c>
      <c r="F259" s="12">
        <v>6.3</v>
      </c>
      <c r="G259" s="6">
        <f t="shared" ref="G259:G322" si="4">(E259-F259)/F259</f>
        <v>0</v>
      </c>
      <c r="H259" s="13"/>
      <c r="R259" s="9"/>
    </row>
    <row r="260" spans="1:18">
      <c r="A260" s="13"/>
      <c r="B260" s="11" t="s">
        <v>1561</v>
      </c>
      <c r="C260" s="11" t="s">
        <v>1562</v>
      </c>
      <c r="D260" s="12" t="s">
        <v>1562</v>
      </c>
      <c r="E260" s="11">
        <v>32</v>
      </c>
      <c r="F260" s="12">
        <v>32</v>
      </c>
      <c r="G260" s="6">
        <f t="shared" si="4"/>
        <v>0</v>
      </c>
      <c r="H260" s="13"/>
      <c r="R260" s="9"/>
    </row>
    <row r="261" spans="1:18">
      <c r="A261" s="13"/>
      <c r="B261" s="11" t="s">
        <v>1563</v>
      </c>
      <c r="C261" s="11" t="s">
        <v>1340</v>
      </c>
      <c r="D261" s="12" t="s">
        <v>1340</v>
      </c>
      <c r="E261" s="11">
        <v>516</v>
      </c>
      <c r="F261" s="12">
        <v>516</v>
      </c>
      <c r="G261" s="6">
        <f t="shared" si="4"/>
        <v>0</v>
      </c>
      <c r="H261" s="13"/>
      <c r="R261" s="9"/>
    </row>
    <row r="262" spans="1:18">
      <c r="A262" s="13"/>
      <c r="B262" s="11" t="s">
        <v>1564</v>
      </c>
      <c r="C262" s="11" t="s">
        <v>1565</v>
      </c>
      <c r="D262" s="12" t="s">
        <v>1565</v>
      </c>
      <c r="E262" s="11">
        <v>520</v>
      </c>
      <c r="F262" s="12">
        <v>520</v>
      </c>
      <c r="G262" s="6">
        <f t="shared" si="4"/>
        <v>0</v>
      </c>
      <c r="H262" s="13"/>
      <c r="R262" s="9"/>
    </row>
    <row r="263" spans="1:18">
      <c r="A263" s="13"/>
      <c r="B263" s="11" t="s">
        <v>1566</v>
      </c>
      <c r="C263" s="11" t="s">
        <v>1567</v>
      </c>
      <c r="D263" s="12" t="s">
        <v>1567</v>
      </c>
      <c r="E263" s="11">
        <v>756</v>
      </c>
      <c r="F263" s="12">
        <v>756</v>
      </c>
      <c r="G263" s="6">
        <f t="shared" si="4"/>
        <v>0</v>
      </c>
      <c r="H263" s="13"/>
      <c r="R263" s="9"/>
    </row>
    <row r="264" spans="1:18">
      <c r="A264" s="13"/>
      <c r="B264" s="11" t="s">
        <v>1568</v>
      </c>
      <c r="C264" s="11" t="s">
        <v>1569</v>
      </c>
      <c r="D264" s="12" t="s">
        <v>1570</v>
      </c>
      <c r="E264" s="11">
        <v>312</v>
      </c>
      <c r="F264" s="12">
        <v>364</v>
      </c>
      <c r="G264" s="6">
        <f t="shared" si="4"/>
        <v>-0.142857142857143</v>
      </c>
      <c r="H264" s="13"/>
      <c r="R264" s="9"/>
    </row>
    <row r="265" spans="1:18">
      <c r="A265" s="13"/>
      <c r="B265" s="11" t="s">
        <v>1571</v>
      </c>
      <c r="C265" s="11" t="s">
        <v>1572</v>
      </c>
      <c r="D265" s="12" t="s">
        <v>1295</v>
      </c>
      <c r="E265" s="11">
        <v>316</v>
      </c>
      <c r="F265" s="12">
        <v>368</v>
      </c>
      <c r="G265" s="6">
        <f t="shared" si="4"/>
        <v>-0.141304347826087</v>
      </c>
      <c r="H265" s="13"/>
      <c r="R265" s="9"/>
    </row>
    <row r="266" spans="1:18">
      <c r="A266" s="13"/>
      <c r="B266" s="11" t="s">
        <v>1573</v>
      </c>
      <c r="C266" s="11" t="s">
        <v>1574</v>
      </c>
      <c r="D266" s="12" t="s">
        <v>1503</v>
      </c>
      <c r="E266" s="11">
        <v>812</v>
      </c>
      <c r="F266" s="12">
        <f>1.5*1024</f>
        <v>1536</v>
      </c>
      <c r="G266" s="6">
        <f t="shared" si="4"/>
        <v>-0.471354166666667</v>
      </c>
      <c r="H266" s="13"/>
      <c r="R266" s="9"/>
    </row>
    <row r="267" spans="1:18">
      <c r="A267" s="13"/>
      <c r="B267" s="11" t="s">
        <v>1575</v>
      </c>
      <c r="C267" s="14" t="s">
        <v>1576</v>
      </c>
      <c r="D267" s="15" t="s">
        <v>1577</v>
      </c>
      <c r="E267" s="14">
        <v>2.7</v>
      </c>
      <c r="F267" s="15">
        <v>2.8</v>
      </c>
      <c r="G267" s="6">
        <f t="shared" si="4"/>
        <v>-0.0357142857142856</v>
      </c>
      <c r="H267" s="13"/>
      <c r="R267" s="9"/>
    </row>
    <row r="268" spans="1:18">
      <c r="A268" s="13"/>
      <c r="B268" s="11" t="s">
        <v>1578</v>
      </c>
      <c r="C268" s="14" t="s">
        <v>1576</v>
      </c>
      <c r="D268" s="15" t="s">
        <v>1577</v>
      </c>
      <c r="E268" s="14">
        <v>2.7</v>
      </c>
      <c r="F268" s="15">
        <v>2.8</v>
      </c>
      <c r="G268" s="6">
        <f t="shared" si="4"/>
        <v>-0.0357142857142856</v>
      </c>
      <c r="H268" s="13"/>
      <c r="R268" s="9"/>
    </row>
    <row r="269" spans="1:18">
      <c r="A269" s="13"/>
      <c r="B269" s="11" t="s">
        <v>1579</v>
      </c>
      <c r="C269" s="11" t="s">
        <v>1580</v>
      </c>
      <c r="D269" s="12" t="s">
        <v>1581</v>
      </c>
      <c r="E269" s="11">
        <v>5.6</v>
      </c>
      <c r="F269" s="12">
        <v>5.8</v>
      </c>
      <c r="G269" s="6">
        <f t="shared" si="4"/>
        <v>-0.0344827586206897</v>
      </c>
      <c r="H269" s="13"/>
      <c r="R269" s="9"/>
    </row>
    <row r="270" spans="1:18">
      <c r="A270" s="13"/>
      <c r="B270" s="11" t="s">
        <v>1582</v>
      </c>
      <c r="C270" s="11" t="s">
        <v>1580</v>
      </c>
      <c r="D270" s="12" t="s">
        <v>1581</v>
      </c>
      <c r="E270" s="11">
        <v>5.6</v>
      </c>
      <c r="F270" s="12">
        <v>5.8</v>
      </c>
      <c r="G270" s="6">
        <f t="shared" si="4"/>
        <v>-0.0344827586206897</v>
      </c>
      <c r="H270" s="13"/>
      <c r="R270" s="9"/>
    </row>
    <row r="271" spans="1:18">
      <c r="A271" s="13"/>
      <c r="B271" s="11" t="s">
        <v>1583</v>
      </c>
      <c r="C271" s="11" t="s">
        <v>1584</v>
      </c>
      <c r="D271" s="12" t="s">
        <v>1584</v>
      </c>
      <c r="E271" s="11">
        <v>18</v>
      </c>
      <c r="F271" s="12">
        <v>18</v>
      </c>
      <c r="G271" s="6">
        <f t="shared" si="4"/>
        <v>0</v>
      </c>
      <c r="H271" s="13"/>
      <c r="R271" s="9"/>
    </row>
    <row r="272" spans="1:18">
      <c r="A272" s="13"/>
      <c r="B272" s="11" t="s">
        <v>1585</v>
      </c>
      <c r="C272" s="11" t="s">
        <v>1503</v>
      </c>
      <c r="D272" s="12" t="s">
        <v>1440</v>
      </c>
      <c r="E272" s="11">
        <f>1.5*1024</f>
        <v>1536</v>
      </c>
      <c r="F272" s="12">
        <v>600</v>
      </c>
      <c r="G272" s="6">
        <f t="shared" si="4"/>
        <v>1.56</v>
      </c>
      <c r="H272" s="13"/>
      <c r="R272" s="9"/>
    </row>
    <row r="273" spans="1:18">
      <c r="A273" s="13"/>
      <c r="B273" s="11" t="s">
        <v>1586</v>
      </c>
      <c r="C273" s="11" t="s">
        <v>1503</v>
      </c>
      <c r="D273" s="12" t="s">
        <v>1442</v>
      </c>
      <c r="E273" s="11">
        <f>1.5*1024</f>
        <v>1536</v>
      </c>
      <c r="F273" s="12">
        <v>604</v>
      </c>
      <c r="G273" s="6">
        <f t="shared" si="4"/>
        <v>1.54304635761589</v>
      </c>
      <c r="H273" s="13"/>
      <c r="R273" s="9"/>
    </row>
    <row r="274" spans="1:18">
      <c r="A274" s="13"/>
      <c r="B274" s="11" t="s">
        <v>1587</v>
      </c>
      <c r="C274" s="11" t="s">
        <v>1588</v>
      </c>
      <c r="D274" s="12" t="s">
        <v>1588</v>
      </c>
      <c r="E274" s="11">
        <v>264</v>
      </c>
      <c r="F274" s="12">
        <v>264</v>
      </c>
      <c r="G274" s="6">
        <f t="shared" si="4"/>
        <v>0</v>
      </c>
      <c r="H274" s="13"/>
      <c r="R274" s="9"/>
    </row>
    <row r="275" spans="1:18">
      <c r="A275" s="13"/>
      <c r="B275" s="11" t="s">
        <v>1589</v>
      </c>
      <c r="C275" s="11" t="s">
        <v>1590</v>
      </c>
      <c r="D275" s="12" t="s">
        <v>1590</v>
      </c>
      <c r="E275" s="11">
        <v>268</v>
      </c>
      <c r="F275" s="12">
        <v>268</v>
      </c>
      <c r="G275" s="6">
        <f t="shared" si="4"/>
        <v>0</v>
      </c>
      <c r="H275" s="13"/>
      <c r="R275" s="9"/>
    </row>
    <row r="276" spans="1:18">
      <c r="A276" s="13"/>
      <c r="B276" s="11" t="s">
        <v>1591</v>
      </c>
      <c r="C276" s="11" t="s">
        <v>1366</v>
      </c>
      <c r="D276" s="12" t="s">
        <v>1366</v>
      </c>
      <c r="E276" s="11">
        <v>13</v>
      </c>
      <c r="F276" s="12">
        <v>13</v>
      </c>
      <c r="G276" s="6">
        <f t="shared" si="4"/>
        <v>0</v>
      </c>
      <c r="H276" s="13"/>
      <c r="R276" s="9"/>
    </row>
    <row r="277" spans="1:18">
      <c r="A277" s="13"/>
      <c r="B277" s="11" t="s">
        <v>1592</v>
      </c>
      <c r="C277" s="11" t="s">
        <v>1593</v>
      </c>
      <c r="D277" s="12" t="s">
        <v>1593</v>
      </c>
      <c r="E277" s="11">
        <v>3.2</v>
      </c>
      <c r="F277" s="12">
        <v>3.2</v>
      </c>
      <c r="G277" s="6">
        <f t="shared" si="4"/>
        <v>0</v>
      </c>
      <c r="H277" s="13"/>
      <c r="R277" s="9"/>
    </row>
    <row r="278" spans="1:18">
      <c r="A278" s="13"/>
      <c r="B278" s="11" t="s">
        <v>1594</v>
      </c>
      <c r="C278" s="11" t="s">
        <v>1593</v>
      </c>
      <c r="D278" s="12" t="s">
        <v>1593</v>
      </c>
      <c r="E278" s="11">
        <v>3.2</v>
      </c>
      <c r="F278" s="12">
        <v>3.2</v>
      </c>
      <c r="G278" s="6">
        <f t="shared" si="4"/>
        <v>0</v>
      </c>
      <c r="H278" s="13"/>
      <c r="R278" s="9"/>
    </row>
    <row r="279" spans="1:18">
      <c r="A279" s="13"/>
      <c r="B279" s="11" t="s">
        <v>1595</v>
      </c>
      <c r="C279" s="11" t="s">
        <v>1596</v>
      </c>
      <c r="D279" s="12" t="s">
        <v>1596</v>
      </c>
      <c r="E279" s="11">
        <v>4.7</v>
      </c>
      <c r="F279" s="12">
        <v>4.7</v>
      </c>
      <c r="G279" s="6">
        <f t="shared" si="4"/>
        <v>0</v>
      </c>
      <c r="H279" s="13"/>
      <c r="R279" s="9"/>
    </row>
    <row r="280" spans="1:18">
      <c r="A280" s="13"/>
      <c r="B280" s="11" t="s">
        <v>1597</v>
      </c>
      <c r="C280" s="11" t="s">
        <v>1598</v>
      </c>
      <c r="D280" s="12" t="s">
        <v>1598</v>
      </c>
      <c r="E280" s="11">
        <v>636</v>
      </c>
      <c r="F280" s="12">
        <v>636</v>
      </c>
      <c r="G280" s="6">
        <f t="shared" si="4"/>
        <v>0</v>
      </c>
      <c r="H280" s="13"/>
      <c r="R280" s="9"/>
    </row>
    <row r="281" spans="1:18">
      <c r="A281" s="13"/>
      <c r="B281" s="11" t="s">
        <v>1599</v>
      </c>
      <c r="C281" s="11" t="s">
        <v>1600</v>
      </c>
      <c r="D281" s="12" t="s">
        <v>1600</v>
      </c>
      <c r="E281" s="11">
        <v>640</v>
      </c>
      <c r="F281" s="12">
        <v>640</v>
      </c>
      <c r="G281" s="6">
        <f t="shared" si="4"/>
        <v>0</v>
      </c>
      <c r="H281" s="13"/>
      <c r="R281" s="9"/>
    </row>
    <row r="282" spans="1:18">
      <c r="A282" s="13"/>
      <c r="B282" s="11" t="s">
        <v>1601</v>
      </c>
      <c r="C282" s="11" t="s">
        <v>1602</v>
      </c>
      <c r="D282" s="12" t="s">
        <v>1602</v>
      </c>
      <c r="E282" s="11">
        <v>944</v>
      </c>
      <c r="F282" s="12">
        <v>944</v>
      </c>
      <c r="G282" s="6">
        <f t="shared" si="4"/>
        <v>0</v>
      </c>
      <c r="H282" s="13"/>
      <c r="R282" s="9"/>
    </row>
    <row r="283" spans="1:18">
      <c r="A283" s="13"/>
      <c r="B283" s="11" t="s">
        <v>1603</v>
      </c>
      <c r="C283" s="11" t="s">
        <v>1217</v>
      </c>
      <c r="D283" s="12" t="s">
        <v>1217</v>
      </c>
      <c r="E283" s="11">
        <v>28</v>
      </c>
      <c r="F283" s="12">
        <v>28</v>
      </c>
      <c r="G283" s="6">
        <f t="shared" si="4"/>
        <v>0</v>
      </c>
      <c r="H283" s="13"/>
      <c r="R283" s="9"/>
    </row>
    <row r="284" spans="1:18">
      <c r="A284" s="13"/>
      <c r="B284" s="11" t="s">
        <v>1604</v>
      </c>
      <c r="C284" s="11" t="s">
        <v>1203</v>
      </c>
      <c r="D284" s="12" t="s">
        <v>1203</v>
      </c>
      <c r="E284" s="11">
        <v>32</v>
      </c>
      <c r="F284" s="12">
        <v>32</v>
      </c>
      <c r="G284" s="6">
        <f t="shared" si="4"/>
        <v>0</v>
      </c>
      <c r="H284" s="13"/>
      <c r="R284" s="9"/>
    </row>
    <row r="285" spans="1:18">
      <c r="A285" s="13"/>
      <c r="B285" s="11" t="s">
        <v>1605</v>
      </c>
      <c r="C285" s="11" t="s">
        <v>1194</v>
      </c>
      <c r="D285" s="12" t="s">
        <v>1194</v>
      </c>
      <c r="E285" s="11">
        <v>44</v>
      </c>
      <c r="F285" s="12">
        <v>44</v>
      </c>
      <c r="G285" s="6">
        <f t="shared" si="4"/>
        <v>0</v>
      </c>
      <c r="H285" s="13"/>
      <c r="R285" s="9"/>
    </row>
    <row r="286" spans="1:18">
      <c r="A286" s="13"/>
      <c r="B286" s="11" t="s">
        <v>1606</v>
      </c>
      <c r="C286" s="11" t="s">
        <v>1194</v>
      </c>
      <c r="D286" s="12" t="s">
        <v>1194</v>
      </c>
      <c r="E286" s="11">
        <v>44</v>
      </c>
      <c r="F286" s="12">
        <v>44</v>
      </c>
      <c r="G286" s="6">
        <f t="shared" si="4"/>
        <v>0</v>
      </c>
      <c r="H286" s="13"/>
      <c r="R286" s="9"/>
    </row>
    <row r="287" spans="1:18">
      <c r="A287" s="13"/>
      <c r="B287" s="11" t="s">
        <v>1607</v>
      </c>
      <c r="C287" s="11" t="s">
        <v>1194</v>
      </c>
      <c r="D287" s="12" t="s">
        <v>1194</v>
      </c>
      <c r="E287" s="11">
        <v>44</v>
      </c>
      <c r="F287" s="12">
        <v>44</v>
      </c>
      <c r="G287" s="6">
        <f t="shared" si="4"/>
        <v>0</v>
      </c>
      <c r="H287" s="13"/>
      <c r="R287" s="9"/>
    </row>
    <row r="288" spans="1:18">
      <c r="A288" s="13"/>
      <c r="B288" s="11" t="s">
        <v>1608</v>
      </c>
      <c r="C288" s="11" t="s">
        <v>1194</v>
      </c>
      <c r="D288" s="12" t="s">
        <v>1194</v>
      </c>
      <c r="E288" s="11">
        <v>44</v>
      </c>
      <c r="F288" s="12">
        <v>44</v>
      </c>
      <c r="G288" s="6">
        <f t="shared" si="4"/>
        <v>0</v>
      </c>
      <c r="H288" s="13"/>
      <c r="R288" s="9"/>
    </row>
    <row r="289" spans="1:18">
      <c r="A289" s="13"/>
      <c r="B289" s="11" t="s">
        <v>1609</v>
      </c>
      <c r="C289" s="11" t="s">
        <v>1194</v>
      </c>
      <c r="D289" s="12" t="s">
        <v>1194</v>
      </c>
      <c r="E289" s="11">
        <v>44</v>
      </c>
      <c r="F289" s="12">
        <v>44</v>
      </c>
      <c r="G289" s="6">
        <f t="shared" si="4"/>
        <v>0</v>
      </c>
      <c r="H289" s="13"/>
      <c r="R289" s="9"/>
    </row>
    <row r="290" spans="1:18">
      <c r="A290" s="13"/>
      <c r="B290" s="11" t="s">
        <v>1610</v>
      </c>
      <c r="C290" s="11" t="s">
        <v>1194</v>
      </c>
      <c r="D290" s="12" t="s">
        <v>1194</v>
      </c>
      <c r="E290" s="11">
        <v>44</v>
      </c>
      <c r="F290" s="12">
        <v>44</v>
      </c>
      <c r="G290" s="6">
        <f t="shared" si="4"/>
        <v>0</v>
      </c>
      <c r="H290" s="13"/>
      <c r="R290" s="9"/>
    </row>
    <row r="291" spans="1:18">
      <c r="A291" s="13"/>
      <c r="B291" s="11" t="s">
        <v>1611</v>
      </c>
      <c r="C291" s="11" t="s">
        <v>1194</v>
      </c>
      <c r="D291" s="12" t="s">
        <v>1612</v>
      </c>
      <c r="E291" s="11">
        <v>44</v>
      </c>
      <c r="F291" s="12">
        <v>688</v>
      </c>
      <c r="G291" s="6">
        <f t="shared" si="4"/>
        <v>-0.936046511627907</v>
      </c>
      <c r="H291" s="13"/>
      <c r="R291" s="9"/>
    </row>
    <row r="292" spans="1:18">
      <c r="A292" s="13"/>
      <c r="B292" s="11" t="s">
        <v>1613</v>
      </c>
      <c r="C292" s="11" t="s">
        <v>1433</v>
      </c>
      <c r="D292" s="12" t="s">
        <v>1614</v>
      </c>
      <c r="E292" s="11">
        <f>1.1*1024</f>
        <v>1126.4</v>
      </c>
      <c r="F292" s="12">
        <v>692</v>
      </c>
      <c r="G292" s="6">
        <f t="shared" si="4"/>
        <v>0.627745664739885</v>
      </c>
      <c r="H292" s="13"/>
      <c r="R292" s="9"/>
    </row>
    <row r="293" spans="1:18">
      <c r="A293" s="13"/>
      <c r="B293" s="11" t="s">
        <v>1615</v>
      </c>
      <c r="C293" s="11" t="s">
        <v>1433</v>
      </c>
      <c r="D293" s="12" t="s">
        <v>1577</v>
      </c>
      <c r="E293" s="11">
        <v>1.1</v>
      </c>
      <c r="F293" s="12">
        <v>2.8</v>
      </c>
      <c r="G293" s="6">
        <f t="shared" si="4"/>
        <v>-0.607142857142857</v>
      </c>
      <c r="H293" s="13"/>
      <c r="R293" s="9"/>
    </row>
    <row r="294" spans="1:18">
      <c r="A294" s="13"/>
      <c r="B294" s="11" t="s">
        <v>1616</v>
      </c>
      <c r="C294" s="11" t="s">
        <v>1242</v>
      </c>
      <c r="D294" s="12" t="s">
        <v>1577</v>
      </c>
      <c r="E294" s="11">
        <v>68</v>
      </c>
      <c r="F294" s="12">
        <f>2.8*1024</f>
        <v>2867.2</v>
      </c>
      <c r="G294" s="6">
        <f t="shared" si="4"/>
        <v>-0.976283482142857</v>
      </c>
      <c r="H294" s="13"/>
      <c r="R294" s="9"/>
    </row>
    <row r="295" spans="1:18">
      <c r="A295" s="13"/>
      <c r="B295" s="11" t="s">
        <v>1617</v>
      </c>
      <c r="C295" s="11" t="s">
        <v>1618</v>
      </c>
      <c r="D295" s="12" t="s">
        <v>1619</v>
      </c>
      <c r="E295" s="11">
        <v>16</v>
      </c>
      <c r="F295" s="12">
        <v>17</v>
      </c>
      <c r="G295" s="6">
        <f t="shared" si="4"/>
        <v>-0.0588235294117647</v>
      </c>
      <c r="H295" s="13"/>
      <c r="R295" s="9"/>
    </row>
    <row r="296" spans="1:18">
      <c r="A296" s="13"/>
      <c r="B296" s="11" t="s">
        <v>1620</v>
      </c>
      <c r="C296" s="11" t="s">
        <v>1621</v>
      </c>
      <c r="D296" s="12" t="s">
        <v>1621</v>
      </c>
      <c r="E296" s="11">
        <v>1.4</v>
      </c>
      <c r="F296" s="12">
        <v>1.4</v>
      </c>
      <c r="G296" s="6">
        <f t="shared" si="4"/>
        <v>0</v>
      </c>
      <c r="H296" s="13"/>
      <c r="R296" s="9"/>
    </row>
    <row r="297" spans="1:18">
      <c r="A297" s="13"/>
      <c r="B297" s="11" t="s">
        <v>1622</v>
      </c>
      <c r="C297" s="11" t="s">
        <v>1621</v>
      </c>
      <c r="D297" s="12" t="s">
        <v>1621</v>
      </c>
      <c r="E297" s="11">
        <v>1.4</v>
      </c>
      <c r="F297" s="12">
        <v>1.4</v>
      </c>
      <c r="G297" s="6">
        <f t="shared" si="4"/>
        <v>0</v>
      </c>
      <c r="H297" s="13"/>
      <c r="R297" s="9"/>
    </row>
    <row r="298" spans="1:18">
      <c r="A298" s="13"/>
      <c r="B298" s="11" t="s">
        <v>1623</v>
      </c>
      <c r="C298" s="11" t="s">
        <v>1448</v>
      </c>
      <c r="D298" s="12" t="s">
        <v>1447</v>
      </c>
      <c r="E298" s="11">
        <v>12</v>
      </c>
      <c r="F298" s="12">
        <v>11</v>
      </c>
      <c r="G298" s="6">
        <f t="shared" si="4"/>
        <v>0.0909090909090909</v>
      </c>
      <c r="H298" s="13"/>
      <c r="R298" s="9"/>
    </row>
    <row r="299" spans="1:18">
      <c r="A299" s="13"/>
      <c r="B299" s="11" t="s">
        <v>1624</v>
      </c>
      <c r="C299" s="11" t="s">
        <v>1448</v>
      </c>
      <c r="D299" s="12" t="s">
        <v>1447</v>
      </c>
      <c r="E299" s="11">
        <v>12</v>
      </c>
      <c r="F299" s="12">
        <v>11</v>
      </c>
      <c r="G299" s="6">
        <f t="shared" si="4"/>
        <v>0.0909090909090909</v>
      </c>
      <c r="H299" s="13"/>
      <c r="R299" s="9"/>
    </row>
    <row r="300" spans="1:18">
      <c r="A300" s="13"/>
      <c r="B300" s="11" t="s">
        <v>1625</v>
      </c>
      <c r="C300" s="11" t="s">
        <v>1626</v>
      </c>
      <c r="D300" s="12" t="s">
        <v>1626</v>
      </c>
      <c r="E300" s="11">
        <v>26</v>
      </c>
      <c r="F300" s="12">
        <v>26</v>
      </c>
      <c r="G300" s="6">
        <f t="shared" si="4"/>
        <v>0</v>
      </c>
      <c r="H300" s="13"/>
      <c r="R300" s="9"/>
    </row>
    <row r="301" spans="1:18">
      <c r="A301" s="13"/>
      <c r="B301" s="11" t="s">
        <v>1627</v>
      </c>
      <c r="C301" s="11" t="s">
        <v>1628</v>
      </c>
      <c r="D301" s="12" t="s">
        <v>1629</v>
      </c>
      <c r="E301" s="11">
        <v>4.4</v>
      </c>
      <c r="F301" s="12">
        <v>5</v>
      </c>
      <c r="G301" s="6">
        <f t="shared" si="4"/>
        <v>-0.12</v>
      </c>
      <c r="H301" s="13"/>
      <c r="R301" s="9"/>
    </row>
    <row r="302" spans="1:18">
      <c r="A302" s="13"/>
      <c r="B302" s="11" t="s">
        <v>1630</v>
      </c>
      <c r="C302" s="11" t="s">
        <v>1628</v>
      </c>
      <c r="D302" s="12" t="s">
        <v>1629</v>
      </c>
      <c r="E302" s="11">
        <v>4.4</v>
      </c>
      <c r="F302" s="12">
        <v>5</v>
      </c>
      <c r="G302" s="6">
        <f t="shared" si="4"/>
        <v>-0.12</v>
      </c>
      <c r="H302" s="13"/>
      <c r="R302" s="9"/>
    </row>
    <row r="303" spans="1:18">
      <c r="A303" s="13"/>
      <c r="B303" s="11" t="s">
        <v>1631</v>
      </c>
      <c r="C303" s="11" t="s">
        <v>1385</v>
      </c>
      <c r="D303" s="12" t="s">
        <v>1632</v>
      </c>
      <c r="E303" s="11">
        <v>6.9</v>
      </c>
      <c r="F303" s="12">
        <v>7.4</v>
      </c>
      <c r="G303" s="6">
        <f t="shared" si="4"/>
        <v>-0.0675675675675676</v>
      </c>
      <c r="H303" s="13"/>
      <c r="R303" s="9"/>
    </row>
    <row r="304" spans="1:18">
      <c r="A304" s="13"/>
      <c r="B304" s="11" t="s">
        <v>1633</v>
      </c>
      <c r="C304" s="11" t="s">
        <v>1433</v>
      </c>
      <c r="D304" s="12" t="s">
        <v>1433</v>
      </c>
      <c r="E304" s="11">
        <v>1.1</v>
      </c>
      <c r="F304" s="12">
        <v>1.1</v>
      </c>
      <c r="G304" s="6">
        <f t="shared" si="4"/>
        <v>0</v>
      </c>
      <c r="H304" s="13"/>
      <c r="M304" s="9"/>
      <c r="R304" s="9"/>
    </row>
    <row r="305" spans="1:18">
      <c r="A305" s="13"/>
      <c r="B305" s="11" t="s">
        <v>1634</v>
      </c>
      <c r="C305" s="11" t="s">
        <v>1433</v>
      </c>
      <c r="D305" s="12" t="s">
        <v>1433</v>
      </c>
      <c r="E305" s="11">
        <v>1.1</v>
      </c>
      <c r="F305" s="12">
        <v>1.1</v>
      </c>
      <c r="G305" s="6">
        <f t="shared" si="4"/>
        <v>0</v>
      </c>
      <c r="H305" s="13"/>
      <c r="M305" s="9"/>
      <c r="R305" s="9"/>
    </row>
    <row r="306" spans="1:18">
      <c r="A306" s="13"/>
      <c r="B306" s="11" t="s">
        <v>1635</v>
      </c>
      <c r="C306" s="11" t="s">
        <v>1593</v>
      </c>
      <c r="D306" s="12" t="s">
        <v>1378</v>
      </c>
      <c r="E306" s="11">
        <v>3.2</v>
      </c>
      <c r="F306" s="12">
        <v>15</v>
      </c>
      <c r="G306" s="6">
        <f t="shared" si="4"/>
        <v>-0.786666666666667</v>
      </c>
      <c r="H306" s="13"/>
      <c r="R306" s="9"/>
    </row>
    <row r="307" spans="1:18">
      <c r="A307" s="13"/>
      <c r="B307" s="11" t="s">
        <v>1636</v>
      </c>
      <c r="C307" s="11" t="s">
        <v>1517</v>
      </c>
      <c r="D307" s="12" t="s">
        <v>1517</v>
      </c>
      <c r="E307" s="11">
        <v>3.3</v>
      </c>
      <c r="F307" s="12">
        <v>3.3</v>
      </c>
      <c r="G307" s="6">
        <f t="shared" si="4"/>
        <v>0</v>
      </c>
      <c r="H307" s="13"/>
      <c r="R307" s="9"/>
    </row>
    <row r="308" spans="1:18">
      <c r="A308" s="13"/>
      <c r="B308" s="11" t="s">
        <v>1637</v>
      </c>
      <c r="C308" s="11" t="s">
        <v>1517</v>
      </c>
      <c r="D308" s="12" t="s">
        <v>1517</v>
      </c>
      <c r="E308" s="11">
        <v>3.3</v>
      </c>
      <c r="F308" s="12">
        <v>3.3</v>
      </c>
      <c r="G308" s="6">
        <f t="shared" si="4"/>
        <v>0</v>
      </c>
      <c r="H308" s="13"/>
      <c r="R308" s="9"/>
    </row>
    <row r="309" spans="1:18">
      <c r="A309" s="13"/>
      <c r="B309" s="11" t="s">
        <v>1638</v>
      </c>
      <c r="C309" s="11" t="s">
        <v>1639</v>
      </c>
      <c r="D309" s="12" t="s">
        <v>1639</v>
      </c>
      <c r="E309" s="11">
        <v>125</v>
      </c>
      <c r="F309" s="12">
        <v>125</v>
      </c>
      <c r="G309" s="6">
        <f t="shared" si="4"/>
        <v>0</v>
      </c>
      <c r="H309" s="13"/>
      <c r="R309" s="9"/>
    </row>
    <row r="310" spans="1:18">
      <c r="A310" s="13"/>
      <c r="B310" s="11" t="s">
        <v>1640</v>
      </c>
      <c r="C310" s="11" t="s">
        <v>1219</v>
      </c>
      <c r="D310" s="12" t="s">
        <v>1219</v>
      </c>
      <c r="E310" s="11">
        <v>4</v>
      </c>
      <c r="F310" s="12">
        <v>4</v>
      </c>
      <c r="G310" s="6">
        <f t="shared" si="4"/>
        <v>0</v>
      </c>
      <c r="H310" s="13"/>
      <c r="R310" s="9"/>
    </row>
    <row r="311" spans="1:18">
      <c r="A311" s="13"/>
      <c r="B311" s="11" t="s">
        <v>1641</v>
      </c>
      <c r="C311" s="11" t="s">
        <v>1221</v>
      </c>
      <c r="D311" s="12" t="s">
        <v>1221</v>
      </c>
      <c r="E311" s="11">
        <v>8</v>
      </c>
      <c r="F311" s="12">
        <v>8</v>
      </c>
      <c r="G311" s="6">
        <f t="shared" si="4"/>
        <v>0</v>
      </c>
      <c r="H311" s="13"/>
      <c r="R311" s="9"/>
    </row>
    <row r="312" spans="1:18">
      <c r="A312" s="13"/>
      <c r="B312" s="11" t="s">
        <v>1642</v>
      </c>
      <c r="C312" s="11" t="s">
        <v>1362</v>
      </c>
      <c r="D312" s="12" t="s">
        <v>1362</v>
      </c>
      <c r="E312" s="11">
        <v>2.4</v>
      </c>
      <c r="F312" s="12">
        <v>2.4</v>
      </c>
      <c r="G312" s="6">
        <f t="shared" si="4"/>
        <v>0</v>
      </c>
      <c r="H312" s="13"/>
      <c r="R312" s="9"/>
    </row>
    <row r="313" spans="1:18">
      <c r="A313" s="13"/>
      <c r="B313" s="11" t="s">
        <v>1643</v>
      </c>
      <c r="C313" s="11" t="s">
        <v>1362</v>
      </c>
      <c r="D313" s="12" t="s">
        <v>1362</v>
      </c>
      <c r="E313" s="11">
        <v>2.4</v>
      </c>
      <c r="F313" s="12">
        <v>2.4</v>
      </c>
      <c r="G313" s="6">
        <f t="shared" si="4"/>
        <v>0</v>
      </c>
      <c r="H313" s="13"/>
      <c r="R313" s="9"/>
    </row>
    <row r="314" spans="1:18">
      <c r="A314" s="13"/>
      <c r="B314" s="11" t="s">
        <v>1644</v>
      </c>
      <c r="C314" s="11" t="s">
        <v>1645</v>
      </c>
      <c r="D314" s="12" t="s">
        <v>1645</v>
      </c>
      <c r="E314" s="11">
        <v>9.1</v>
      </c>
      <c r="F314" s="12">
        <v>9.1</v>
      </c>
      <c r="G314" s="6">
        <f t="shared" si="4"/>
        <v>0</v>
      </c>
      <c r="H314" s="13"/>
      <c r="R314" s="9"/>
    </row>
    <row r="315" spans="1:18">
      <c r="A315" s="13"/>
      <c r="B315" s="11" t="s">
        <v>1646</v>
      </c>
      <c r="C315" s="11" t="s">
        <v>1645</v>
      </c>
      <c r="D315" s="12" t="s">
        <v>1645</v>
      </c>
      <c r="E315" s="11">
        <v>9.1</v>
      </c>
      <c r="F315" s="12">
        <v>9.1</v>
      </c>
      <c r="G315" s="6">
        <f t="shared" si="4"/>
        <v>0</v>
      </c>
      <c r="H315" s="13"/>
      <c r="R315" s="9"/>
    </row>
    <row r="316" spans="1:18">
      <c r="A316" s="13"/>
      <c r="B316" s="11" t="s">
        <v>1647</v>
      </c>
      <c r="C316" s="11" t="s">
        <v>1645</v>
      </c>
      <c r="D316" s="12" t="s">
        <v>1645</v>
      </c>
      <c r="E316" s="11">
        <v>9.1</v>
      </c>
      <c r="F316" s="12">
        <v>9.1</v>
      </c>
      <c r="G316" s="6">
        <f t="shared" si="4"/>
        <v>0</v>
      </c>
      <c r="H316" s="13"/>
      <c r="R316" s="9"/>
    </row>
    <row r="317" spans="1:18">
      <c r="A317" s="13"/>
      <c r="B317" s="11" t="s">
        <v>1648</v>
      </c>
      <c r="C317" s="11" t="s">
        <v>1645</v>
      </c>
      <c r="D317" s="12" t="s">
        <v>1645</v>
      </c>
      <c r="E317" s="11">
        <v>9.1</v>
      </c>
      <c r="F317" s="12">
        <v>9.1</v>
      </c>
      <c r="G317" s="6">
        <f t="shared" si="4"/>
        <v>0</v>
      </c>
      <c r="H317" s="13"/>
      <c r="R317" s="9"/>
    </row>
    <row r="318" spans="1:18">
      <c r="A318" s="13"/>
      <c r="B318" s="11" t="s">
        <v>1649</v>
      </c>
      <c r="C318" s="11" t="s">
        <v>1203</v>
      </c>
      <c r="D318" s="12" t="s">
        <v>1203</v>
      </c>
      <c r="E318" s="11">
        <v>32</v>
      </c>
      <c r="F318" s="12">
        <v>32</v>
      </c>
      <c r="G318" s="6">
        <f t="shared" si="4"/>
        <v>0</v>
      </c>
      <c r="H318" s="13"/>
      <c r="R318" s="9"/>
    </row>
    <row r="319" spans="1:18">
      <c r="A319" s="13"/>
      <c r="B319" s="11" t="s">
        <v>1650</v>
      </c>
      <c r="C319" s="11" t="s">
        <v>1163</v>
      </c>
      <c r="D319" s="12" t="s">
        <v>1163</v>
      </c>
      <c r="E319" s="11">
        <v>36</v>
      </c>
      <c r="F319" s="12">
        <v>36</v>
      </c>
      <c r="G319" s="6">
        <f t="shared" si="4"/>
        <v>0</v>
      </c>
      <c r="H319" s="13"/>
      <c r="R319" s="9"/>
    </row>
    <row r="320" spans="1:18">
      <c r="A320" s="13"/>
      <c r="B320" s="11" t="s">
        <v>1651</v>
      </c>
      <c r="C320" s="11" t="s">
        <v>1265</v>
      </c>
      <c r="D320" s="12" t="s">
        <v>1265</v>
      </c>
      <c r="E320" s="11">
        <v>60</v>
      </c>
      <c r="F320" s="12">
        <v>60</v>
      </c>
      <c r="G320" s="6">
        <f t="shared" si="4"/>
        <v>0</v>
      </c>
      <c r="H320" s="13"/>
      <c r="R320" s="9"/>
    </row>
    <row r="321" spans="1:18">
      <c r="A321" s="13"/>
      <c r="B321" s="11" t="s">
        <v>1652</v>
      </c>
      <c r="C321" s="11" t="s">
        <v>1653</v>
      </c>
      <c r="D321" s="12" t="s">
        <v>1653</v>
      </c>
      <c r="E321" s="11">
        <v>580</v>
      </c>
      <c r="F321" s="12">
        <v>580</v>
      </c>
      <c r="G321" s="6">
        <f t="shared" si="4"/>
        <v>0</v>
      </c>
      <c r="H321" s="13"/>
      <c r="R321" s="9"/>
    </row>
    <row r="322" spans="1:18">
      <c r="A322" s="13"/>
      <c r="B322" s="11" t="s">
        <v>1654</v>
      </c>
      <c r="C322" s="11" t="s">
        <v>1528</v>
      </c>
      <c r="D322" s="12" t="s">
        <v>1528</v>
      </c>
      <c r="E322" s="11">
        <v>584</v>
      </c>
      <c r="F322" s="12">
        <v>584</v>
      </c>
      <c r="G322" s="6">
        <f t="shared" si="4"/>
        <v>0</v>
      </c>
      <c r="H322" s="13"/>
      <c r="R322" s="9"/>
    </row>
    <row r="323" spans="1:18">
      <c r="A323" s="13"/>
      <c r="B323" s="11" t="s">
        <v>1655</v>
      </c>
      <c r="C323" s="11" t="s">
        <v>1656</v>
      </c>
      <c r="D323" s="12" t="s">
        <v>1656</v>
      </c>
      <c r="E323" s="11">
        <v>828</v>
      </c>
      <c r="F323" s="12">
        <v>828</v>
      </c>
      <c r="G323" s="6">
        <f t="shared" ref="G323:G386" si="5">(E323-F323)/F323</f>
        <v>0</v>
      </c>
      <c r="H323" s="13"/>
      <c r="R323" s="9"/>
    </row>
    <row r="324" spans="1:18">
      <c r="A324" s="13"/>
      <c r="B324" s="11" t="s">
        <v>1657</v>
      </c>
      <c r="C324" s="16" t="s">
        <v>1365</v>
      </c>
      <c r="D324" s="17" t="s">
        <v>1365</v>
      </c>
      <c r="E324" s="16">
        <v>14</v>
      </c>
      <c r="F324" s="17">
        <v>14</v>
      </c>
      <c r="G324" s="6">
        <f t="shared" si="5"/>
        <v>0</v>
      </c>
      <c r="H324" s="13"/>
      <c r="R324" s="9"/>
    </row>
    <row r="325" spans="1:18">
      <c r="A325" s="13"/>
      <c r="B325" s="11" t="s">
        <v>1658</v>
      </c>
      <c r="C325" s="16" t="s">
        <v>1365</v>
      </c>
      <c r="D325" s="17" t="s">
        <v>1365</v>
      </c>
      <c r="E325" s="16">
        <v>14</v>
      </c>
      <c r="F325" s="17">
        <v>14</v>
      </c>
      <c r="G325" s="6">
        <f t="shared" si="5"/>
        <v>0</v>
      </c>
      <c r="H325" s="13"/>
      <c r="R325" s="9"/>
    </row>
    <row r="326" spans="1:18">
      <c r="A326" s="13"/>
      <c r="B326" s="11" t="s">
        <v>1659</v>
      </c>
      <c r="C326" s="16" t="s">
        <v>1510</v>
      </c>
      <c r="D326" s="17" t="s">
        <v>1173</v>
      </c>
      <c r="E326" s="16">
        <v>2.3</v>
      </c>
      <c r="F326" s="17">
        <v>2.6</v>
      </c>
      <c r="G326" s="6">
        <f t="shared" si="5"/>
        <v>-0.115384615384615</v>
      </c>
      <c r="H326" s="13"/>
      <c r="R326" s="9"/>
    </row>
    <row r="327" spans="1:18">
      <c r="A327" s="13"/>
      <c r="B327" s="11" t="s">
        <v>1660</v>
      </c>
      <c r="C327" s="16" t="s">
        <v>1510</v>
      </c>
      <c r="D327" s="17" t="s">
        <v>1173</v>
      </c>
      <c r="E327" s="16">
        <v>2.3</v>
      </c>
      <c r="F327" s="17">
        <v>2.6</v>
      </c>
      <c r="G327" s="6">
        <f t="shared" si="5"/>
        <v>-0.115384615384615</v>
      </c>
      <c r="H327" s="13"/>
      <c r="R327" s="9"/>
    </row>
    <row r="328" spans="1:18">
      <c r="A328" s="13"/>
      <c r="B328" s="11" t="s">
        <v>1661</v>
      </c>
      <c r="C328" s="16" t="s">
        <v>1662</v>
      </c>
      <c r="D328" s="17" t="s">
        <v>1662</v>
      </c>
      <c r="E328" s="16">
        <v>38</v>
      </c>
      <c r="F328" s="17">
        <v>38</v>
      </c>
      <c r="G328" s="6">
        <f t="shared" si="5"/>
        <v>0</v>
      </c>
      <c r="H328" s="13"/>
      <c r="R328" s="9"/>
    </row>
    <row r="329" spans="1:18">
      <c r="A329" s="13"/>
      <c r="B329" s="11" t="s">
        <v>1663</v>
      </c>
      <c r="C329" s="11" t="s">
        <v>1265</v>
      </c>
      <c r="D329" s="12" t="s">
        <v>1265</v>
      </c>
      <c r="E329" s="11">
        <v>60</v>
      </c>
      <c r="F329" s="12">
        <v>60</v>
      </c>
      <c r="G329" s="6">
        <f t="shared" si="5"/>
        <v>0</v>
      </c>
      <c r="H329" s="13"/>
      <c r="R329" s="9"/>
    </row>
    <row r="330" spans="1:18">
      <c r="A330" s="13"/>
      <c r="B330" s="11" t="s">
        <v>1664</v>
      </c>
      <c r="C330" s="11" t="s">
        <v>1234</v>
      </c>
      <c r="D330" s="12" t="s">
        <v>1234</v>
      </c>
      <c r="E330" s="11">
        <v>64</v>
      </c>
      <c r="F330" s="12">
        <v>64</v>
      </c>
      <c r="G330" s="6">
        <f t="shared" si="5"/>
        <v>0</v>
      </c>
      <c r="H330" s="13"/>
      <c r="R330" s="9"/>
    </row>
    <row r="331" spans="1:18">
      <c r="A331" s="13"/>
      <c r="B331" s="11" t="s">
        <v>1665</v>
      </c>
      <c r="C331" s="11" t="s">
        <v>1666</v>
      </c>
      <c r="D331" s="12" t="s">
        <v>1666</v>
      </c>
      <c r="E331" s="11">
        <v>184</v>
      </c>
      <c r="F331" s="12">
        <v>184</v>
      </c>
      <c r="G331" s="6">
        <f t="shared" si="5"/>
        <v>0</v>
      </c>
      <c r="H331" s="13"/>
      <c r="R331" s="9"/>
    </row>
    <row r="332" spans="1:18">
      <c r="A332" s="13"/>
      <c r="B332" s="11" t="s">
        <v>1667</v>
      </c>
      <c r="C332" s="11" t="s">
        <v>1668</v>
      </c>
      <c r="D332" s="12" t="s">
        <v>1668</v>
      </c>
      <c r="E332" s="11">
        <v>1.7</v>
      </c>
      <c r="F332" s="12">
        <v>1.7</v>
      </c>
      <c r="G332" s="6">
        <f t="shared" si="5"/>
        <v>0</v>
      </c>
      <c r="H332" s="13"/>
      <c r="R332" s="9"/>
    </row>
    <row r="333" spans="1:18">
      <c r="A333" s="13"/>
      <c r="B333" s="11" t="s">
        <v>1669</v>
      </c>
      <c r="C333" s="11" t="s">
        <v>1668</v>
      </c>
      <c r="D333" s="12" t="s">
        <v>1668</v>
      </c>
      <c r="E333" s="11">
        <v>1.7</v>
      </c>
      <c r="F333" s="12">
        <v>1.7</v>
      </c>
      <c r="G333" s="6">
        <f t="shared" si="5"/>
        <v>0</v>
      </c>
      <c r="H333" s="13"/>
      <c r="R333" s="9"/>
    </row>
    <row r="334" spans="1:18">
      <c r="A334" s="13"/>
      <c r="B334" s="11" t="s">
        <v>1670</v>
      </c>
      <c r="C334" s="11" t="s">
        <v>1490</v>
      </c>
      <c r="D334" s="12" t="s">
        <v>1490</v>
      </c>
      <c r="E334" s="11">
        <v>3.1</v>
      </c>
      <c r="F334" s="12">
        <v>3.1</v>
      </c>
      <c r="G334" s="6">
        <f t="shared" si="5"/>
        <v>0</v>
      </c>
      <c r="H334" s="13"/>
      <c r="R334" s="9"/>
    </row>
    <row r="335" spans="1:18">
      <c r="A335" s="13"/>
      <c r="B335" s="11" t="s">
        <v>1671</v>
      </c>
      <c r="C335" s="11" t="s">
        <v>1503</v>
      </c>
      <c r="D335" s="12" t="s">
        <v>1503</v>
      </c>
      <c r="E335" s="11">
        <v>1.5</v>
      </c>
      <c r="F335" s="12">
        <v>1.5</v>
      </c>
      <c r="G335" s="6">
        <f t="shared" si="5"/>
        <v>0</v>
      </c>
      <c r="H335" s="13"/>
      <c r="R335" s="9"/>
    </row>
    <row r="336" spans="1:18">
      <c r="A336" s="13"/>
      <c r="B336" s="11" t="s">
        <v>1672</v>
      </c>
      <c r="C336" s="11" t="s">
        <v>1503</v>
      </c>
      <c r="D336" s="12" t="s">
        <v>1503</v>
      </c>
      <c r="E336" s="11">
        <v>1.5</v>
      </c>
      <c r="F336" s="12">
        <v>1.5</v>
      </c>
      <c r="G336" s="6">
        <f t="shared" si="5"/>
        <v>0</v>
      </c>
      <c r="H336" s="13"/>
      <c r="R336" s="9"/>
    </row>
    <row r="337" spans="1:18">
      <c r="A337" s="13"/>
      <c r="B337" s="11" t="s">
        <v>1673</v>
      </c>
      <c r="C337" s="11" t="s">
        <v>1350</v>
      </c>
      <c r="D337" s="12" t="s">
        <v>1350</v>
      </c>
      <c r="E337" s="11">
        <v>2.2</v>
      </c>
      <c r="F337" s="12">
        <v>2.2</v>
      </c>
      <c r="G337" s="6">
        <f t="shared" si="5"/>
        <v>0</v>
      </c>
      <c r="H337" s="13"/>
      <c r="R337" s="9"/>
    </row>
    <row r="338" spans="1:18">
      <c r="A338" s="13"/>
      <c r="B338" s="11" t="s">
        <v>1674</v>
      </c>
      <c r="C338" s="11" t="s">
        <v>1350</v>
      </c>
      <c r="D338" s="12" t="s">
        <v>1350</v>
      </c>
      <c r="E338" s="11">
        <v>2.2</v>
      </c>
      <c r="F338" s="12">
        <v>2.2</v>
      </c>
      <c r="G338" s="6">
        <f t="shared" si="5"/>
        <v>0</v>
      </c>
      <c r="H338" s="13"/>
      <c r="R338" s="9"/>
    </row>
    <row r="339" spans="1:18">
      <c r="A339" s="13"/>
      <c r="B339" s="11" t="s">
        <v>1675</v>
      </c>
      <c r="C339" s="11" t="s">
        <v>1676</v>
      </c>
      <c r="D339" s="12" t="s">
        <v>1676</v>
      </c>
      <c r="E339" s="11">
        <v>41</v>
      </c>
      <c r="F339" s="12">
        <v>41</v>
      </c>
      <c r="G339" s="6">
        <f t="shared" si="5"/>
        <v>0</v>
      </c>
      <c r="H339" s="13"/>
      <c r="R339" s="9"/>
    </row>
    <row r="340" spans="1:18">
      <c r="A340" s="13"/>
      <c r="B340" s="11" t="s">
        <v>1677</v>
      </c>
      <c r="C340" s="11" t="s">
        <v>1444</v>
      </c>
      <c r="D340" s="12" t="s">
        <v>1535</v>
      </c>
      <c r="E340" s="11">
        <v>2.5</v>
      </c>
      <c r="F340" s="12">
        <v>3</v>
      </c>
      <c r="G340" s="6">
        <f t="shared" si="5"/>
        <v>-0.166666666666667</v>
      </c>
      <c r="H340" s="13"/>
      <c r="R340" s="9"/>
    </row>
    <row r="341" spans="1:18">
      <c r="A341" s="13"/>
      <c r="B341" s="11" t="s">
        <v>1678</v>
      </c>
      <c r="C341" s="11" t="s">
        <v>1444</v>
      </c>
      <c r="D341" s="12" t="s">
        <v>1535</v>
      </c>
      <c r="E341" s="11">
        <v>2.5</v>
      </c>
      <c r="F341" s="12">
        <v>3</v>
      </c>
      <c r="G341" s="6">
        <f t="shared" si="5"/>
        <v>-0.166666666666667</v>
      </c>
      <c r="H341" s="13"/>
      <c r="R341" s="9"/>
    </row>
    <row r="342" spans="1:18">
      <c r="A342" s="13"/>
      <c r="B342" s="11" t="s">
        <v>1679</v>
      </c>
      <c r="C342" s="11" t="s">
        <v>1680</v>
      </c>
      <c r="D342" s="12" t="s">
        <v>1681</v>
      </c>
      <c r="E342" s="11">
        <v>4.2</v>
      </c>
      <c r="F342" s="12">
        <v>4.8</v>
      </c>
      <c r="G342" s="6">
        <f t="shared" si="5"/>
        <v>-0.125</v>
      </c>
      <c r="H342" s="13"/>
      <c r="R342" s="9"/>
    </row>
    <row r="343" spans="1:18">
      <c r="A343" s="13"/>
      <c r="B343" s="11" t="s">
        <v>1682</v>
      </c>
      <c r="C343" s="11" t="s">
        <v>1440</v>
      </c>
      <c r="D343" s="12" t="s">
        <v>1440</v>
      </c>
      <c r="E343" s="11">
        <v>600</v>
      </c>
      <c r="F343" s="12">
        <v>600</v>
      </c>
      <c r="G343" s="6">
        <f t="shared" si="5"/>
        <v>0</v>
      </c>
      <c r="H343" s="13"/>
      <c r="R343" s="9"/>
    </row>
    <row r="344" spans="1:18">
      <c r="A344" s="13"/>
      <c r="B344" s="11" t="s">
        <v>1683</v>
      </c>
      <c r="C344" s="11" t="s">
        <v>1442</v>
      </c>
      <c r="D344" s="12" t="s">
        <v>1442</v>
      </c>
      <c r="E344" s="11">
        <v>604</v>
      </c>
      <c r="F344" s="12">
        <v>604</v>
      </c>
      <c r="G344" s="6">
        <f t="shared" si="5"/>
        <v>0</v>
      </c>
      <c r="H344" s="13"/>
      <c r="R344" s="9"/>
    </row>
    <row r="345" spans="1:18">
      <c r="A345" s="13"/>
      <c r="B345" s="11" t="s">
        <v>1684</v>
      </c>
      <c r="C345" s="11" t="s">
        <v>1685</v>
      </c>
      <c r="D345" s="12" t="s">
        <v>1685</v>
      </c>
      <c r="E345" s="11">
        <v>1.2</v>
      </c>
      <c r="F345" s="12">
        <v>1.2</v>
      </c>
      <c r="G345" s="6">
        <f t="shared" si="5"/>
        <v>0</v>
      </c>
      <c r="H345" s="13"/>
      <c r="R345" s="9"/>
    </row>
    <row r="346" spans="1:18">
      <c r="A346" s="13"/>
      <c r="B346" s="11" t="s">
        <v>1686</v>
      </c>
      <c r="C346" s="11" t="s">
        <v>1685</v>
      </c>
      <c r="D346" s="12" t="s">
        <v>1685</v>
      </c>
      <c r="E346" s="11">
        <v>1.2</v>
      </c>
      <c r="F346" s="12">
        <v>1.2</v>
      </c>
      <c r="G346" s="6">
        <f t="shared" si="5"/>
        <v>0</v>
      </c>
      <c r="H346" s="13"/>
      <c r="R346" s="9"/>
    </row>
    <row r="347" spans="1:18">
      <c r="A347" s="13"/>
      <c r="B347" s="11" t="s">
        <v>1687</v>
      </c>
      <c r="C347" s="11" t="s">
        <v>1372</v>
      </c>
      <c r="D347" s="12" t="s">
        <v>1372</v>
      </c>
      <c r="E347" s="11">
        <v>27</v>
      </c>
      <c r="F347" s="12">
        <v>27</v>
      </c>
      <c r="G347" s="6">
        <f t="shared" si="5"/>
        <v>0</v>
      </c>
      <c r="H347" s="13"/>
      <c r="R347" s="9"/>
    </row>
    <row r="348" spans="1:18">
      <c r="A348" s="13"/>
      <c r="B348" s="11" t="s">
        <v>1688</v>
      </c>
      <c r="C348" s="11" t="s">
        <v>1219</v>
      </c>
      <c r="D348" s="12" t="s">
        <v>1219</v>
      </c>
      <c r="E348" s="11">
        <v>4</v>
      </c>
      <c r="F348" s="12">
        <v>4</v>
      </c>
      <c r="G348" s="6">
        <f t="shared" si="5"/>
        <v>0</v>
      </c>
      <c r="H348" s="13"/>
      <c r="R348" s="9"/>
    </row>
    <row r="349" spans="1:18">
      <c r="A349" s="13"/>
      <c r="B349" s="11" t="s">
        <v>1689</v>
      </c>
      <c r="C349" s="11" t="s">
        <v>1221</v>
      </c>
      <c r="D349" s="12" t="s">
        <v>1221</v>
      </c>
      <c r="E349" s="11">
        <v>8</v>
      </c>
      <c r="F349" s="12">
        <v>8</v>
      </c>
      <c r="G349" s="6">
        <f t="shared" si="5"/>
        <v>0</v>
      </c>
      <c r="H349" s="13"/>
      <c r="R349" s="9"/>
    </row>
    <row r="350" spans="1:18">
      <c r="A350" s="13"/>
      <c r="B350" s="11" t="s">
        <v>1690</v>
      </c>
      <c r="C350" s="11" t="s">
        <v>1691</v>
      </c>
      <c r="D350" s="12" t="s">
        <v>1691</v>
      </c>
      <c r="E350" s="11">
        <v>328</v>
      </c>
      <c r="F350" s="12">
        <v>328</v>
      </c>
      <c r="G350" s="6">
        <f t="shared" si="5"/>
        <v>0</v>
      </c>
      <c r="H350" s="13"/>
      <c r="R350" s="9"/>
    </row>
    <row r="351" spans="1:18">
      <c r="A351" s="13"/>
      <c r="B351" s="11" t="s">
        <v>1692</v>
      </c>
      <c r="C351" s="11" t="s">
        <v>1693</v>
      </c>
      <c r="D351" s="12" t="s">
        <v>1693</v>
      </c>
      <c r="E351" s="11">
        <v>332</v>
      </c>
      <c r="F351" s="12">
        <v>332</v>
      </c>
      <c r="G351" s="6">
        <f t="shared" si="5"/>
        <v>0</v>
      </c>
      <c r="H351" s="13"/>
      <c r="R351" s="9"/>
    </row>
    <row r="352" spans="1:18">
      <c r="A352" s="13"/>
      <c r="B352" s="11" t="s">
        <v>1694</v>
      </c>
      <c r="C352" s="11" t="s">
        <v>1668</v>
      </c>
      <c r="D352" s="12" t="s">
        <v>1668</v>
      </c>
      <c r="E352" s="11">
        <v>1.7</v>
      </c>
      <c r="F352" s="12">
        <v>1.7</v>
      </c>
      <c r="G352" s="6">
        <f t="shared" si="5"/>
        <v>0</v>
      </c>
      <c r="H352" s="13"/>
      <c r="R352" s="9"/>
    </row>
    <row r="353" spans="1:18">
      <c r="A353" s="13"/>
      <c r="B353" s="11" t="s">
        <v>1695</v>
      </c>
      <c r="C353" s="11" t="s">
        <v>1219</v>
      </c>
      <c r="D353" s="12" t="s">
        <v>1219</v>
      </c>
      <c r="E353" s="11">
        <v>4</v>
      </c>
      <c r="F353" s="12">
        <v>4</v>
      </c>
      <c r="G353" s="6">
        <f t="shared" si="5"/>
        <v>0</v>
      </c>
      <c r="H353" s="13"/>
      <c r="R353" s="9"/>
    </row>
    <row r="354" spans="1:18">
      <c r="A354" s="13"/>
      <c r="B354" s="11" t="s">
        <v>1696</v>
      </c>
      <c r="C354" s="11" t="s">
        <v>1221</v>
      </c>
      <c r="D354" s="12" t="s">
        <v>1221</v>
      </c>
      <c r="E354" s="11">
        <v>8</v>
      </c>
      <c r="F354" s="12">
        <v>8</v>
      </c>
      <c r="G354" s="6">
        <f t="shared" si="5"/>
        <v>0</v>
      </c>
      <c r="H354" s="13"/>
      <c r="R354" s="9"/>
    </row>
    <row r="355" spans="1:18">
      <c r="A355" s="13"/>
      <c r="B355" s="11" t="s">
        <v>1697</v>
      </c>
      <c r="C355" s="11" t="s">
        <v>1163</v>
      </c>
      <c r="D355" s="12" t="s">
        <v>1163</v>
      </c>
      <c r="E355" s="11">
        <v>36</v>
      </c>
      <c r="F355" s="12">
        <v>36</v>
      </c>
      <c r="G355" s="6">
        <f t="shared" si="5"/>
        <v>0</v>
      </c>
      <c r="H355" s="13"/>
      <c r="R355" s="9"/>
    </row>
    <row r="356" spans="1:18">
      <c r="A356" s="13"/>
      <c r="B356" s="11" t="s">
        <v>1698</v>
      </c>
      <c r="C356" s="11" t="s">
        <v>1165</v>
      </c>
      <c r="D356" s="12" t="s">
        <v>1165</v>
      </c>
      <c r="E356" s="11">
        <v>40</v>
      </c>
      <c r="F356" s="12">
        <v>40</v>
      </c>
      <c r="G356" s="6">
        <f t="shared" si="5"/>
        <v>0</v>
      </c>
      <c r="H356" s="13"/>
      <c r="R356" s="9"/>
    </row>
    <row r="357" spans="1:18">
      <c r="A357" s="13"/>
      <c r="B357" s="11" t="s">
        <v>1699</v>
      </c>
      <c r="C357" s="11" t="s">
        <v>1265</v>
      </c>
      <c r="D357" s="12" t="s">
        <v>1265</v>
      </c>
      <c r="E357" s="11">
        <v>60</v>
      </c>
      <c r="F357" s="12">
        <v>60</v>
      </c>
      <c r="G357" s="6">
        <f t="shared" si="5"/>
        <v>0</v>
      </c>
      <c r="H357" s="13"/>
      <c r="R357" s="9"/>
    </row>
    <row r="358" spans="1:18">
      <c r="A358" s="13"/>
      <c r="B358" s="11" t="s">
        <v>1700</v>
      </c>
      <c r="C358" s="11" t="s">
        <v>1265</v>
      </c>
      <c r="D358" s="12" t="s">
        <v>1265</v>
      </c>
      <c r="E358" s="11">
        <v>60</v>
      </c>
      <c r="F358" s="12">
        <v>60</v>
      </c>
      <c r="G358" s="6">
        <f t="shared" si="5"/>
        <v>0</v>
      </c>
      <c r="H358" s="13"/>
      <c r="R358" s="9"/>
    </row>
    <row r="359" spans="1:18">
      <c r="A359" s="13"/>
      <c r="B359" s="11" t="s">
        <v>1701</v>
      </c>
      <c r="C359" s="11" t="s">
        <v>1265</v>
      </c>
      <c r="D359" s="12" t="s">
        <v>1265</v>
      </c>
      <c r="E359" s="11">
        <v>60</v>
      </c>
      <c r="F359" s="12">
        <v>60</v>
      </c>
      <c r="G359" s="6">
        <f t="shared" si="5"/>
        <v>0</v>
      </c>
      <c r="H359" s="13"/>
      <c r="R359" s="9"/>
    </row>
    <row r="360" spans="1:18">
      <c r="A360" s="13"/>
      <c r="B360" s="11" t="s">
        <v>1702</v>
      </c>
      <c r="C360" s="11" t="s">
        <v>1265</v>
      </c>
      <c r="D360" s="12" t="s">
        <v>1265</v>
      </c>
      <c r="E360" s="11">
        <v>60</v>
      </c>
      <c r="F360" s="12">
        <v>60</v>
      </c>
      <c r="G360" s="6">
        <f t="shared" si="5"/>
        <v>0</v>
      </c>
      <c r="H360" s="13"/>
      <c r="R360" s="9"/>
    </row>
    <row r="361" spans="1:18">
      <c r="A361" s="13"/>
      <c r="B361" s="11" t="s">
        <v>1703</v>
      </c>
      <c r="C361" s="11" t="s">
        <v>1704</v>
      </c>
      <c r="D361" s="12" t="s">
        <v>1704</v>
      </c>
      <c r="E361" s="11">
        <v>116</v>
      </c>
      <c r="F361" s="12">
        <v>116</v>
      </c>
      <c r="G361" s="6">
        <f t="shared" si="5"/>
        <v>0</v>
      </c>
      <c r="H361" s="13"/>
      <c r="R361" s="9"/>
    </row>
    <row r="362" spans="1:18">
      <c r="A362" s="13"/>
      <c r="B362" s="11" t="s">
        <v>1705</v>
      </c>
      <c r="C362" s="11" t="s">
        <v>1706</v>
      </c>
      <c r="D362" s="12" t="s">
        <v>1706</v>
      </c>
      <c r="E362" s="11">
        <v>120</v>
      </c>
      <c r="F362" s="12">
        <v>120</v>
      </c>
      <c r="G362" s="6">
        <f t="shared" si="5"/>
        <v>0</v>
      </c>
      <c r="H362" s="13"/>
      <c r="R362" s="9"/>
    </row>
    <row r="363" spans="1:18">
      <c r="A363" s="13"/>
      <c r="B363" s="11" t="s">
        <v>1707</v>
      </c>
      <c r="C363" s="11" t="s">
        <v>1179</v>
      </c>
      <c r="D363" s="12" t="s">
        <v>1179</v>
      </c>
      <c r="E363" s="11">
        <v>616</v>
      </c>
      <c r="F363" s="12">
        <v>616</v>
      </c>
      <c r="G363" s="6">
        <f t="shared" si="5"/>
        <v>0</v>
      </c>
      <c r="H363" s="13"/>
      <c r="R363" s="9"/>
    </row>
    <row r="364" spans="1:18">
      <c r="A364" s="13"/>
      <c r="B364" s="11" t="s">
        <v>1708</v>
      </c>
      <c r="C364" s="11" t="s">
        <v>1179</v>
      </c>
      <c r="D364" s="12" t="s">
        <v>1709</v>
      </c>
      <c r="E364" s="11">
        <v>616</v>
      </c>
      <c r="F364" s="12">
        <f>4.9*1024</f>
        <v>5017.6</v>
      </c>
      <c r="G364" s="6">
        <f t="shared" si="5"/>
        <v>-0.877232142857143</v>
      </c>
      <c r="H364" s="13"/>
      <c r="R364" s="9"/>
    </row>
    <row r="365" spans="1:18">
      <c r="A365" s="13"/>
      <c r="B365" s="11" t="s">
        <v>1710</v>
      </c>
      <c r="C365" s="11" t="s">
        <v>1179</v>
      </c>
      <c r="D365" s="12" t="s">
        <v>1629</v>
      </c>
      <c r="E365" s="11">
        <v>616</v>
      </c>
      <c r="F365" s="12">
        <f>5*1024</f>
        <v>5120</v>
      </c>
      <c r="G365" s="6">
        <f t="shared" si="5"/>
        <v>-0.8796875</v>
      </c>
      <c r="H365" s="13"/>
      <c r="R365" s="9"/>
    </row>
    <row r="366" spans="1:18">
      <c r="A366" s="13"/>
      <c r="B366" s="11" t="s">
        <v>1711</v>
      </c>
      <c r="C366" s="11" t="s">
        <v>1179</v>
      </c>
      <c r="D366" s="12" t="s">
        <v>1366</v>
      </c>
      <c r="E366" s="11">
        <v>616</v>
      </c>
      <c r="F366" s="12">
        <f>13*1024</f>
        <v>13312</v>
      </c>
      <c r="G366" s="6">
        <f t="shared" si="5"/>
        <v>-0.953725961538462</v>
      </c>
      <c r="H366" s="13"/>
      <c r="R366" s="9"/>
    </row>
    <row r="367" spans="1:18">
      <c r="A367" s="13"/>
      <c r="B367" s="11" t="s">
        <v>1712</v>
      </c>
      <c r="C367" s="11" t="s">
        <v>1163</v>
      </c>
      <c r="D367" s="12" t="s">
        <v>1163</v>
      </c>
      <c r="E367" s="11">
        <v>36</v>
      </c>
      <c r="F367" s="12">
        <v>36</v>
      </c>
      <c r="G367" s="6">
        <f t="shared" si="5"/>
        <v>0</v>
      </c>
      <c r="H367" s="13"/>
      <c r="R367" s="9"/>
    </row>
    <row r="368" spans="1:18">
      <c r="A368" s="13"/>
      <c r="B368" s="11" t="s">
        <v>1713</v>
      </c>
      <c r="C368" s="11" t="s">
        <v>1165</v>
      </c>
      <c r="D368" s="12" t="s">
        <v>1165</v>
      </c>
      <c r="E368" s="11">
        <v>40</v>
      </c>
      <c r="F368" s="12">
        <v>40</v>
      </c>
      <c r="G368" s="6">
        <f t="shared" si="5"/>
        <v>0</v>
      </c>
      <c r="H368" s="13"/>
      <c r="R368" s="9"/>
    </row>
    <row r="369" spans="1:18">
      <c r="A369" s="13"/>
      <c r="B369" s="11" t="s">
        <v>1714</v>
      </c>
      <c r="C369" s="11" t="s">
        <v>1169</v>
      </c>
      <c r="D369" s="12" t="s">
        <v>1169</v>
      </c>
      <c r="E369" s="11">
        <v>52</v>
      </c>
      <c r="F369" s="12">
        <v>52</v>
      </c>
      <c r="G369" s="6">
        <f t="shared" si="5"/>
        <v>0</v>
      </c>
      <c r="H369" s="13"/>
      <c r="R369" s="9"/>
    </row>
    <row r="370" spans="1:18">
      <c r="A370" s="13"/>
      <c r="B370" s="11" t="s">
        <v>1715</v>
      </c>
      <c r="C370" s="11" t="s">
        <v>1301</v>
      </c>
      <c r="D370" s="12" t="s">
        <v>1301</v>
      </c>
      <c r="E370" s="11">
        <v>552</v>
      </c>
      <c r="F370" s="12">
        <v>552</v>
      </c>
      <c r="G370" s="6">
        <f t="shared" si="5"/>
        <v>0</v>
      </c>
      <c r="H370" s="13"/>
      <c r="R370" s="9"/>
    </row>
    <row r="371" spans="1:18">
      <c r="A371" s="13"/>
      <c r="B371" s="11" t="s">
        <v>1716</v>
      </c>
      <c r="C371" s="11" t="s">
        <v>1717</v>
      </c>
      <c r="D371" s="12" t="s">
        <v>1717</v>
      </c>
      <c r="E371" s="11">
        <v>556</v>
      </c>
      <c r="F371" s="12">
        <v>556</v>
      </c>
      <c r="G371" s="6">
        <f t="shared" si="5"/>
        <v>0</v>
      </c>
      <c r="H371" s="13"/>
      <c r="R371" s="9"/>
    </row>
    <row r="372" spans="1:18">
      <c r="A372" s="13"/>
      <c r="B372" s="11" t="s">
        <v>1718</v>
      </c>
      <c r="C372" s="11" t="s">
        <v>1213</v>
      </c>
      <c r="D372" s="12" t="s">
        <v>1213</v>
      </c>
      <c r="E372" s="11">
        <v>1</v>
      </c>
      <c r="F372" s="12">
        <v>1</v>
      </c>
      <c r="G372" s="6">
        <f t="shared" si="5"/>
        <v>0</v>
      </c>
      <c r="H372" s="13"/>
      <c r="R372" s="9"/>
    </row>
    <row r="373" spans="1:18">
      <c r="A373" s="13"/>
      <c r="B373" s="11" t="s">
        <v>1719</v>
      </c>
      <c r="C373" s="11" t="s">
        <v>1720</v>
      </c>
      <c r="D373" s="12" t="s">
        <v>1721</v>
      </c>
      <c r="E373" s="11">
        <f>4.5*1024</f>
        <v>4608</v>
      </c>
      <c r="F373" s="12">
        <v>896</v>
      </c>
      <c r="G373" s="6">
        <f t="shared" si="5"/>
        <v>4.14285714285714</v>
      </c>
      <c r="H373" s="13"/>
      <c r="R373" s="9"/>
    </row>
    <row r="374" spans="1:18">
      <c r="A374" s="13"/>
      <c r="B374" s="11" t="s">
        <v>1722</v>
      </c>
      <c r="C374" s="11" t="s">
        <v>1720</v>
      </c>
      <c r="D374" s="12" t="s">
        <v>1723</v>
      </c>
      <c r="E374" s="11">
        <f>4.5*1024</f>
        <v>4608</v>
      </c>
      <c r="F374" s="12">
        <v>900</v>
      </c>
      <c r="G374" s="6">
        <f t="shared" si="5"/>
        <v>4.12</v>
      </c>
      <c r="H374" s="13"/>
      <c r="R374" s="9"/>
    </row>
    <row r="375" spans="1:18">
      <c r="A375" s="13"/>
      <c r="B375" s="11" t="s">
        <v>1724</v>
      </c>
      <c r="C375" s="11" t="s">
        <v>1725</v>
      </c>
      <c r="D375" s="12" t="s">
        <v>1725</v>
      </c>
      <c r="E375" s="11">
        <v>19</v>
      </c>
      <c r="F375" s="12">
        <v>19</v>
      </c>
      <c r="G375" s="6">
        <f t="shared" si="5"/>
        <v>0</v>
      </c>
      <c r="H375" s="13"/>
      <c r="R375" s="9"/>
    </row>
    <row r="376" spans="1:18">
      <c r="A376" s="13"/>
      <c r="B376" s="11" t="s">
        <v>1726</v>
      </c>
      <c r="C376" s="11" t="s">
        <v>1725</v>
      </c>
      <c r="D376" s="12" t="s">
        <v>1725</v>
      </c>
      <c r="E376" s="11">
        <v>19</v>
      </c>
      <c r="F376" s="12">
        <v>19</v>
      </c>
      <c r="G376" s="6">
        <f t="shared" si="5"/>
        <v>0</v>
      </c>
      <c r="H376" s="13"/>
      <c r="R376" s="9"/>
    </row>
    <row r="377" spans="1:18">
      <c r="A377" s="13"/>
      <c r="B377" s="11" t="s">
        <v>1727</v>
      </c>
      <c r="C377" s="11" t="s">
        <v>1725</v>
      </c>
      <c r="D377" s="12" t="s">
        <v>1725</v>
      </c>
      <c r="E377" s="11">
        <v>19</v>
      </c>
      <c r="F377" s="12">
        <v>19</v>
      </c>
      <c r="G377" s="6">
        <f t="shared" si="5"/>
        <v>0</v>
      </c>
      <c r="H377" s="13"/>
      <c r="R377" s="9"/>
    </row>
    <row r="378" spans="1:18">
      <c r="A378" s="13"/>
      <c r="B378" s="11" t="s">
        <v>1728</v>
      </c>
      <c r="C378" s="11" t="s">
        <v>1725</v>
      </c>
      <c r="D378" s="12" t="s">
        <v>1725</v>
      </c>
      <c r="E378" s="11">
        <v>19</v>
      </c>
      <c r="F378" s="12">
        <v>19</v>
      </c>
      <c r="G378" s="6">
        <f t="shared" si="5"/>
        <v>0</v>
      </c>
      <c r="H378" s="13"/>
      <c r="R378" s="9"/>
    </row>
    <row r="379" spans="1:18">
      <c r="A379" s="13"/>
      <c r="B379" s="11" t="s">
        <v>1729</v>
      </c>
      <c r="C379" s="11" t="s">
        <v>1417</v>
      </c>
      <c r="D379" s="12" t="s">
        <v>1270</v>
      </c>
      <c r="E379" s="11">
        <v>1.9</v>
      </c>
      <c r="F379" s="12">
        <v>2.1</v>
      </c>
      <c r="G379" s="6">
        <f t="shared" si="5"/>
        <v>-0.0952380952380953</v>
      </c>
      <c r="H379" s="13"/>
      <c r="R379" s="9"/>
    </row>
    <row r="380" spans="1:18">
      <c r="A380" s="13"/>
      <c r="B380" s="11" t="s">
        <v>1730</v>
      </c>
      <c r="C380" s="11" t="s">
        <v>1417</v>
      </c>
      <c r="D380" s="12" t="s">
        <v>1270</v>
      </c>
      <c r="E380" s="11">
        <v>1.9</v>
      </c>
      <c r="F380" s="12">
        <v>2.1</v>
      </c>
      <c r="G380" s="6">
        <f t="shared" si="5"/>
        <v>-0.0952380952380953</v>
      </c>
      <c r="H380" s="13"/>
      <c r="R380" s="9"/>
    </row>
    <row r="381" spans="1:18">
      <c r="A381" s="13"/>
      <c r="B381" s="11" t="s">
        <v>1731</v>
      </c>
      <c r="C381" s="11" t="s">
        <v>1490</v>
      </c>
      <c r="D381" s="12" t="s">
        <v>1732</v>
      </c>
      <c r="E381" s="11">
        <v>3.1</v>
      </c>
      <c r="F381" s="12">
        <v>3.5</v>
      </c>
      <c r="G381" s="6">
        <f t="shared" si="5"/>
        <v>-0.114285714285714</v>
      </c>
      <c r="H381" s="13"/>
      <c r="R381" s="9"/>
    </row>
    <row r="382" spans="1:18">
      <c r="A382" s="13"/>
      <c r="B382" s="11" t="s">
        <v>1733</v>
      </c>
      <c r="C382" s="11" t="s">
        <v>1734</v>
      </c>
      <c r="D382" s="12" t="s">
        <v>1735</v>
      </c>
      <c r="E382" s="11">
        <v>4</v>
      </c>
      <c r="F382" s="12">
        <v>4.1</v>
      </c>
      <c r="G382" s="6">
        <f t="shared" si="5"/>
        <v>-0.0243902439024389</v>
      </c>
      <c r="H382" s="13"/>
      <c r="R382" s="9"/>
    </row>
    <row r="383" spans="1:18">
      <c r="A383" s="13"/>
      <c r="B383" s="11" t="s">
        <v>1736</v>
      </c>
      <c r="C383" s="11" t="s">
        <v>1734</v>
      </c>
      <c r="D383" s="12" t="s">
        <v>1735</v>
      </c>
      <c r="E383" s="11">
        <v>4</v>
      </c>
      <c r="F383" s="12">
        <v>4.1</v>
      </c>
      <c r="G383" s="6">
        <f t="shared" si="5"/>
        <v>-0.0243902439024389</v>
      </c>
      <c r="H383" s="13"/>
      <c r="R383" s="9"/>
    </row>
    <row r="384" spans="1:18">
      <c r="A384" s="13"/>
      <c r="B384" s="11" t="s">
        <v>1737</v>
      </c>
      <c r="C384" s="11" t="s">
        <v>1584</v>
      </c>
      <c r="D384" s="12" t="s">
        <v>1355</v>
      </c>
      <c r="E384" s="11">
        <v>18</v>
      </c>
      <c r="F384" s="12">
        <v>24</v>
      </c>
      <c r="G384" s="6">
        <f t="shared" si="5"/>
        <v>-0.25</v>
      </c>
      <c r="H384" s="13"/>
      <c r="R384" s="9"/>
    </row>
    <row r="385" spans="1:18">
      <c r="A385" s="13"/>
      <c r="B385" s="11" t="s">
        <v>1738</v>
      </c>
      <c r="C385" s="11" t="s">
        <v>1739</v>
      </c>
      <c r="D385" s="12" t="s">
        <v>1740</v>
      </c>
      <c r="E385" s="11">
        <v>5.4</v>
      </c>
      <c r="F385" s="12">
        <v>6.1</v>
      </c>
      <c r="G385" s="6">
        <f t="shared" si="5"/>
        <v>-0.114754098360656</v>
      </c>
      <c r="H385" s="13"/>
      <c r="R385" s="9"/>
    </row>
    <row r="386" spans="1:18">
      <c r="A386" s="13"/>
      <c r="B386" s="11" t="s">
        <v>1741</v>
      </c>
      <c r="C386" s="11" t="s">
        <v>1739</v>
      </c>
      <c r="D386" s="12" t="s">
        <v>1740</v>
      </c>
      <c r="E386" s="11">
        <v>5.4</v>
      </c>
      <c r="F386" s="12">
        <v>6.1</v>
      </c>
      <c r="G386" s="6">
        <f t="shared" si="5"/>
        <v>-0.114754098360656</v>
      </c>
      <c r="H386" s="13"/>
      <c r="R386" s="9"/>
    </row>
    <row r="387" spans="1:18">
      <c r="A387" s="13"/>
      <c r="B387" s="11" t="s">
        <v>1742</v>
      </c>
      <c r="C387" s="11" t="s">
        <v>1676</v>
      </c>
      <c r="D387" s="12" t="s">
        <v>1743</v>
      </c>
      <c r="E387" s="11">
        <v>41</v>
      </c>
      <c r="F387" s="12">
        <v>40</v>
      </c>
      <c r="G387" s="6">
        <f t="shared" ref="G387:G450" si="6">(E387-F387)/F387</f>
        <v>0.025</v>
      </c>
      <c r="H387" s="13"/>
      <c r="R387" s="9"/>
    </row>
    <row r="388" spans="1:18">
      <c r="A388" s="13"/>
      <c r="B388" s="11" t="s">
        <v>1744</v>
      </c>
      <c r="C388" s="11" t="s">
        <v>1350</v>
      </c>
      <c r="D388" s="12" t="s">
        <v>1535</v>
      </c>
      <c r="E388" s="11">
        <v>2.2</v>
      </c>
      <c r="F388" s="12">
        <v>3</v>
      </c>
      <c r="G388" s="6">
        <f t="shared" si="6"/>
        <v>-0.266666666666667</v>
      </c>
      <c r="H388" s="13"/>
      <c r="R388" s="9"/>
    </row>
    <row r="389" spans="1:18">
      <c r="A389" s="13"/>
      <c r="B389" s="11" t="s">
        <v>1745</v>
      </c>
      <c r="C389" s="11" t="s">
        <v>1350</v>
      </c>
      <c r="D389" s="12" t="s">
        <v>1535</v>
      </c>
      <c r="E389" s="11">
        <v>2.2</v>
      </c>
      <c r="F389" s="12">
        <v>3</v>
      </c>
      <c r="G389" s="6">
        <f t="shared" si="6"/>
        <v>-0.266666666666667</v>
      </c>
      <c r="H389" s="13"/>
      <c r="R389" s="9"/>
    </row>
    <row r="390" spans="1:18">
      <c r="A390" s="13"/>
      <c r="B390" s="11" t="s">
        <v>1746</v>
      </c>
      <c r="C390" s="11" t="s">
        <v>1399</v>
      </c>
      <c r="D390" s="12" t="s">
        <v>1596</v>
      </c>
      <c r="E390" s="11">
        <v>3.6</v>
      </c>
      <c r="F390" s="12">
        <v>4.7</v>
      </c>
      <c r="G390" s="6">
        <f t="shared" si="6"/>
        <v>-0.234042553191489</v>
      </c>
      <c r="H390" s="13"/>
      <c r="R390" s="9"/>
    </row>
    <row r="391" spans="1:18">
      <c r="A391" s="13"/>
      <c r="B391" s="11" t="s">
        <v>1747</v>
      </c>
      <c r="C391" s="16" t="s">
        <v>1173</v>
      </c>
      <c r="D391" s="17" t="s">
        <v>1173</v>
      </c>
      <c r="E391" s="16">
        <v>2.6</v>
      </c>
      <c r="F391" s="17">
        <v>2.6</v>
      </c>
      <c r="G391" s="6">
        <f t="shared" si="6"/>
        <v>0</v>
      </c>
      <c r="H391" s="13"/>
      <c r="R391" s="9"/>
    </row>
    <row r="392" spans="1:18">
      <c r="A392" s="13"/>
      <c r="B392" s="11" t="s">
        <v>1748</v>
      </c>
      <c r="C392" s="16" t="s">
        <v>1173</v>
      </c>
      <c r="D392" s="17" t="s">
        <v>1173</v>
      </c>
      <c r="E392" s="16">
        <v>2.6</v>
      </c>
      <c r="F392" s="17">
        <v>2.6</v>
      </c>
      <c r="G392" s="6">
        <f t="shared" si="6"/>
        <v>0</v>
      </c>
      <c r="H392" s="13"/>
      <c r="R392" s="9"/>
    </row>
    <row r="393" spans="1:18">
      <c r="A393" s="13"/>
      <c r="B393" s="11" t="s">
        <v>1749</v>
      </c>
      <c r="C393" s="11" t="s">
        <v>1517</v>
      </c>
      <c r="D393" s="12" t="s">
        <v>1517</v>
      </c>
      <c r="E393" s="11">
        <v>3.3</v>
      </c>
      <c r="F393" s="12">
        <v>3.3</v>
      </c>
      <c r="G393" s="6">
        <f t="shared" si="6"/>
        <v>0</v>
      </c>
      <c r="H393" s="13"/>
      <c r="R393" s="9"/>
    </row>
    <row r="394" spans="1:18">
      <c r="A394" s="13"/>
      <c r="B394" s="11" t="s">
        <v>1750</v>
      </c>
      <c r="C394" s="11" t="s">
        <v>1517</v>
      </c>
      <c r="D394" s="12" t="s">
        <v>1517</v>
      </c>
      <c r="E394" s="11">
        <v>3.3</v>
      </c>
      <c r="F394" s="12">
        <v>3.3</v>
      </c>
      <c r="G394" s="6">
        <f t="shared" si="6"/>
        <v>0</v>
      </c>
      <c r="H394" s="13"/>
      <c r="R394" s="9"/>
    </row>
    <row r="395" spans="1:18">
      <c r="A395" s="13"/>
      <c r="B395" s="11" t="s">
        <v>1751</v>
      </c>
      <c r="C395" s="11" t="s">
        <v>1752</v>
      </c>
      <c r="D395" s="12" t="s">
        <v>1753</v>
      </c>
      <c r="E395" s="11">
        <v>58</v>
      </c>
      <c r="F395" s="12">
        <v>53</v>
      </c>
      <c r="G395" s="6">
        <f t="shared" si="6"/>
        <v>0.0943396226415094</v>
      </c>
      <c r="H395" s="13"/>
      <c r="R395" s="9"/>
    </row>
    <row r="396" spans="1:18">
      <c r="A396" s="13"/>
      <c r="B396" s="11" t="s">
        <v>1754</v>
      </c>
      <c r="C396" s="16" t="s">
        <v>1577</v>
      </c>
      <c r="D396" s="17" t="s">
        <v>1577</v>
      </c>
      <c r="E396" s="16">
        <v>2.8</v>
      </c>
      <c r="F396" s="17">
        <v>2.8</v>
      </c>
      <c r="G396" s="6">
        <f t="shared" si="6"/>
        <v>0</v>
      </c>
      <c r="H396" s="13"/>
      <c r="R396" s="9"/>
    </row>
    <row r="397" spans="1:18">
      <c r="A397" s="13"/>
      <c r="B397" s="11" t="s">
        <v>1755</v>
      </c>
      <c r="C397" s="16" t="s">
        <v>1577</v>
      </c>
      <c r="D397" s="17" t="s">
        <v>1577</v>
      </c>
      <c r="E397" s="16">
        <v>2.8</v>
      </c>
      <c r="F397" s="17">
        <v>2.8</v>
      </c>
      <c r="G397" s="6">
        <f t="shared" si="6"/>
        <v>0</v>
      </c>
      <c r="H397" s="13"/>
      <c r="R397" s="9"/>
    </row>
    <row r="398" spans="1:18">
      <c r="A398" s="13"/>
      <c r="B398" s="11" t="s">
        <v>1756</v>
      </c>
      <c r="C398" s="11" t="s">
        <v>1757</v>
      </c>
      <c r="D398" s="12" t="s">
        <v>1211</v>
      </c>
      <c r="E398" s="11">
        <v>8</v>
      </c>
      <c r="F398" s="12">
        <v>7.9</v>
      </c>
      <c r="G398" s="6">
        <f t="shared" si="6"/>
        <v>0.0126582278481012</v>
      </c>
      <c r="H398" s="13"/>
      <c r="R398" s="9"/>
    </row>
    <row r="399" spans="1:18">
      <c r="A399" s="13"/>
      <c r="B399" s="11" t="s">
        <v>1758</v>
      </c>
      <c r="C399" s="11" t="s">
        <v>1757</v>
      </c>
      <c r="D399" s="12" t="s">
        <v>1757</v>
      </c>
      <c r="E399" s="11">
        <v>8</v>
      </c>
      <c r="F399" s="12">
        <v>8</v>
      </c>
      <c r="G399" s="6">
        <f t="shared" si="6"/>
        <v>0</v>
      </c>
      <c r="H399" s="13"/>
      <c r="R399" s="9"/>
    </row>
    <row r="400" spans="1:18">
      <c r="A400" s="13"/>
      <c r="B400" s="11" t="s">
        <v>1759</v>
      </c>
      <c r="C400" s="11" t="s">
        <v>1760</v>
      </c>
      <c r="D400" s="12" t="s">
        <v>1761</v>
      </c>
      <c r="E400" s="11">
        <v>194</v>
      </c>
      <c r="F400" s="12">
        <v>54</v>
      </c>
      <c r="G400" s="6">
        <f t="shared" si="6"/>
        <v>2.59259259259259</v>
      </c>
      <c r="H400" s="13"/>
      <c r="R400" s="9"/>
    </row>
    <row r="401" spans="1:18">
      <c r="A401" s="13"/>
      <c r="B401" s="11" t="s">
        <v>1762</v>
      </c>
      <c r="C401" s="11" t="s">
        <v>1763</v>
      </c>
      <c r="D401" s="12" t="s">
        <v>1763</v>
      </c>
      <c r="E401" s="11">
        <v>836</v>
      </c>
      <c r="F401" s="12">
        <v>836</v>
      </c>
      <c r="G401" s="6">
        <f t="shared" si="6"/>
        <v>0</v>
      </c>
      <c r="H401" s="13"/>
      <c r="R401" s="9"/>
    </row>
    <row r="402" spans="1:18">
      <c r="A402" s="13"/>
      <c r="B402" s="11" t="s">
        <v>1764</v>
      </c>
      <c r="C402" s="11" t="s">
        <v>1765</v>
      </c>
      <c r="D402" s="12" t="s">
        <v>1765</v>
      </c>
      <c r="E402" s="11">
        <v>840</v>
      </c>
      <c r="F402" s="12">
        <v>840</v>
      </c>
      <c r="G402" s="6">
        <f t="shared" si="6"/>
        <v>0</v>
      </c>
      <c r="H402" s="13"/>
      <c r="R402" s="9"/>
    </row>
    <row r="403" spans="1:18">
      <c r="A403" s="13"/>
      <c r="B403" s="11" t="s">
        <v>1766</v>
      </c>
      <c r="C403" s="11" t="s">
        <v>1270</v>
      </c>
      <c r="D403" s="12" t="s">
        <v>1270</v>
      </c>
      <c r="E403" s="11">
        <v>2.1</v>
      </c>
      <c r="F403" s="12">
        <v>2.1</v>
      </c>
      <c r="G403" s="6">
        <f t="shared" si="6"/>
        <v>0</v>
      </c>
      <c r="H403" s="13"/>
      <c r="R403" s="9"/>
    </row>
    <row r="404" spans="1:18">
      <c r="A404" s="13"/>
      <c r="B404" s="11" t="s">
        <v>1767</v>
      </c>
      <c r="C404" s="11" t="s">
        <v>1270</v>
      </c>
      <c r="D404" s="12" t="s">
        <v>1270</v>
      </c>
      <c r="E404" s="11">
        <v>2.1</v>
      </c>
      <c r="F404" s="12">
        <v>2.1</v>
      </c>
      <c r="G404" s="6">
        <f t="shared" si="6"/>
        <v>0</v>
      </c>
      <c r="H404" s="13"/>
      <c r="R404" s="9"/>
    </row>
    <row r="405" spans="1:18">
      <c r="A405" s="13"/>
      <c r="B405" s="11" t="s">
        <v>1768</v>
      </c>
      <c r="C405" s="11" t="s">
        <v>1356</v>
      </c>
      <c r="D405" s="12" t="s">
        <v>1769</v>
      </c>
      <c r="E405" s="11">
        <v>23</v>
      </c>
      <c r="F405" s="12">
        <v>25</v>
      </c>
      <c r="G405" s="6">
        <f t="shared" si="6"/>
        <v>-0.08</v>
      </c>
      <c r="H405" s="13"/>
      <c r="R405" s="9"/>
    </row>
    <row r="406" spans="1:18">
      <c r="A406" s="13"/>
      <c r="B406" s="11" t="s">
        <v>1770</v>
      </c>
      <c r="C406" s="11" t="s">
        <v>1356</v>
      </c>
      <c r="D406" s="12" t="s">
        <v>1769</v>
      </c>
      <c r="E406" s="11">
        <v>23</v>
      </c>
      <c r="F406" s="12">
        <v>25</v>
      </c>
      <c r="G406" s="6">
        <f t="shared" si="6"/>
        <v>-0.08</v>
      </c>
      <c r="H406" s="13"/>
      <c r="R406" s="9"/>
    </row>
    <row r="407" spans="1:18">
      <c r="A407" s="13"/>
      <c r="B407" s="11" t="s">
        <v>1771</v>
      </c>
      <c r="C407" s="11" t="s">
        <v>1356</v>
      </c>
      <c r="D407" s="12" t="s">
        <v>1769</v>
      </c>
      <c r="E407" s="11">
        <v>23</v>
      </c>
      <c r="F407" s="12">
        <v>25</v>
      </c>
      <c r="G407" s="6">
        <f t="shared" si="6"/>
        <v>-0.08</v>
      </c>
      <c r="H407" s="13"/>
      <c r="R407" s="9"/>
    </row>
    <row r="408" spans="1:18">
      <c r="A408" s="13"/>
      <c r="B408" s="11" t="s">
        <v>1772</v>
      </c>
      <c r="C408" s="11" t="s">
        <v>1356</v>
      </c>
      <c r="D408" s="12" t="s">
        <v>1769</v>
      </c>
      <c r="E408" s="11">
        <v>23</v>
      </c>
      <c r="F408" s="12">
        <v>25</v>
      </c>
      <c r="G408" s="6">
        <f t="shared" si="6"/>
        <v>-0.08</v>
      </c>
      <c r="H408" s="13"/>
      <c r="R408" s="9"/>
    </row>
    <row r="409" spans="1:18">
      <c r="A409" s="13"/>
      <c r="B409" s="11" t="s">
        <v>1773</v>
      </c>
      <c r="C409" s="11" t="s">
        <v>1774</v>
      </c>
      <c r="D409" s="12" t="s">
        <v>1774</v>
      </c>
      <c r="E409" s="11">
        <v>124</v>
      </c>
      <c r="F409" s="12">
        <v>124</v>
      </c>
      <c r="G409" s="6">
        <f t="shared" si="6"/>
        <v>0</v>
      </c>
      <c r="H409" s="13"/>
      <c r="R409" s="9"/>
    </row>
    <row r="410" spans="1:18">
      <c r="A410" s="13"/>
      <c r="B410" s="11" t="s">
        <v>1775</v>
      </c>
      <c r="C410" s="11" t="s">
        <v>1776</v>
      </c>
      <c r="D410" s="12" t="s">
        <v>1776</v>
      </c>
      <c r="E410" s="11">
        <v>128</v>
      </c>
      <c r="F410" s="12">
        <v>128</v>
      </c>
      <c r="G410" s="6">
        <f t="shared" si="6"/>
        <v>0</v>
      </c>
      <c r="H410" s="13"/>
      <c r="R410" s="9"/>
    </row>
    <row r="411" spans="1:18">
      <c r="A411" s="13"/>
      <c r="B411" s="11" t="s">
        <v>1777</v>
      </c>
      <c r="C411" s="11" t="s">
        <v>1406</v>
      </c>
      <c r="D411" s="12" t="s">
        <v>1406</v>
      </c>
      <c r="E411" s="11">
        <v>308</v>
      </c>
      <c r="F411" s="12">
        <v>308</v>
      </c>
      <c r="G411" s="6">
        <f t="shared" si="6"/>
        <v>0</v>
      </c>
      <c r="H411" s="13"/>
      <c r="R411" s="9"/>
    </row>
    <row r="412" spans="1:18">
      <c r="A412" s="13"/>
      <c r="B412" s="11" t="s">
        <v>1778</v>
      </c>
      <c r="C412" s="16" t="s">
        <v>1406</v>
      </c>
      <c r="D412" s="17" t="s">
        <v>1406</v>
      </c>
      <c r="E412" s="16">
        <v>308</v>
      </c>
      <c r="F412" s="17">
        <v>308</v>
      </c>
      <c r="G412" s="6">
        <f t="shared" si="6"/>
        <v>0</v>
      </c>
      <c r="H412" s="13"/>
      <c r="R412" s="9"/>
    </row>
    <row r="413" spans="1:18">
      <c r="A413" s="13"/>
      <c r="B413" s="11" t="s">
        <v>1779</v>
      </c>
      <c r="C413" s="16" t="s">
        <v>1406</v>
      </c>
      <c r="D413" s="17" t="s">
        <v>1406</v>
      </c>
      <c r="E413" s="16">
        <v>308</v>
      </c>
      <c r="F413" s="17">
        <v>308</v>
      </c>
      <c r="G413" s="6">
        <f t="shared" si="6"/>
        <v>0</v>
      </c>
      <c r="H413" s="13"/>
      <c r="R413" s="9"/>
    </row>
    <row r="414" spans="1:18">
      <c r="A414" s="13"/>
      <c r="B414" s="11" t="s">
        <v>1780</v>
      </c>
      <c r="C414" s="16" t="s">
        <v>1406</v>
      </c>
      <c r="D414" s="17" t="s">
        <v>1406</v>
      </c>
      <c r="E414" s="16">
        <v>308</v>
      </c>
      <c r="F414" s="17">
        <v>308</v>
      </c>
      <c r="G414" s="6">
        <f t="shared" si="6"/>
        <v>0</v>
      </c>
      <c r="H414" s="13"/>
      <c r="R414" s="9"/>
    </row>
    <row r="415" spans="1:18">
      <c r="A415" s="13"/>
      <c r="B415" s="11" t="s">
        <v>1781</v>
      </c>
      <c r="C415" s="11" t="s">
        <v>1406</v>
      </c>
      <c r="D415" s="12" t="s">
        <v>1562</v>
      </c>
      <c r="E415" s="11">
        <v>308</v>
      </c>
      <c r="F415" s="12">
        <f>32*1024</f>
        <v>32768</v>
      </c>
      <c r="G415" s="6">
        <f t="shared" si="6"/>
        <v>-0.9906005859375</v>
      </c>
      <c r="H415" s="13"/>
      <c r="R415" s="9"/>
    </row>
    <row r="416" spans="1:18">
      <c r="A416" s="13"/>
      <c r="B416" s="11" t="s">
        <v>1782</v>
      </c>
      <c r="C416" s="11" t="s">
        <v>1406</v>
      </c>
      <c r="D416" s="12" t="s">
        <v>1562</v>
      </c>
      <c r="E416" s="11">
        <v>308</v>
      </c>
      <c r="F416" s="12">
        <f>32*1024</f>
        <v>32768</v>
      </c>
      <c r="G416" s="6">
        <f t="shared" si="6"/>
        <v>-0.9906005859375</v>
      </c>
      <c r="H416" s="13"/>
      <c r="R416" s="9"/>
    </row>
    <row r="417" spans="1:18">
      <c r="A417" s="13"/>
      <c r="B417" s="11" t="s">
        <v>1783</v>
      </c>
      <c r="C417" s="11" t="s">
        <v>1406</v>
      </c>
      <c r="D417" s="12" t="s">
        <v>1784</v>
      </c>
      <c r="E417" s="11">
        <v>308</v>
      </c>
      <c r="F417" s="12">
        <v>248</v>
      </c>
      <c r="G417" s="6">
        <f t="shared" si="6"/>
        <v>0.241935483870968</v>
      </c>
      <c r="H417" s="13"/>
      <c r="R417" s="9"/>
    </row>
    <row r="418" spans="1:18">
      <c r="A418" s="13"/>
      <c r="B418" s="11" t="s">
        <v>1785</v>
      </c>
      <c r="C418" s="11" t="s">
        <v>1406</v>
      </c>
      <c r="D418" s="12" t="s">
        <v>1206</v>
      </c>
      <c r="E418" s="11">
        <v>308</v>
      </c>
      <c r="F418" s="12">
        <v>252</v>
      </c>
      <c r="G418" s="6">
        <f t="shared" si="6"/>
        <v>0.222222222222222</v>
      </c>
      <c r="H418" s="13"/>
      <c r="R418" s="9"/>
    </row>
    <row r="419" spans="1:18">
      <c r="A419" s="13"/>
      <c r="B419" s="11" t="s">
        <v>1786</v>
      </c>
      <c r="C419" s="11" t="s">
        <v>1406</v>
      </c>
      <c r="D419" s="12" t="s">
        <v>1787</v>
      </c>
      <c r="E419" s="11">
        <v>308</v>
      </c>
      <c r="F419" s="12">
        <f>90*1024</f>
        <v>92160</v>
      </c>
      <c r="G419" s="6">
        <f t="shared" si="6"/>
        <v>-0.996657986111111</v>
      </c>
      <c r="H419" s="13"/>
      <c r="R419" s="9"/>
    </row>
    <row r="420" spans="1:18">
      <c r="A420" s="13"/>
      <c r="B420" s="11" t="s">
        <v>1788</v>
      </c>
      <c r="C420" s="16" t="s">
        <v>1406</v>
      </c>
      <c r="D420" s="17" t="s">
        <v>1787</v>
      </c>
      <c r="E420" s="16">
        <v>308</v>
      </c>
      <c r="F420" s="17">
        <f>90*1024</f>
        <v>92160</v>
      </c>
      <c r="G420" s="6">
        <f t="shared" si="6"/>
        <v>-0.996657986111111</v>
      </c>
      <c r="H420" s="13"/>
      <c r="R420" s="9"/>
    </row>
    <row r="421" spans="1:18">
      <c r="A421" s="13"/>
      <c r="B421" s="11" t="s">
        <v>1789</v>
      </c>
      <c r="C421" s="16" t="s">
        <v>1406</v>
      </c>
      <c r="D421" s="17" t="s">
        <v>1787</v>
      </c>
      <c r="E421" s="16">
        <v>308</v>
      </c>
      <c r="F421" s="17">
        <f>90*1024</f>
        <v>92160</v>
      </c>
      <c r="G421" s="6">
        <f t="shared" si="6"/>
        <v>-0.996657986111111</v>
      </c>
      <c r="H421" s="13"/>
      <c r="R421" s="9"/>
    </row>
    <row r="422" spans="1:18">
      <c r="A422" s="13"/>
      <c r="B422" s="11" t="s">
        <v>1790</v>
      </c>
      <c r="C422" s="16" t="s">
        <v>1406</v>
      </c>
      <c r="D422" s="17" t="s">
        <v>1787</v>
      </c>
      <c r="E422" s="16">
        <v>308</v>
      </c>
      <c r="F422" s="17">
        <f>90*1024</f>
        <v>92160</v>
      </c>
      <c r="G422" s="6">
        <f t="shared" si="6"/>
        <v>-0.996657986111111</v>
      </c>
      <c r="H422" s="13"/>
      <c r="R422" s="9"/>
    </row>
    <row r="423" spans="1:18">
      <c r="A423" s="13"/>
      <c r="B423" s="11" t="s">
        <v>1791</v>
      </c>
      <c r="C423" s="11" t="s">
        <v>1194</v>
      </c>
      <c r="D423" s="12" t="s">
        <v>1194</v>
      </c>
      <c r="E423" s="11">
        <v>44</v>
      </c>
      <c r="F423" s="12">
        <v>44</v>
      </c>
      <c r="G423" s="6">
        <f t="shared" si="6"/>
        <v>0</v>
      </c>
      <c r="H423" s="13"/>
      <c r="R423" s="9"/>
    </row>
    <row r="424" spans="1:18">
      <c r="A424" s="13"/>
      <c r="B424" s="11" t="s">
        <v>1792</v>
      </c>
      <c r="C424" s="11" t="s">
        <v>1410</v>
      </c>
      <c r="D424" s="12" t="s">
        <v>1410</v>
      </c>
      <c r="E424" s="11">
        <v>48</v>
      </c>
      <c r="F424" s="12">
        <v>48</v>
      </c>
      <c r="G424" s="6">
        <f t="shared" si="6"/>
        <v>0</v>
      </c>
      <c r="H424" s="13"/>
      <c r="R424" s="9"/>
    </row>
    <row r="425" spans="1:18">
      <c r="A425" s="13"/>
      <c r="B425" s="11" t="s">
        <v>1793</v>
      </c>
      <c r="C425" s="11" t="s">
        <v>1396</v>
      </c>
      <c r="D425" s="12" t="s">
        <v>1396</v>
      </c>
      <c r="E425" s="11">
        <v>80</v>
      </c>
      <c r="F425" s="12">
        <v>80</v>
      </c>
      <c r="G425" s="6">
        <f t="shared" si="6"/>
        <v>0</v>
      </c>
      <c r="H425" s="13"/>
      <c r="R425" s="9"/>
    </row>
    <row r="426" spans="1:18">
      <c r="A426" s="13"/>
      <c r="B426" s="11" t="s">
        <v>1794</v>
      </c>
      <c r="C426" s="11" t="s">
        <v>1709</v>
      </c>
      <c r="D426" s="12" t="s">
        <v>1795</v>
      </c>
      <c r="E426" s="11">
        <v>4.9</v>
      </c>
      <c r="F426" s="12">
        <v>7.5</v>
      </c>
      <c r="G426" s="6">
        <f t="shared" si="6"/>
        <v>-0.346666666666667</v>
      </c>
      <c r="H426" s="13"/>
      <c r="R426" s="9"/>
    </row>
    <row r="427" spans="1:18">
      <c r="A427" s="13"/>
      <c r="B427" s="11" t="s">
        <v>1796</v>
      </c>
      <c r="C427" s="11" t="s">
        <v>1709</v>
      </c>
      <c r="D427" s="12" t="s">
        <v>1795</v>
      </c>
      <c r="E427" s="11">
        <v>4.9</v>
      </c>
      <c r="F427" s="12">
        <v>7.5</v>
      </c>
      <c r="G427" s="6">
        <f t="shared" si="6"/>
        <v>-0.346666666666667</v>
      </c>
      <c r="H427" s="13"/>
      <c r="R427" s="9"/>
    </row>
    <row r="428" spans="1:18">
      <c r="A428" s="13"/>
      <c r="B428" s="11" t="s">
        <v>1797</v>
      </c>
      <c r="C428" s="11" t="s">
        <v>1584</v>
      </c>
      <c r="D428" s="12" t="s">
        <v>1798</v>
      </c>
      <c r="E428" s="11">
        <v>18</v>
      </c>
      <c r="F428" s="12">
        <v>21</v>
      </c>
      <c r="G428" s="6">
        <f t="shared" si="6"/>
        <v>-0.142857142857143</v>
      </c>
      <c r="H428" s="13"/>
      <c r="R428" s="9"/>
    </row>
    <row r="429" spans="1:18">
      <c r="A429" s="13"/>
      <c r="B429" s="11" t="s">
        <v>1799</v>
      </c>
      <c r="C429" s="11" t="s">
        <v>1350</v>
      </c>
      <c r="D429" s="12" t="s">
        <v>1444</v>
      </c>
      <c r="E429" s="11">
        <v>2.2</v>
      </c>
      <c r="F429" s="12">
        <v>2.5</v>
      </c>
      <c r="G429" s="6">
        <f t="shared" si="6"/>
        <v>-0.12</v>
      </c>
      <c r="H429" s="13"/>
      <c r="R429" s="9"/>
    </row>
    <row r="430" spans="1:18">
      <c r="A430" s="13"/>
      <c r="B430" s="11" t="s">
        <v>1800</v>
      </c>
      <c r="C430" s="11" t="s">
        <v>1350</v>
      </c>
      <c r="D430" s="12" t="s">
        <v>1444</v>
      </c>
      <c r="E430" s="11">
        <v>2.2</v>
      </c>
      <c r="F430" s="12">
        <v>2.5</v>
      </c>
      <c r="G430" s="6">
        <f t="shared" si="6"/>
        <v>-0.12</v>
      </c>
      <c r="H430" s="13"/>
      <c r="R430" s="9"/>
    </row>
    <row r="431" spans="1:18">
      <c r="A431" s="13"/>
      <c r="B431" s="11" t="s">
        <v>1801</v>
      </c>
      <c r="C431" s="11" t="s">
        <v>1415</v>
      </c>
      <c r="D431" s="12" t="s">
        <v>1734</v>
      </c>
      <c r="E431" s="11">
        <v>3.7</v>
      </c>
      <c r="F431" s="12">
        <v>4</v>
      </c>
      <c r="G431" s="6">
        <f t="shared" si="6"/>
        <v>-0.075</v>
      </c>
      <c r="H431" s="13"/>
      <c r="R431" s="9"/>
    </row>
    <row r="432" spans="1:18">
      <c r="A432" s="13"/>
      <c r="B432" s="11" t="s">
        <v>1802</v>
      </c>
      <c r="C432" s="16" t="s">
        <v>1415</v>
      </c>
      <c r="D432" s="17" t="s">
        <v>1734</v>
      </c>
      <c r="E432" s="16">
        <v>3.7</v>
      </c>
      <c r="F432" s="17">
        <v>4</v>
      </c>
      <c r="G432" s="6">
        <f t="shared" si="6"/>
        <v>-0.075</v>
      </c>
      <c r="H432" s="13"/>
      <c r="R432" s="9"/>
    </row>
    <row r="433" spans="1:18">
      <c r="A433" s="13"/>
      <c r="B433" s="11" t="s">
        <v>1803</v>
      </c>
      <c r="C433" s="16" t="s">
        <v>1415</v>
      </c>
      <c r="D433" s="17" t="s">
        <v>1734</v>
      </c>
      <c r="E433" s="16">
        <v>3.7</v>
      </c>
      <c r="F433" s="17">
        <v>4</v>
      </c>
      <c r="G433" s="6">
        <f t="shared" si="6"/>
        <v>-0.075</v>
      </c>
      <c r="H433" s="13"/>
      <c r="R433" s="9"/>
    </row>
    <row r="434" spans="1:18">
      <c r="A434" s="13"/>
      <c r="B434" s="11" t="s">
        <v>1804</v>
      </c>
      <c r="C434" s="11" t="s">
        <v>1805</v>
      </c>
      <c r="D434" s="12" t="s">
        <v>1517</v>
      </c>
      <c r="E434" s="11">
        <v>3.4</v>
      </c>
      <c r="F434" s="12">
        <v>3.3</v>
      </c>
      <c r="G434" s="6">
        <f t="shared" si="6"/>
        <v>0.0303030303030303</v>
      </c>
      <c r="H434" s="13"/>
      <c r="R434" s="9"/>
    </row>
    <row r="435" spans="1:18">
      <c r="A435" s="13"/>
      <c r="B435" s="11" t="s">
        <v>1806</v>
      </c>
      <c r="C435" s="11" t="s">
        <v>1805</v>
      </c>
      <c r="D435" s="12" t="s">
        <v>1517</v>
      </c>
      <c r="E435" s="11">
        <v>3.4</v>
      </c>
      <c r="F435" s="12">
        <v>3.3</v>
      </c>
      <c r="G435" s="6">
        <f t="shared" si="6"/>
        <v>0.0303030303030303</v>
      </c>
      <c r="H435" s="13"/>
      <c r="R435" s="9"/>
    </row>
    <row r="436" spans="1:18">
      <c r="A436" s="13"/>
      <c r="B436" s="11" t="s">
        <v>1807</v>
      </c>
      <c r="C436" s="11" t="s">
        <v>1558</v>
      </c>
      <c r="D436" s="12" t="s">
        <v>1808</v>
      </c>
      <c r="E436" s="11">
        <v>39</v>
      </c>
      <c r="F436" s="12">
        <v>37</v>
      </c>
      <c r="G436" s="6">
        <f t="shared" si="6"/>
        <v>0.0540540540540541</v>
      </c>
      <c r="H436" s="13"/>
      <c r="R436" s="9"/>
    </row>
    <row r="437" spans="1:18">
      <c r="A437" s="13"/>
      <c r="B437" s="11" t="s">
        <v>1809</v>
      </c>
      <c r="C437" s="11" t="s">
        <v>1490</v>
      </c>
      <c r="D437" s="12" t="s">
        <v>1490</v>
      </c>
      <c r="E437" s="11">
        <v>3.1</v>
      </c>
      <c r="F437" s="12">
        <v>3.1</v>
      </c>
      <c r="G437" s="6">
        <f t="shared" si="6"/>
        <v>0</v>
      </c>
      <c r="H437" s="13"/>
      <c r="R437" s="9"/>
    </row>
    <row r="438" spans="1:18">
      <c r="A438" s="13"/>
      <c r="B438" s="11" t="s">
        <v>1810</v>
      </c>
      <c r="C438" s="11" t="s">
        <v>1490</v>
      </c>
      <c r="D438" s="12" t="s">
        <v>1490</v>
      </c>
      <c r="E438" s="11">
        <v>3.1</v>
      </c>
      <c r="F438" s="12">
        <v>3.1</v>
      </c>
      <c r="G438" s="6">
        <f t="shared" si="6"/>
        <v>0</v>
      </c>
      <c r="H438" s="13"/>
      <c r="R438" s="9"/>
    </row>
    <row r="439" spans="1:18">
      <c r="A439" s="13"/>
      <c r="B439" s="11" t="s">
        <v>1811</v>
      </c>
      <c r="C439" s="11" t="s">
        <v>1709</v>
      </c>
      <c r="D439" s="12" t="s">
        <v>1709</v>
      </c>
      <c r="E439" s="11">
        <v>4.9</v>
      </c>
      <c r="F439" s="12">
        <v>4.9</v>
      </c>
      <c r="G439" s="6">
        <f t="shared" si="6"/>
        <v>0</v>
      </c>
      <c r="H439" s="13"/>
      <c r="R439" s="9"/>
    </row>
    <row r="440" spans="1:18">
      <c r="A440" s="13"/>
      <c r="B440" s="11" t="s">
        <v>1812</v>
      </c>
      <c r="C440" s="11" t="s">
        <v>1234</v>
      </c>
      <c r="D440" s="12" t="s">
        <v>1234</v>
      </c>
      <c r="E440" s="11">
        <v>64</v>
      </c>
      <c r="F440" s="12">
        <v>64</v>
      </c>
      <c r="G440" s="6">
        <f t="shared" si="6"/>
        <v>0</v>
      </c>
      <c r="H440" s="13"/>
      <c r="R440" s="9"/>
    </row>
    <row r="441" spans="1:18">
      <c r="A441" s="13"/>
      <c r="B441" s="11" t="s">
        <v>1813</v>
      </c>
      <c r="C441" s="11" t="s">
        <v>1242</v>
      </c>
      <c r="D441" s="12" t="s">
        <v>1242</v>
      </c>
      <c r="E441" s="11">
        <v>68</v>
      </c>
      <c r="F441" s="12">
        <v>68</v>
      </c>
      <c r="G441" s="6">
        <f t="shared" si="6"/>
        <v>0</v>
      </c>
      <c r="H441" s="13"/>
      <c r="R441" s="9"/>
    </row>
    <row r="442" spans="1:18">
      <c r="A442" s="13"/>
      <c r="B442" s="11" t="s">
        <v>1814</v>
      </c>
      <c r="C442" s="11" t="s">
        <v>1304</v>
      </c>
      <c r="D442" s="12" t="s">
        <v>1304</v>
      </c>
      <c r="E442" s="11">
        <v>96</v>
      </c>
      <c r="F442" s="12">
        <v>96</v>
      </c>
      <c r="G442" s="6">
        <f t="shared" si="6"/>
        <v>0</v>
      </c>
      <c r="H442" s="13"/>
      <c r="R442" s="9"/>
    </row>
    <row r="443" spans="1:18">
      <c r="A443" s="13"/>
      <c r="B443" s="11" t="s">
        <v>1815</v>
      </c>
      <c r="C443" s="11" t="s">
        <v>1163</v>
      </c>
      <c r="D443" s="12" t="s">
        <v>1163</v>
      </c>
      <c r="E443" s="11">
        <v>36</v>
      </c>
      <c r="F443" s="12">
        <v>36</v>
      </c>
      <c r="G443" s="6">
        <f t="shared" si="6"/>
        <v>0</v>
      </c>
      <c r="H443" s="13"/>
      <c r="R443" s="9"/>
    </row>
    <row r="444" spans="1:18">
      <c r="A444" s="13"/>
      <c r="B444" s="11" t="s">
        <v>1816</v>
      </c>
      <c r="C444" s="11" t="s">
        <v>1165</v>
      </c>
      <c r="D444" s="12" t="s">
        <v>1165</v>
      </c>
      <c r="E444" s="11">
        <v>40</v>
      </c>
      <c r="F444" s="12">
        <v>40</v>
      </c>
      <c r="G444" s="6">
        <f t="shared" si="6"/>
        <v>0</v>
      </c>
      <c r="H444" s="13"/>
      <c r="R444" s="9"/>
    </row>
    <row r="445" spans="1:18">
      <c r="A445" s="13"/>
      <c r="B445" s="11" t="s">
        <v>1817</v>
      </c>
      <c r="C445" s="11" t="s">
        <v>1171</v>
      </c>
      <c r="D445" s="12" t="s">
        <v>1171</v>
      </c>
      <c r="E445" s="11">
        <v>56</v>
      </c>
      <c r="F445" s="12">
        <v>56</v>
      </c>
      <c r="G445" s="6">
        <f t="shared" si="6"/>
        <v>0</v>
      </c>
      <c r="H445" s="13"/>
      <c r="R445" s="9"/>
    </row>
    <row r="446" spans="1:18">
      <c r="A446" s="13"/>
      <c r="B446" s="11" t="s">
        <v>1818</v>
      </c>
      <c r="C446" s="11" t="s">
        <v>1410</v>
      </c>
      <c r="D446" s="12" t="s">
        <v>1410</v>
      </c>
      <c r="E446" s="11">
        <v>48</v>
      </c>
      <c r="F446" s="12">
        <v>48</v>
      </c>
      <c r="G446" s="6">
        <f t="shared" si="6"/>
        <v>0</v>
      </c>
      <c r="H446" s="13"/>
      <c r="R446" s="9"/>
    </row>
    <row r="447" spans="1:18">
      <c r="A447" s="13"/>
      <c r="B447" s="11" t="s">
        <v>1819</v>
      </c>
      <c r="C447" s="11" t="s">
        <v>1169</v>
      </c>
      <c r="D447" s="12" t="s">
        <v>1169</v>
      </c>
      <c r="E447" s="11">
        <v>52</v>
      </c>
      <c r="F447" s="12">
        <v>52</v>
      </c>
      <c r="G447" s="6">
        <f t="shared" si="6"/>
        <v>0</v>
      </c>
      <c r="H447" s="13"/>
      <c r="R447" s="9"/>
    </row>
    <row r="448" spans="1:18">
      <c r="A448" s="13"/>
      <c r="B448" s="11" t="s">
        <v>1820</v>
      </c>
      <c r="C448" s="11" t="s">
        <v>1774</v>
      </c>
      <c r="D448" s="12" t="s">
        <v>1774</v>
      </c>
      <c r="E448" s="11">
        <v>124</v>
      </c>
      <c r="F448" s="12">
        <v>124</v>
      </c>
      <c r="G448" s="6">
        <f t="shared" si="6"/>
        <v>0</v>
      </c>
      <c r="H448" s="13"/>
      <c r="R448" s="9"/>
    </row>
    <row r="449" spans="1:18">
      <c r="A449" s="13"/>
      <c r="B449" s="11" t="s">
        <v>1821</v>
      </c>
      <c r="C449" s="11" t="s">
        <v>1410</v>
      </c>
      <c r="D449" s="12" t="s">
        <v>1410</v>
      </c>
      <c r="E449" s="11">
        <v>48</v>
      </c>
      <c r="F449" s="12">
        <v>48</v>
      </c>
      <c r="G449" s="6">
        <f t="shared" si="6"/>
        <v>0</v>
      </c>
      <c r="H449" s="13"/>
      <c r="R449" s="9"/>
    </row>
    <row r="450" spans="1:18">
      <c r="A450" s="13"/>
      <c r="B450" s="11" t="s">
        <v>1822</v>
      </c>
      <c r="C450" s="11" t="s">
        <v>1169</v>
      </c>
      <c r="D450" s="12" t="s">
        <v>1169</v>
      </c>
      <c r="E450" s="11">
        <v>52</v>
      </c>
      <c r="F450" s="12">
        <v>52</v>
      </c>
      <c r="G450" s="6">
        <f t="shared" si="6"/>
        <v>0</v>
      </c>
      <c r="H450" s="13"/>
      <c r="R450" s="9"/>
    </row>
    <row r="451" spans="1:18">
      <c r="A451" s="13"/>
      <c r="B451" s="11" t="s">
        <v>1823</v>
      </c>
      <c r="C451" s="11" t="s">
        <v>1196</v>
      </c>
      <c r="D451" s="12" t="s">
        <v>1196</v>
      </c>
      <c r="E451" s="11">
        <v>72</v>
      </c>
      <c r="F451" s="12">
        <v>72</v>
      </c>
      <c r="G451" s="6">
        <f t="shared" ref="G451:G498" si="7">(E451-F451)/F451</f>
        <v>0</v>
      </c>
      <c r="H451" s="13"/>
      <c r="R451" s="9"/>
    </row>
    <row r="452" spans="1:18">
      <c r="A452" s="13"/>
      <c r="B452" s="11" t="s">
        <v>1824</v>
      </c>
      <c r="C452" s="11" t="s">
        <v>1196</v>
      </c>
      <c r="D452" s="12" t="s">
        <v>1196</v>
      </c>
      <c r="E452" s="11">
        <v>72</v>
      </c>
      <c r="F452" s="12">
        <v>72</v>
      </c>
      <c r="G452" s="6">
        <f t="shared" si="7"/>
        <v>0</v>
      </c>
      <c r="H452" s="13"/>
      <c r="R452" s="9"/>
    </row>
    <row r="453" spans="1:18">
      <c r="A453" s="13"/>
      <c r="B453" s="11" t="s">
        <v>1825</v>
      </c>
      <c r="C453" s="11" t="s">
        <v>1196</v>
      </c>
      <c r="D453" s="12" t="s">
        <v>1196</v>
      </c>
      <c r="E453" s="11">
        <v>72</v>
      </c>
      <c r="F453" s="12">
        <v>72</v>
      </c>
      <c r="G453" s="6">
        <f t="shared" si="7"/>
        <v>0</v>
      </c>
      <c r="H453" s="13"/>
      <c r="R453" s="9"/>
    </row>
    <row r="454" spans="1:18">
      <c r="A454" s="13"/>
      <c r="B454" s="11" t="s">
        <v>1826</v>
      </c>
      <c r="C454" s="11" t="s">
        <v>1196</v>
      </c>
      <c r="D454" s="12" t="s">
        <v>1196</v>
      </c>
      <c r="E454" s="11">
        <v>72</v>
      </c>
      <c r="F454" s="12">
        <v>72</v>
      </c>
      <c r="G454" s="6">
        <f t="shared" si="7"/>
        <v>0</v>
      </c>
      <c r="H454" s="13"/>
      <c r="R454" s="9"/>
    </row>
    <row r="455" spans="1:18">
      <c r="A455" s="13"/>
      <c r="B455" s="11" t="s">
        <v>1827</v>
      </c>
      <c r="C455" s="11" t="s">
        <v>1196</v>
      </c>
      <c r="D455" s="12" t="s">
        <v>1196</v>
      </c>
      <c r="E455" s="11">
        <v>72</v>
      </c>
      <c r="F455" s="12">
        <v>72</v>
      </c>
      <c r="G455" s="6">
        <f t="shared" si="7"/>
        <v>0</v>
      </c>
      <c r="H455" s="13"/>
      <c r="R455" s="9"/>
    </row>
    <row r="456" spans="1:18">
      <c r="A456" s="13"/>
      <c r="B456" s="11" t="s">
        <v>1828</v>
      </c>
      <c r="C456" s="11" t="s">
        <v>1196</v>
      </c>
      <c r="D456" s="12" t="s">
        <v>1196</v>
      </c>
      <c r="E456" s="11">
        <v>72</v>
      </c>
      <c r="F456" s="12">
        <v>72</v>
      </c>
      <c r="G456" s="6">
        <f t="shared" si="7"/>
        <v>0</v>
      </c>
      <c r="H456" s="13"/>
      <c r="R456" s="9"/>
    </row>
    <row r="457" spans="1:18">
      <c r="A457" s="13"/>
      <c r="B457" s="11" t="s">
        <v>1829</v>
      </c>
      <c r="C457" s="11" t="s">
        <v>1830</v>
      </c>
      <c r="D457" s="12" t="s">
        <v>1830</v>
      </c>
      <c r="E457" s="11">
        <v>3.9</v>
      </c>
      <c r="F457" s="12">
        <v>3.9</v>
      </c>
      <c r="G457" s="6">
        <f t="shared" si="7"/>
        <v>0</v>
      </c>
      <c r="H457" s="13"/>
      <c r="R457" s="9"/>
    </row>
    <row r="458" spans="1:18">
      <c r="A458" s="13"/>
      <c r="B458" s="11" t="s">
        <v>1831</v>
      </c>
      <c r="C458" s="11" t="s">
        <v>1830</v>
      </c>
      <c r="D458" s="12" t="s">
        <v>1830</v>
      </c>
      <c r="E458" s="11">
        <v>3.9</v>
      </c>
      <c r="F458" s="12">
        <v>3.9</v>
      </c>
      <c r="G458" s="6">
        <f t="shared" si="7"/>
        <v>0</v>
      </c>
      <c r="H458" s="13"/>
      <c r="R458" s="9"/>
    </row>
    <row r="459" spans="1:18">
      <c r="A459" s="13"/>
      <c r="B459" s="11" t="s">
        <v>1832</v>
      </c>
      <c r="C459" s="11" t="s">
        <v>1448</v>
      </c>
      <c r="D459" s="12" t="s">
        <v>1448</v>
      </c>
      <c r="E459" s="11">
        <v>12</v>
      </c>
      <c r="F459" s="12">
        <v>12</v>
      </c>
      <c r="G459" s="6">
        <f t="shared" si="7"/>
        <v>0</v>
      </c>
      <c r="H459" s="13"/>
      <c r="R459" s="9"/>
    </row>
    <row r="460" spans="1:18">
      <c r="A460" s="13"/>
      <c r="B460" s="11" t="s">
        <v>1833</v>
      </c>
      <c r="C460" s="11" t="s">
        <v>1628</v>
      </c>
      <c r="D460" s="12" t="s">
        <v>1681</v>
      </c>
      <c r="E460" s="11">
        <v>4.4</v>
      </c>
      <c r="F460" s="12">
        <v>4.8</v>
      </c>
      <c r="G460" s="6">
        <f t="shared" si="7"/>
        <v>-0.0833333333333332</v>
      </c>
      <c r="H460" s="13"/>
      <c r="R460" s="9"/>
    </row>
    <row r="461" spans="1:18">
      <c r="A461" s="13"/>
      <c r="B461" s="11" t="s">
        <v>1834</v>
      </c>
      <c r="C461" s="11" t="s">
        <v>1628</v>
      </c>
      <c r="D461" s="12" t="s">
        <v>1681</v>
      </c>
      <c r="E461" s="11">
        <v>4.4</v>
      </c>
      <c r="F461" s="12">
        <v>4.8</v>
      </c>
      <c r="G461" s="6">
        <f t="shared" si="7"/>
        <v>-0.0833333333333332</v>
      </c>
      <c r="H461" s="13"/>
      <c r="R461" s="9"/>
    </row>
    <row r="462" spans="1:18">
      <c r="A462" s="13"/>
      <c r="B462" s="11" t="s">
        <v>1835</v>
      </c>
      <c r="C462" s="11" t="s">
        <v>1836</v>
      </c>
      <c r="D462" s="12" t="s">
        <v>1501</v>
      </c>
      <c r="E462" s="11">
        <v>20</v>
      </c>
      <c r="F462" s="12">
        <v>22</v>
      </c>
      <c r="G462" s="6">
        <f t="shared" si="7"/>
        <v>-0.0909090909090909</v>
      </c>
      <c r="H462" s="13"/>
      <c r="R462" s="9"/>
    </row>
    <row r="463" spans="1:18">
      <c r="A463" s="13"/>
      <c r="B463" s="11" t="s">
        <v>1837</v>
      </c>
      <c r="C463" s="11" t="s">
        <v>1838</v>
      </c>
      <c r="D463" s="12" t="s">
        <v>1838</v>
      </c>
      <c r="E463" s="11">
        <v>84</v>
      </c>
      <c r="F463" s="12">
        <v>84</v>
      </c>
      <c r="G463" s="6">
        <f t="shared" si="7"/>
        <v>0</v>
      </c>
      <c r="H463" s="13"/>
      <c r="R463" s="9"/>
    </row>
    <row r="464" spans="1:18">
      <c r="A464" s="13"/>
      <c r="B464" s="11" t="s">
        <v>1839</v>
      </c>
      <c r="C464" s="11" t="s">
        <v>1268</v>
      </c>
      <c r="D464" s="12" t="s">
        <v>1268</v>
      </c>
      <c r="E464" s="11">
        <v>88</v>
      </c>
      <c r="F464" s="12">
        <v>88</v>
      </c>
      <c r="G464" s="6">
        <f t="shared" si="7"/>
        <v>0</v>
      </c>
      <c r="H464" s="13"/>
      <c r="R464" s="9"/>
    </row>
    <row r="465" spans="1:18">
      <c r="A465" s="13"/>
      <c r="B465" s="11" t="s">
        <v>1840</v>
      </c>
      <c r="C465" s="11" t="s">
        <v>1706</v>
      </c>
      <c r="D465" s="12" t="s">
        <v>1706</v>
      </c>
      <c r="E465" s="11">
        <v>120</v>
      </c>
      <c r="F465" s="12">
        <v>120</v>
      </c>
      <c r="G465" s="6">
        <f t="shared" si="7"/>
        <v>0</v>
      </c>
      <c r="H465" s="13"/>
      <c r="R465" s="9"/>
    </row>
    <row r="466" spans="1:18">
      <c r="A466" s="13"/>
      <c r="B466" s="11" t="s">
        <v>1841</v>
      </c>
      <c r="C466" s="11" t="s">
        <v>1396</v>
      </c>
      <c r="D466" s="12" t="s">
        <v>1396</v>
      </c>
      <c r="E466" s="11">
        <v>80</v>
      </c>
      <c r="F466" s="12">
        <v>80</v>
      </c>
      <c r="G466" s="6">
        <f t="shared" si="7"/>
        <v>0</v>
      </c>
      <c r="H466" s="13"/>
      <c r="R466" s="9"/>
    </row>
    <row r="467" spans="1:18">
      <c r="A467" s="13"/>
      <c r="B467" s="11" t="s">
        <v>1842</v>
      </c>
      <c r="C467" s="11" t="s">
        <v>1838</v>
      </c>
      <c r="D467" s="12" t="s">
        <v>1838</v>
      </c>
      <c r="E467" s="11">
        <v>84</v>
      </c>
      <c r="F467" s="12">
        <v>84</v>
      </c>
      <c r="G467" s="6">
        <f t="shared" si="7"/>
        <v>0</v>
      </c>
      <c r="H467" s="13"/>
      <c r="R467" s="9"/>
    </row>
    <row r="468" spans="1:18">
      <c r="A468" s="13"/>
      <c r="B468" s="11" t="s">
        <v>1843</v>
      </c>
      <c r="C468" s="11" t="s">
        <v>1844</v>
      </c>
      <c r="D468" s="12" t="s">
        <v>1844</v>
      </c>
      <c r="E468" s="11">
        <v>112</v>
      </c>
      <c r="F468" s="12">
        <v>112</v>
      </c>
      <c r="G468" s="6">
        <f t="shared" si="7"/>
        <v>0</v>
      </c>
      <c r="H468" s="13"/>
      <c r="R468" s="9"/>
    </row>
    <row r="469" spans="1:18">
      <c r="A469" s="13"/>
      <c r="B469" s="11" t="s">
        <v>1845</v>
      </c>
      <c r="C469" s="11" t="s">
        <v>1846</v>
      </c>
      <c r="D469" s="12" t="s">
        <v>1846</v>
      </c>
      <c r="E469" s="11">
        <v>2</v>
      </c>
      <c r="F469" s="12">
        <v>2</v>
      </c>
      <c r="G469" s="6">
        <f t="shared" si="7"/>
        <v>0</v>
      </c>
      <c r="H469" s="13"/>
      <c r="R469" s="9"/>
    </row>
    <row r="470" spans="1:18">
      <c r="A470" s="13"/>
      <c r="B470" s="11" t="s">
        <v>1847</v>
      </c>
      <c r="C470" s="11" t="s">
        <v>1846</v>
      </c>
      <c r="D470" s="12" t="s">
        <v>1846</v>
      </c>
      <c r="E470" s="11">
        <v>2</v>
      </c>
      <c r="F470" s="12">
        <v>2</v>
      </c>
      <c r="G470" s="6">
        <f t="shared" si="7"/>
        <v>0</v>
      </c>
      <c r="H470" s="13"/>
      <c r="R470" s="9"/>
    </row>
    <row r="471" spans="1:18">
      <c r="A471" s="13"/>
      <c r="B471" s="11" t="s">
        <v>1848</v>
      </c>
      <c r="C471" s="11" t="s">
        <v>1734</v>
      </c>
      <c r="D471" s="12" t="s">
        <v>1734</v>
      </c>
      <c r="E471" s="11">
        <v>4</v>
      </c>
      <c r="F471" s="12">
        <v>4</v>
      </c>
      <c r="G471" s="6">
        <f t="shared" si="7"/>
        <v>0</v>
      </c>
      <c r="H471" s="13"/>
      <c r="R471" s="9"/>
    </row>
    <row r="472" spans="1:18">
      <c r="A472" s="13"/>
      <c r="B472" s="11" t="s">
        <v>1849</v>
      </c>
      <c r="C472" s="11" t="s">
        <v>1850</v>
      </c>
      <c r="D472" s="12" t="s">
        <v>1850</v>
      </c>
      <c r="E472" s="11">
        <v>116</v>
      </c>
      <c r="F472" s="12">
        <v>116</v>
      </c>
      <c r="G472" s="6">
        <f t="shared" si="7"/>
        <v>0</v>
      </c>
      <c r="H472" s="13"/>
      <c r="R472" s="9"/>
    </row>
    <row r="473" ht="13" spans="1:18">
      <c r="A473" s="10" t="s">
        <v>1851</v>
      </c>
      <c r="B473" s="11" t="s">
        <v>1852</v>
      </c>
      <c r="C473" s="11" t="s">
        <v>1765</v>
      </c>
      <c r="D473" s="12" t="s">
        <v>1765</v>
      </c>
      <c r="E473" s="11">
        <v>840</v>
      </c>
      <c r="F473" s="12">
        <v>840</v>
      </c>
      <c r="G473" s="6">
        <f t="shared" si="7"/>
        <v>0</v>
      </c>
      <c r="H473" s="13"/>
      <c r="R473" s="9"/>
    </row>
    <row r="474" spans="1:18">
      <c r="A474" s="13"/>
      <c r="B474" s="11" t="s">
        <v>1853</v>
      </c>
      <c r="C474" s="11" t="s">
        <v>1854</v>
      </c>
      <c r="D474" s="12" t="s">
        <v>1854</v>
      </c>
      <c r="E474" s="11">
        <v>844</v>
      </c>
      <c r="F474" s="12">
        <v>844</v>
      </c>
      <c r="G474" s="6">
        <f t="shared" si="7"/>
        <v>0</v>
      </c>
      <c r="H474" s="13"/>
      <c r="R474" s="9"/>
    </row>
    <row r="475" spans="1:18">
      <c r="A475" s="18"/>
      <c r="B475" s="11" t="s">
        <v>1855</v>
      </c>
      <c r="C475" s="11" t="s">
        <v>1433</v>
      </c>
      <c r="D475" s="12" t="s">
        <v>1433</v>
      </c>
      <c r="E475" s="11">
        <v>1.1</v>
      </c>
      <c r="F475" s="12">
        <v>1.1</v>
      </c>
      <c r="G475" s="6">
        <f t="shared" si="7"/>
        <v>0</v>
      </c>
      <c r="H475" s="18"/>
      <c r="R475" s="9"/>
    </row>
    <row r="476" ht="13" spans="1:18">
      <c r="A476" s="10" t="s">
        <v>1851</v>
      </c>
      <c r="B476" s="11" t="s">
        <v>1856</v>
      </c>
      <c r="C476" s="11" t="s">
        <v>1194</v>
      </c>
      <c r="D476" s="12" t="s">
        <v>1194</v>
      </c>
      <c r="E476" s="11">
        <v>44</v>
      </c>
      <c r="F476" s="12">
        <v>44</v>
      </c>
      <c r="G476" s="6">
        <f t="shared" si="7"/>
        <v>0</v>
      </c>
      <c r="H476" s="13"/>
      <c r="R476" s="9"/>
    </row>
    <row r="477" spans="1:18">
      <c r="A477" s="13"/>
      <c r="B477" s="11" t="s">
        <v>1857</v>
      </c>
      <c r="C477" s="11" t="s">
        <v>1410</v>
      </c>
      <c r="D477" s="12" t="s">
        <v>1410</v>
      </c>
      <c r="E477" s="11">
        <v>48</v>
      </c>
      <c r="F477" s="12">
        <v>48</v>
      </c>
      <c r="G477" s="6">
        <f t="shared" si="7"/>
        <v>0</v>
      </c>
      <c r="H477" s="13"/>
      <c r="R477" s="9"/>
    </row>
    <row r="478" spans="1:18">
      <c r="A478" s="13"/>
      <c r="B478" s="11" t="s">
        <v>1858</v>
      </c>
      <c r="C478" s="11" t="s">
        <v>1307</v>
      </c>
      <c r="D478" s="12" t="s">
        <v>1307</v>
      </c>
      <c r="E478" s="11">
        <v>144</v>
      </c>
      <c r="F478" s="12">
        <v>144</v>
      </c>
      <c r="G478" s="6">
        <f t="shared" si="7"/>
        <v>0</v>
      </c>
      <c r="H478" s="13"/>
      <c r="R478" s="9"/>
    </row>
    <row r="479" spans="1:18">
      <c r="A479" s="13"/>
      <c r="B479" s="11" t="s">
        <v>1859</v>
      </c>
      <c r="C479" s="11" t="s">
        <v>1739</v>
      </c>
      <c r="D479" s="12" t="s">
        <v>1739</v>
      </c>
      <c r="E479" s="11">
        <v>5.4</v>
      </c>
      <c r="F479" s="12">
        <v>5.4</v>
      </c>
      <c r="G479" s="6">
        <f t="shared" si="7"/>
        <v>0</v>
      </c>
      <c r="H479" s="13"/>
      <c r="R479" s="9"/>
    </row>
    <row r="480" spans="1:18">
      <c r="A480" s="13"/>
      <c r="B480" s="11" t="s">
        <v>1860</v>
      </c>
      <c r="C480" s="11" t="s">
        <v>1739</v>
      </c>
      <c r="D480" s="12" t="s">
        <v>1739</v>
      </c>
      <c r="E480" s="11">
        <v>5.4</v>
      </c>
      <c r="F480" s="12">
        <v>5.4</v>
      </c>
      <c r="G480" s="6">
        <f t="shared" si="7"/>
        <v>0</v>
      </c>
      <c r="H480" s="13"/>
      <c r="R480" s="9"/>
    </row>
    <row r="481" spans="1:18">
      <c r="A481" s="13"/>
      <c r="B481" s="11" t="s">
        <v>1861</v>
      </c>
      <c r="C481" s="11" t="s">
        <v>1862</v>
      </c>
      <c r="D481" s="12" t="s">
        <v>1862</v>
      </c>
      <c r="E481" s="11">
        <v>8.9</v>
      </c>
      <c r="F481" s="12">
        <v>8.9</v>
      </c>
      <c r="G481" s="6">
        <f t="shared" si="7"/>
        <v>0</v>
      </c>
      <c r="H481" s="13"/>
      <c r="R481" s="9"/>
    </row>
    <row r="482" spans="1:18">
      <c r="A482" s="13"/>
      <c r="B482" s="11" t="s">
        <v>1863</v>
      </c>
      <c r="C482" s="11" t="s">
        <v>1350</v>
      </c>
      <c r="D482" s="12" t="s">
        <v>1350</v>
      </c>
      <c r="E482" s="11">
        <v>2.2</v>
      </c>
      <c r="F482" s="12">
        <v>2.2</v>
      </c>
      <c r="G482" s="6">
        <f t="shared" si="7"/>
        <v>0</v>
      </c>
      <c r="H482" s="13"/>
      <c r="R482" s="9"/>
    </row>
    <row r="483" spans="1:18">
      <c r="A483" s="13"/>
      <c r="B483" s="11" t="s">
        <v>1864</v>
      </c>
      <c r="C483" s="11" t="s">
        <v>1350</v>
      </c>
      <c r="D483" s="12" t="s">
        <v>1350</v>
      </c>
      <c r="E483" s="11">
        <v>2.2</v>
      </c>
      <c r="F483" s="12">
        <v>2.2</v>
      </c>
      <c r="G483" s="6">
        <f t="shared" si="7"/>
        <v>0</v>
      </c>
      <c r="H483" s="13"/>
      <c r="R483" s="9"/>
    </row>
    <row r="484" spans="1:18">
      <c r="A484" s="13"/>
      <c r="B484" s="11" t="s">
        <v>1865</v>
      </c>
      <c r="C484" s="11" t="s">
        <v>1735</v>
      </c>
      <c r="D484" s="12" t="s">
        <v>1735</v>
      </c>
      <c r="E484" s="11">
        <v>4.1</v>
      </c>
      <c r="F484" s="12">
        <v>4.1</v>
      </c>
      <c r="G484" s="6">
        <f t="shared" si="7"/>
        <v>0</v>
      </c>
      <c r="H484" s="13"/>
      <c r="R484" s="9"/>
    </row>
    <row r="485" spans="1:18">
      <c r="A485" s="13"/>
      <c r="B485" s="11" t="s">
        <v>1866</v>
      </c>
      <c r="C485" s="11" t="s">
        <v>1867</v>
      </c>
      <c r="D485" s="12" t="s">
        <v>1867</v>
      </c>
      <c r="E485" s="11">
        <v>92</v>
      </c>
      <c r="F485" s="12">
        <v>92</v>
      </c>
      <c r="G485" s="6">
        <f t="shared" si="7"/>
        <v>0</v>
      </c>
      <c r="H485" s="13"/>
      <c r="R485" s="9"/>
    </row>
    <row r="486" spans="1:18">
      <c r="A486" s="13"/>
      <c r="B486" s="11" t="s">
        <v>1868</v>
      </c>
      <c r="C486" s="11" t="s">
        <v>1304</v>
      </c>
      <c r="D486" s="12" t="s">
        <v>1304</v>
      </c>
      <c r="E486" s="11">
        <v>96</v>
      </c>
      <c r="F486" s="12">
        <v>96</v>
      </c>
      <c r="G486" s="6">
        <f t="shared" si="7"/>
        <v>0</v>
      </c>
      <c r="H486" s="13"/>
      <c r="R486" s="9"/>
    </row>
    <row r="487" spans="1:18">
      <c r="A487" s="13"/>
      <c r="B487" s="11" t="s">
        <v>1869</v>
      </c>
      <c r="C487" s="11" t="s">
        <v>1870</v>
      </c>
      <c r="D487" s="12" t="s">
        <v>1870</v>
      </c>
      <c r="E487" s="11">
        <v>168</v>
      </c>
      <c r="F487" s="12">
        <v>168</v>
      </c>
      <c r="G487" s="6">
        <f t="shared" si="7"/>
        <v>0</v>
      </c>
      <c r="H487" s="13"/>
      <c r="R487" s="9"/>
    </row>
    <row r="488" spans="1:18">
      <c r="A488" s="13"/>
      <c r="B488" s="11" t="s">
        <v>1871</v>
      </c>
      <c r="C488" s="11" t="s">
        <v>1173</v>
      </c>
      <c r="D488" s="12" t="s">
        <v>1173</v>
      </c>
      <c r="E488" s="11">
        <v>2.6</v>
      </c>
      <c r="F488" s="12">
        <v>2.6</v>
      </c>
      <c r="G488" s="6">
        <f t="shared" si="7"/>
        <v>0</v>
      </c>
      <c r="H488" s="13"/>
      <c r="R488" s="9"/>
    </row>
    <row r="489" spans="1:18">
      <c r="A489" s="13"/>
      <c r="B489" s="11" t="s">
        <v>1872</v>
      </c>
      <c r="C489" s="11" t="s">
        <v>1173</v>
      </c>
      <c r="D489" s="12" t="s">
        <v>1173</v>
      </c>
      <c r="E489" s="11">
        <v>2.6</v>
      </c>
      <c r="F489" s="12">
        <v>2.6</v>
      </c>
      <c r="G489" s="6">
        <f t="shared" si="7"/>
        <v>0</v>
      </c>
      <c r="H489" s="13"/>
      <c r="R489" s="9"/>
    </row>
    <row r="490" spans="1:18">
      <c r="A490" s="13"/>
      <c r="B490" s="11" t="s">
        <v>1873</v>
      </c>
      <c r="C490" s="11" t="s">
        <v>1497</v>
      </c>
      <c r="D490" s="12" t="s">
        <v>1497</v>
      </c>
      <c r="E490" s="11">
        <v>3.8</v>
      </c>
      <c r="F490" s="12">
        <v>3.8</v>
      </c>
      <c r="G490" s="6">
        <f t="shared" si="7"/>
        <v>0</v>
      </c>
      <c r="H490" s="13"/>
      <c r="R490" s="9"/>
    </row>
    <row r="491" spans="1:18">
      <c r="A491" s="13"/>
      <c r="B491" s="11" t="s">
        <v>1874</v>
      </c>
      <c r="C491" s="11" t="s">
        <v>1219</v>
      </c>
      <c r="D491" s="12" t="s">
        <v>1219</v>
      </c>
      <c r="E491" s="11">
        <v>4</v>
      </c>
      <c r="F491" s="12">
        <v>4</v>
      </c>
      <c r="G491" s="6">
        <f t="shared" si="7"/>
        <v>0</v>
      </c>
      <c r="H491" s="13"/>
      <c r="R491" s="9"/>
    </row>
    <row r="492" spans="1:18">
      <c r="A492" s="13"/>
      <c r="B492" s="11" t="s">
        <v>1875</v>
      </c>
      <c r="C492" s="11" t="s">
        <v>1221</v>
      </c>
      <c r="D492" s="12" t="s">
        <v>1221</v>
      </c>
      <c r="E492" s="11">
        <v>8</v>
      </c>
      <c r="F492" s="12">
        <v>8</v>
      </c>
      <c r="G492" s="6">
        <f t="shared" si="7"/>
        <v>0</v>
      </c>
      <c r="H492" s="13"/>
      <c r="R492" s="9"/>
    </row>
    <row r="493" spans="1:18">
      <c r="A493" s="13"/>
      <c r="B493" s="11" t="s">
        <v>1876</v>
      </c>
      <c r="C493" s="11" t="s">
        <v>1183</v>
      </c>
      <c r="D493" s="12" t="s">
        <v>1183</v>
      </c>
      <c r="E493" s="11">
        <v>412</v>
      </c>
      <c r="F493" s="12">
        <v>412</v>
      </c>
      <c r="G493" s="6">
        <f t="shared" si="7"/>
        <v>0</v>
      </c>
      <c r="H493" s="13"/>
      <c r="R493" s="9"/>
    </row>
    <row r="494" spans="1:18">
      <c r="A494" s="13"/>
      <c r="B494" s="11" t="s">
        <v>1877</v>
      </c>
      <c r="C494" s="11" t="s">
        <v>1878</v>
      </c>
      <c r="D494" s="12" t="s">
        <v>1878</v>
      </c>
      <c r="E494" s="11">
        <v>416</v>
      </c>
      <c r="F494" s="12">
        <v>416</v>
      </c>
      <c r="G494" s="6">
        <f t="shared" si="7"/>
        <v>0</v>
      </c>
      <c r="H494" s="13"/>
      <c r="R494" s="9"/>
    </row>
    <row r="495" spans="1:18">
      <c r="A495" s="13"/>
      <c r="B495" s="11" t="s">
        <v>1879</v>
      </c>
      <c r="C495" s="11" t="s">
        <v>1309</v>
      </c>
      <c r="D495" s="12" t="s">
        <v>1309</v>
      </c>
      <c r="E495" s="11">
        <v>1.8</v>
      </c>
      <c r="F495" s="12">
        <v>1.8</v>
      </c>
      <c r="G495" s="6">
        <f t="shared" si="7"/>
        <v>0</v>
      </c>
      <c r="H495" s="13"/>
      <c r="R495" s="9"/>
    </row>
    <row r="496" spans="1:18">
      <c r="A496" s="13"/>
      <c r="B496" s="11" t="s">
        <v>1880</v>
      </c>
      <c r="C496" s="11" t="s">
        <v>1268</v>
      </c>
      <c r="D496" s="12" t="s">
        <v>1396</v>
      </c>
      <c r="E496" s="11">
        <v>88</v>
      </c>
      <c r="F496" s="12">
        <v>80</v>
      </c>
      <c r="G496" s="6">
        <f t="shared" si="7"/>
        <v>0.1</v>
      </c>
      <c r="H496" s="13"/>
      <c r="R496" s="9"/>
    </row>
    <row r="497" spans="1:18">
      <c r="A497" s="13"/>
      <c r="B497" s="11" t="s">
        <v>1881</v>
      </c>
      <c r="C497" s="11" t="s">
        <v>1867</v>
      </c>
      <c r="D497" s="12" t="s">
        <v>1838</v>
      </c>
      <c r="E497" s="11">
        <v>92</v>
      </c>
      <c r="F497" s="12">
        <v>84</v>
      </c>
      <c r="G497" s="6">
        <f t="shared" si="7"/>
        <v>0.0952380952380952</v>
      </c>
      <c r="H497" s="13"/>
      <c r="R497" s="9"/>
    </row>
    <row r="498" spans="1:18">
      <c r="A498" s="13"/>
      <c r="B498" s="11" t="s">
        <v>1882</v>
      </c>
      <c r="C498" s="11" t="s">
        <v>1433</v>
      </c>
      <c r="D498" s="12" t="s">
        <v>1201</v>
      </c>
      <c r="E498" s="11">
        <v>1.1</v>
      </c>
      <c r="F498" s="12">
        <v>1.3</v>
      </c>
      <c r="G498" s="6">
        <f t="shared" si="7"/>
        <v>-0.153846153846154</v>
      </c>
      <c r="H498" s="13"/>
      <c r="R498" s="9"/>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50" zoomScaleNormal="50" workbookViewId="0">
      <selection activeCell="S62" sqref="S62"/>
    </sheetView>
  </sheetViews>
  <sheetFormatPr defaultColWidth="11" defaultRowHeight="13.2"/>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9</vt:i4>
      </vt:variant>
    </vt:vector>
  </HeadingPairs>
  <TitlesOfParts>
    <vt:vector size="9" baseType="lpstr">
      <vt:lpstr>S650 R05 ENG发版测试报告</vt:lpstr>
      <vt:lpstr>遗留bug list</vt:lpstr>
      <vt:lpstr>Jira 问题状态汇总</vt:lpstr>
      <vt:lpstr>埋点测试</vt:lpstr>
      <vt:lpstr>APP source</vt:lpstr>
      <vt:lpstr>综合评分</vt:lpstr>
      <vt:lpstr>响应时间</vt:lpstr>
      <vt:lpstr>baidu APP</vt:lpstr>
      <vt:lpstr>内存走势图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2022-09-26T23:23:00Z</dcterms:created>
  <dcterms:modified xsi:type="dcterms:W3CDTF">2022-10-16T00:44:29Z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2052-4.6.1.7467</vt:lpwstr>
  </property>
  <property fmtid="{D5CDD505-2E9C-101B-9397-08002B2CF9AE}" pid="3" name="ICV">
    <vt:lpwstr>337400B3E02873880AC94A63C73876EB</vt:lpwstr>
  </property>
</Properties>
</file>