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ICA/R13/测试报告/"/>
    </mc:Choice>
  </mc:AlternateContent>
  <xr:revisionPtr revIDLastSave="0" documentId="13_ncr:1_{B7236DB4-74A2-1044-AC26-D9BE12D68663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测试报告" sheetId="1" r:id="rId1"/>
    <sheet name="icafe遗留buglist" sheetId="16" r:id="rId2"/>
    <sheet name="Jira遗留buglist" sheetId="14" r:id="rId3"/>
  </sheets>
  <definedNames>
    <definedName name="_xlnm._FilterDatabase" localSheetId="1" hidden="1">icafe遗留buglist!$A$1:$G$1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G56" i="1"/>
  <c r="D56" i="1"/>
  <c r="H55" i="1"/>
  <c r="F55" i="1"/>
  <c r="I55" i="1" s="1"/>
  <c r="H54" i="1"/>
  <c r="F54" i="1"/>
  <c r="H53" i="1"/>
  <c r="F53" i="1"/>
  <c r="H52" i="1"/>
  <c r="F52" i="1"/>
  <c r="I52" i="1" s="1"/>
  <c r="H51" i="1"/>
  <c r="F51" i="1"/>
  <c r="I51" i="1" s="1"/>
  <c r="H50" i="1"/>
  <c r="F50" i="1"/>
  <c r="I50" i="1" s="1"/>
  <c r="H49" i="1"/>
  <c r="F49" i="1"/>
  <c r="I49" i="1" s="1"/>
  <c r="H48" i="1"/>
  <c r="F48" i="1"/>
  <c r="H47" i="1"/>
  <c r="F47" i="1"/>
  <c r="I47" i="1" s="1"/>
  <c r="H46" i="1"/>
  <c r="F46" i="1"/>
  <c r="I46" i="1" s="1"/>
  <c r="H45" i="1"/>
  <c r="F45" i="1"/>
  <c r="H44" i="1"/>
  <c r="F44" i="1"/>
  <c r="I44" i="1" s="1"/>
  <c r="I45" i="1" l="1"/>
  <c r="I54" i="1"/>
  <c r="I48" i="1"/>
  <c r="I53" i="1"/>
</calcChain>
</file>

<file path=xl/sharedStrings.xml><?xml version="1.0" encoding="utf-8"?>
<sst xmlns="http://schemas.openxmlformats.org/spreadsheetml/2006/main" count="123" uniqueCount="107">
  <si>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</si>
  <si>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</si>
  <si>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</si>
  <si>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</si>
  <si>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</si>
  <si>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</si>
  <si>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</si>
  <si>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</si>
  <si>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</si>
  <si>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</si>
  <si>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</si>
  <si>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</si>
  <si>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</si>
  <si>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</si>
  <si>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</si>
  <si>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</si>
  <si>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</si>
  <si>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</si>
  <si>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</si>
  <si>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7*12无crash、无ANR</t>
  </si>
  <si>
    <t>3.质量标准效果类指标达成情况</t>
  </si>
  <si>
    <t>AI能力</t>
  </si>
  <si>
    <t>语音效果</t>
  </si>
  <si>
    <t>唤醒率</t>
  </si>
  <si>
    <t>唤醒词：
静态低噪95%、静态中噪92%、静态高噪89%、动态中噪90%
场景化命令词：
静态低噪93%、静态中噪90%、静态高噪86%、动态中噪88%</t>
  </si>
  <si>
    <t>NA</t>
  </si>
  <si>
    <t>一级误唤醒（闲聊）</t>
  </si>
  <si>
    <t>定制唤醒词平均每个词10h/次
场景化命令词平均每个词8h/次</t>
  </si>
  <si>
    <t>二级误唤醒（串扰词）</t>
  </si>
  <si>
    <t>无</t>
  </si>
  <si>
    <t>离在线识别率</t>
  </si>
  <si>
    <t>在线识别率：
静态低噪92%、静态中噪90%、静态高噪90%、动态中噪85%
离线识别率：
静态低噪85%、静态中噪85%、静态高噪85%、动态中噪80%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</si>
  <si>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</si>
  <si>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</si>
  <si>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</si>
  <si>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</si>
  <si>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</si>
  <si>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</si>
  <si>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MRD</t>
  </si>
  <si>
    <t>技术文档</t>
  </si>
  <si>
    <t>缺失</t>
  </si>
  <si>
    <t>单元测试报告</t>
  </si>
  <si>
    <t>Codereview结论</t>
  </si>
  <si>
    <t>二、Bug解决情况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</si>
  <si>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</si>
  <si>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</si>
  <si>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</si>
  <si>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launcher：因无法构造AAR更换滤芯场景，阻塞10条用例执行</t>
  </si>
  <si>
    <t>埋点：地图因部分场景无法触发，阻塞9条埋点用例执行，语音因功能Bug导致1条用例无法触发，launcher滤芯更换场景阻塞1条用例执行</t>
  </si>
  <si>
    <t>暂未进行OTA测试，待target包上传VADR后进行测试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</si>
  <si>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</si>
  <si>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</si>
  <si>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</si>
  <si>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</si>
  <si>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</si>
  <si>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</si>
  <si>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</si>
  <si>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R13版本成熟度</t>
  </si>
  <si>
    <t>R12版本成熟度</t>
  </si>
  <si>
    <t>未测/漏测原因和分析</t>
  </si>
  <si>
    <t>账号&amp;支付&amp;个人中心</t>
  </si>
  <si>
    <t>地图</t>
  </si>
  <si>
    <t>随心看</t>
  </si>
  <si>
    <t>车家互联</t>
  </si>
  <si>
    <t>launcher+AAR</t>
  </si>
  <si>
    <t>因无法构造AAR更换滤芯场景，阻塞10条用例执行</t>
  </si>
  <si>
    <t>激活</t>
  </si>
  <si>
    <t>语音</t>
  </si>
  <si>
    <t>消息中心</t>
  </si>
  <si>
    <t>随心听</t>
  </si>
  <si>
    <t>安全</t>
  </si>
  <si>
    <t>输入法</t>
  </si>
  <si>
    <t>埋点</t>
  </si>
  <si>
    <t>地图因部分场景无法触发，阻塞9条埋点用例执行，语音因功能Bug导致1条用例无法触发，launcher滤芯更换场景阻塞1条用例执行</t>
  </si>
  <si>
    <t>项目整体测试覆盖率</t>
  </si>
  <si>
    <t>六、测试环境及版本说明</t>
  </si>
  <si>
    <t>SOC版本</t>
  </si>
  <si>
    <t>MCU版本</t>
  </si>
  <si>
    <t>20231008_685_PRO</t>
  </si>
  <si>
    <t>屏幕尺寸</t>
  </si>
  <si>
    <t>编号</t>
  </si>
  <si>
    <t>标题</t>
  </si>
  <si>
    <t>类型</t>
  </si>
  <si>
    <t>流程状态</t>
  </si>
  <si>
    <t>负责人</t>
  </si>
  <si>
    <t>创建时间</t>
  </si>
  <si>
    <t>优先级</t>
  </si>
  <si>
    <t>Pass</t>
    <phoneticPr fontId="13" type="noConversion"/>
  </si>
  <si>
    <t>密钥</t>
  </si>
  <si>
    <t>摘要</t>
  </si>
  <si>
    <t>组件</t>
  </si>
  <si>
    <t>经办人</t>
  </si>
  <si>
    <t>报告人</t>
  </si>
  <si>
    <t>状态</t>
  </si>
  <si>
    <t>解决方案</t>
  </si>
  <si>
    <t>百度-地图</t>
  </si>
  <si>
    <t>P1</t>
  </si>
  <si>
    <t>未解决</t>
  </si>
  <si>
    <t>icafe未解决0个</t>
    <phoneticPr fontId="13" type="noConversion"/>
  </si>
  <si>
    <t>20230929_0983_B2F27_R13.PRO_Debug
20231018_0991_B2F27_R13.PRO_Debug
20231021_0992_B2F27_R13.PRO_Debug</t>
    <phoneticPr fontId="13" type="noConversion"/>
  </si>
  <si>
    <t>正在进行</t>
    <phoneticPr fontId="13" type="noConversion"/>
  </si>
  <si>
    <t>Jira未解决1个（其中P0 0个，P1 1个）</t>
    <phoneticPr fontId="13" type="noConversion"/>
  </si>
  <si>
    <t>通过</t>
    <phoneticPr fontId="13" type="noConversion"/>
  </si>
  <si>
    <t>APIMCIS-34731</t>
    <phoneticPr fontId="13" type="noConversion"/>
  </si>
  <si>
    <r>
      <rPr>
        <sz val="12"/>
        <color rgb="FF000000"/>
        <rFont val="Microsoft YaHei"/>
        <family val="2"/>
        <charset val="134"/>
      </rPr>
      <t>【</t>
    </r>
    <r>
      <rPr>
        <sz val="12"/>
        <color rgb="FF000000"/>
        <rFont val="Arial"/>
        <family val="2"/>
      </rPr>
      <t>Phase4 XCL MAP5.0</t>
    </r>
    <r>
      <rPr>
        <sz val="12"/>
        <color rgb="FF000000"/>
        <rFont val="Microsoft YaHei"/>
        <family val="2"/>
        <charset val="134"/>
      </rPr>
      <t>】</t>
    </r>
    <r>
      <rPr>
        <sz val="12"/>
        <color rgb="FF000000"/>
        <rFont val="Arial"/>
        <family val="2"/>
      </rPr>
      <t>CD764</t>
    </r>
    <r>
      <rPr>
        <sz val="12"/>
        <color rgb="FF000000"/>
        <rFont val="Microsoft YaHei"/>
        <family val="2"/>
        <charset val="134"/>
      </rPr>
      <t>导航静音模式不记忆</t>
    </r>
    <phoneticPr fontId="13" type="noConversion"/>
  </si>
  <si>
    <t>LinYuzhang</t>
    <phoneticPr fontId="13" type="noConversion"/>
  </si>
  <si>
    <t>Ziwei Peng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</si>
</sst>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>
    <font>
      <sz val="12"/>
      <color theme="1"/>
      <name val="等线"/>
      <charset val="134"/>
      <scheme val="minor"/>
    </font>
    <font>
      <sz val="12"/>
      <color rgb="FF000000"/>
      <name val="Arial"/>
      <family val="2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等线"/>
      <family val="4"/>
      <charset val="134"/>
    </font>
    <font>
      <sz val="11"/>
      <color indexed="8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10.5"/>
      <color rgb="FFFF0000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4"/>
      <color theme="9"/>
      <name val="宋体"/>
      <family val="3"/>
      <charset val="134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Microsoft YaHei"/>
      <family val="2"/>
      <charset val="134"/>
    </font>
    <font>
      <sz val="12"/>
      <color rgb="FF000000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indexed="13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8" fillId="0" borderId="0">
      <alignment vertical="center"/>
    </xf>
    <xf numFmtId="0" fontId="12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9" fontId="4" fillId="0" borderId="10" xfId="0" applyNumberFormat="1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3" fillId="3" borderId="7" xfId="0" applyFont="1" applyFill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justify" vertical="center" wrapText="1"/>
    </xf>
    <xf numFmtId="0" fontId="4" fillId="0" borderId="7" xfId="15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76" fontId="4" fillId="0" borderId="5" xfId="0" applyNumberFormat="1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176" fontId="4" fillId="0" borderId="0" xfId="0" applyNumberFormat="1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9" fontId="4" fillId="0" borderId="7" xfId="0" applyNumberFormat="1" applyFont="1" applyBorder="1" applyAlignment="1">
      <alignment horizontal="justify" vertical="center" wrapText="1"/>
    </xf>
    <xf numFmtId="10" fontId="4" fillId="0" borderId="7" xfId="0" applyNumberFormat="1" applyFont="1" applyBorder="1" applyAlignment="1">
      <alignment horizontal="justify" vertical="center" wrapText="1"/>
    </xf>
    <xf numFmtId="0" fontId="4" fillId="0" borderId="7" xfId="15" applyFont="1" applyBorder="1" applyAlignment="1">
      <alignment horizontal="left" vertical="center" wrapText="1"/>
    </xf>
    <xf numFmtId="0" fontId="4" fillId="0" borderId="15" xfId="0" applyFont="1" applyBorder="1">
      <alignment vertical="center"/>
    </xf>
    <xf numFmtId="0" fontId="3" fillId="0" borderId="15" xfId="0" applyFont="1" applyBorder="1" applyAlignment="1">
      <alignment vertical="center" wrapText="1"/>
    </xf>
    <xf numFmtId="0" fontId="2" fillId="0" borderId="15" xfId="0" applyFont="1" applyBorder="1">
      <alignment vertical="center"/>
    </xf>
    <xf numFmtId="0" fontId="0" fillId="0" borderId="15" xfId="0" applyBorder="1">
      <alignment vertical="center"/>
    </xf>
    <xf numFmtId="10" fontId="4" fillId="0" borderId="9" xfId="0" applyNumberFormat="1" applyFont="1" applyBorder="1" applyAlignment="1">
      <alignment vertical="center" wrapText="1"/>
    </xf>
    <xf numFmtId="10" fontId="4" fillId="0" borderId="10" xfId="0" applyNumberFormat="1" applyFont="1" applyBorder="1" applyAlignment="1">
      <alignment vertical="center" wrapText="1"/>
    </xf>
    <xf numFmtId="0" fontId="6" fillId="0" borderId="7" xfId="0" applyFont="1" applyBorder="1" applyAlignment="1">
      <alignment horizontal="justify"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>
      <alignment vertical="center"/>
    </xf>
    <xf numFmtId="49" fontId="0" fillId="4" borderId="1" xfId="0" applyNumberFormat="1" applyFill="1" applyBorder="1" applyAlignment="1"/>
    <xf numFmtId="0" fontId="15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49" fontId="17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 wrapText="1"/>
    </xf>
    <xf numFmtId="0" fontId="1" fillId="0" borderId="16" xfId="0" applyFont="1" applyBorder="1">
      <alignment vertical="center"/>
    </xf>
    <xf numFmtId="0" fontId="18" fillId="0" borderId="16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</cellXfs>
  <cellStyles count="16">
    <cellStyle name="Normal 2" xfId="13" xr:uid="{00000000-0005-0000-0000-000039000000}"/>
    <cellStyle name="Normal 2 2" xfId="1" xr:uid="{00000000-0005-0000-0000-000001000000}"/>
    <cellStyle name="常规" xfId="0" builtinId="0"/>
    <cellStyle name="常规 2" xfId="2" xr:uid="{00000000-0005-0000-0000-000002000000}"/>
    <cellStyle name="常规 3" xfId="15" xr:uid="{00000000-0005-0000-0000-00003E000000}"/>
    <cellStyle name="常规 4" xfId="3" xr:uid="{00000000-0005-0000-0000-000003000000}"/>
    <cellStyle name="常规 4 2" xfId="4" xr:uid="{00000000-0005-0000-0000-000004000000}"/>
    <cellStyle name="常规 4 2 2" xfId="5" xr:uid="{00000000-0005-0000-0000-000005000000}"/>
    <cellStyle name="常规 4 3" xfId="11" xr:uid="{00000000-0005-0000-0000-000022000000}"/>
    <cellStyle name="常规 5" xfId="6" xr:uid="{00000000-0005-0000-0000-000006000000}"/>
    <cellStyle name="常规 5 2" xfId="7" xr:uid="{00000000-0005-0000-0000-000007000000}"/>
    <cellStyle name="常规 6" xfId="8" xr:uid="{00000000-0005-0000-0000-000008000000}"/>
    <cellStyle name="常规 6 2" xfId="9" xr:uid="{00000000-0005-0000-0000-000009000000}"/>
    <cellStyle name="常规 7" xfId="14" xr:uid="{00000000-0005-0000-0000-00003C000000}"/>
    <cellStyle name="常规 8" xfId="12" xr:uid="{00000000-0005-0000-0000-00002D000000}"/>
    <cellStyle name="超链接 2" xfId="10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A29" workbookViewId="0">
      <selection activeCell="H16" sqref="H16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3.5" customWidth="1"/>
    <col min="4" max="4" width="32.6640625" customWidth="1"/>
    <col min="5" max="5" width="23.6640625" customWidth="1"/>
    <col min="6" max="6" width="17.6640625" customWidth="1"/>
    <col min="7" max="7" width="15.1640625" customWidth="1"/>
    <col min="8" max="8" width="25.33203125" customWidth="1"/>
    <col min="9" max="10" width="19.33203125" customWidth="1"/>
    <col min="11" max="11" width="23.33203125" customWidth="1"/>
  </cols>
  <sheetData>
    <row r="1" spans="1:11" ht="17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37" customHeight="1">
      <c r="A2" s="98" t="s">
        <v>102</v>
      </c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1">
      <c r="A3" s="101" t="s">
        <v>1</v>
      </c>
      <c r="B3" s="102"/>
      <c r="C3" s="102"/>
      <c r="D3" s="102"/>
      <c r="E3" s="102"/>
      <c r="F3" s="102"/>
      <c r="G3" s="102"/>
      <c r="H3" s="102"/>
      <c r="I3" s="102"/>
      <c r="J3" s="102"/>
      <c r="K3" s="103"/>
    </row>
    <row r="4" spans="1:11">
      <c r="A4" s="3" t="s">
        <v>2</v>
      </c>
      <c r="B4" s="4" t="s">
        <v>3</v>
      </c>
      <c r="C4" s="4" t="s">
        <v>4</v>
      </c>
      <c r="D4" s="4" t="s">
        <v>5</v>
      </c>
      <c r="E4" s="25" t="s">
        <v>6</v>
      </c>
      <c r="F4" s="26"/>
      <c r="G4" s="27"/>
      <c r="H4" s="27"/>
      <c r="I4" s="27"/>
      <c r="J4" s="27"/>
      <c r="K4" s="36"/>
    </row>
    <row r="5" spans="1:11">
      <c r="A5" s="5" t="s">
        <v>7</v>
      </c>
      <c r="B5" s="5" t="s">
        <v>8</v>
      </c>
      <c r="C5" s="6">
        <v>1</v>
      </c>
      <c r="D5" s="6">
        <v>1</v>
      </c>
      <c r="E5" s="28" t="s">
        <v>9</v>
      </c>
      <c r="F5" s="29"/>
      <c r="G5" s="30"/>
      <c r="H5" s="31"/>
      <c r="I5" s="31"/>
      <c r="J5" s="31"/>
      <c r="K5" s="36"/>
    </row>
    <row r="6" spans="1:11">
      <c r="A6" s="62" t="s">
        <v>10</v>
      </c>
      <c r="B6" s="8" t="s">
        <v>11</v>
      </c>
      <c r="C6" s="6" t="s">
        <v>12</v>
      </c>
      <c r="D6" s="9">
        <v>1</v>
      </c>
      <c r="E6" s="28" t="s">
        <v>9</v>
      </c>
      <c r="F6" s="29"/>
      <c r="G6" s="30"/>
      <c r="H6" s="31"/>
      <c r="I6" s="31"/>
      <c r="J6" s="31"/>
      <c r="K6" s="36"/>
    </row>
    <row r="7" spans="1:11">
      <c r="A7" s="62"/>
      <c r="B7" s="8" t="s">
        <v>13</v>
      </c>
      <c r="C7" s="6" t="s">
        <v>14</v>
      </c>
      <c r="D7" s="9">
        <v>1</v>
      </c>
      <c r="E7" s="28" t="s">
        <v>9</v>
      </c>
      <c r="F7" s="29"/>
      <c r="G7" s="30"/>
      <c r="H7" s="31"/>
      <c r="I7" s="31"/>
      <c r="J7" s="31"/>
      <c r="K7" s="36"/>
    </row>
    <row r="8" spans="1:11" ht="17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36"/>
    </row>
    <row r="9" spans="1:11" ht="17" customHeight="1">
      <c r="A9" s="104" t="s">
        <v>15</v>
      </c>
      <c r="B9" s="105"/>
      <c r="C9" s="105"/>
      <c r="D9" s="105"/>
      <c r="E9" s="106"/>
      <c r="F9" s="32"/>
      <c r="G9" s="32"/>
      <c r="H9" s="32"/>
      <c r="I9" s="32"/>
      <c r="J9" s="32"/>
      <c r="K9" s="37"/>
    </row>
    <row r="10" spans="1:11" s="2" customFormat="1" ht="15">
      <c r="A10" s="12" t="s">
        <v>16</v>
      </c>
      <c r="B10" s="13" t="s">
        <v>3</v>
      </c>
      <c r="C10" s="13" t="s">
        <v>4</v>
      </c>
      <c r="D10" s="13" t="s">
        <v>5</v>
      </c>
      <c r="E10" s="13" t="s">
        <v>6</v>
      </c>
      <c r="F10" s="11"/>
      <c r="G10" s="11"/>
      <c r="H10" s="11"/>
      <c r="I10" s="11"/>
      <c r="J10" s="11"/>
      <c r="K10" s="38"/>
    </row>
    <row r="11" spans="1:11" s="2" customFormat="1" ht="15">
      <c r="A11" s="7" t="s">
        <v>17</v>
      </c>
      <c r="B11" s="14" t="s">
        <v>18</v>
      </c>
      <c r="C11" s="15" t="s">
        <v>19</v>
      </c>
      <c r="D11" s="16" t="s">
        <v>87</v>
      </c>
      <c r="E11" s="16" t="s">
        <v>87</v>
      </c>
      <c r="F11" s="11"/>
      <c r="G11" s="11"/>
      <c r="H11" s="11"/>
      <c r="I11" s="11"/>
      <c r="J11" s="11"/>
      <c r="K11" s="38"/>
    </row>
    <row r="12" spans="1:1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36"/>
    </row>
    <row r="13" spans="1:11">
      <c r="A13" s="107" t="s">
        <v>20</v>
      </c>
      <c r="B13" s="107"/>
      <c r="C13" s="107"/>
      <c r="D13" s="107"/>
      <c r="E13" s="107"/>
      <c r="F13" s="11"/>
      <c r="G13" s="11"/>
      <c r="H13" s="11"/>
      <c r="I13" s="11"/>
      <c r="J13" s="11"/>
      <c r="K13" s="36"/>
    </row>
    <row r="14" spans="1:11">
      <c r="A14" s="17" t="s">
        <v>21</v>
      </c>
      <c r="B14" s="17" t="s">
        <v>3</v>
      </c>
      <c r="C14" s="17" t="s">
        <v>4</v>
      </c>
      <c r="D14" s="17" t="s">
        <v>5</v>
      </c>
      <c r="E14" s="17" t="s">
        <v>6</v>
      </c>
      <c r="F14" s="11"/>
      <c r="G14" s="11"/>
      <c r="H14" s="11"/>
      <c r="I14" s="11"/>
      <c r="J14" s="11"/>
      <c r="K14" s="36"/>
    </row>
    <row r="15" spans="1:11" ht="120">
      <c r="A15" s="53" t="s">
        <v>22</v>
      </c>
      <c r="B15" s="18" t="s">
        <v>23</v>
      </c>
      <c r="C15" s="19" t="s">
        <v>24</v>
      </c>
      <c r="D15" s="56" t="s">
        <v>25</v>
      </c>
      <c r="E15" s="57"/>
      <c r="F15" s="11"/>
      <c r="G15" s="11"/>
      <c r="H15" s="11"/>
      <c r="I15" s="11"/>
      <c r="J15" s="11"/>
      <c r="K15" s="39"/>
    </row>
    <row r="16" spans="1:11" ht="60">
      <c r="A16" s="54"/>
      <c r="B16" s="18" t="s">
        <v>26</v>
      </c>
      <c r="C16" s="19" t="s">
        <v>27</v>
      </c>
      <c r="D16" s="58"/>
      <c r="E16" s="59"/>
      <c r="F16" s="11"/>
      <c r="G16" s="11"/>
      <c r="H16" s="11"/>
      <c r="I16" s="11"/>
      <c r="J16" s="11"/>
      <c r="K16" s="39"/>
    </row>
    <row r="17" spans="1:13">
      <c r="A17" s="54"/>
      <c r="B17" s="18" t="s">
        <v>28</v>
      </c>
      <c r="C17" s="18" t="s">
        <v>29</v>
      </c>
      <c r="D17" s="58"/>
      <c r="E17" s="59"/>
      <c r="F17" s="11"/>
      <c r="G17" s="11"/>
      <c r="H17" s="11"/>
      <c r="I17" s="11"/>
      <c r="J17" s="11"/>
      <c r="K17" s="39"/>
    </row>
    <row r="18" spans="1:13" ht="120">
      <c r="A18" s="55"/>
      <c r="B18" s="18" t="s">
        <v>30</v>
      </c>
      <c r="C18" s="19" t="s">
        <v>31</v>
      </c>
      <c r="D18" s="60"/>
      <c r="E18" s="61"/>
      <c r="F18" s="11"/>
      <c r="G18" s="11"/>
      <c r="H18" s="11"/>
      <c r="I18" s="11"/>
      <c r="J18" s="11"/>
      <c r="K18" s="39"/>
    </row>
    <row r="19" spans="1:13">
      <c r="A19" s="20"/>
      <c r="B19" s="11"/>
      <c r="C19" s="21"/>
      <c r="D19" s="22"/>
      <c r="E19" s="22"/>
      <c r="F19" s="11"/>
      <c r="G19" s="11"/>
      <c r="H19" s="11"/>
      <c r="I19" s="11"/>
      <c r="J19" s="11"/>
      <c r="K19" s="39"/>
    </row>
    <row r="20" spans="1:13">
      <c r="A20" s="88" t="s">
        <v>32</v>
      </c>
      <c r="B20" s="89"/>
      <c r="C20" s="89"/>
      <c r="D20" s="89"/>
      <c r="E20" s="89"/>
      <c r="F20" s="11"/>
      <c r="G20" s="11"/>
      <c r="H20" s="11"/>
      <c r="I20" s="11"/>
      <c r="J20" s="11"/>
      <c r="K20" s="36"/>
    </row>
    <row r="21" spans="1:13">
      <c r="A21" s="3" t="s">
        <v>33</v>
      </c>
      <c r="B21" s="4" t="s">
        <v>34</v>
      </c>
      <c r="C21" s="11"/>
      <c r="D21" s="11"/>
      <c r="E21" s="11"/>
      <c r="F21" s="11"/>
      <c r="G21" s="11"/>
      <c r="H21" s="11"/>
      <c r="I21" s="11"/>
      <c r="J21" s="11"/>
      <c r="K21" s="36"/>
    </row>
    <row r="22" spans="1:13">
      <c r="A22" s="5" t="s">
        <v>35</v>
      </c>
      <c r="B22" s="23" t="s">
        <v>36</v>
      </c>
      <c r="C22" s="11"/>
      <c r="D22" s="11"/>
      <c r="E22" s="11"/>
      <c r="F22" s="11"/>
      <c r="G22" s="11"/>
      <c r="H22" s="11"/>
      <c r="I22" s="11"/>
      <c r="J22" s="11"/>
      <c r="K22" s="36"/>
    </row>
    <row r="23" spans="1:13">
      <c r="A23" s="5" t="s">
        <v>37</v>
      </c>
      <c r="B23" s="23" t="s">
        <v>36</v>
      </c>
      <c r="C23" s="11"/>
      <c r="D23" s="11"/>
      <c r="E23" s="11"/>
      <c r="F23" s="11"/>
      <c r="G23" s="11"/>
      <c r="H23" s="11"/>
      <c r="I23" s="11"/>
      <c r="J23" s="11"/>
      <c r="K23" s="36"/>
    </row>
    <row r="24" spans="1:13">
      <c r="A24" s="5" t="s">
        <v>38</v>
      </c>
      <c r="B24" s="23" t="s">
        <v>36</v>
      </c>
      <c r="C24" s="11"/>
      <c r="D24" s="11"/>
      <c r="E24" s="11"/>
      <c r="F24" s="11"/>
      <c r="G24" s="11"/>
      <c r="H24" s="11"/>
      <c r="I24" s="11"/>
      <c r="J24" s="11"/>
      <c r="K24" s="36"/>
    </row>
    <row r="25" spans="1:13">
      <c r="A25" s="5" t="s">
        <v>39</v>
      </c>
      <c r="B25" s="23" t="s">
        <v>40</v>
      </c>
      <c r="C25" s="11"/>
      <c r="D25" s="11"/>
      <c r="E25" s="11"/>
      <c r="F25" s="11"/>
      <c r="G25" s="11"/>
      <c r="H25" s="11"/>
      <c r="I25" s="11"/>
      <c r="J25" s="11"/>
      <c r="K25" s="36"/>
    </row>
    <row r="26" spans="1:13">
      <c r="A26" s="5" t="s">
        <v>41</v>
      </c>
      <c r="B26" s="23" t="s">
        <v>40</v>
      </c>
      <c r="C26" s="11"/>
      <c r="D26" s="11"/>
      <c r="E26" s="11"/>
      <c r="F26" s="11"/>
      <c r="G26" s="11"/>
      <c r="H26" s="11"/>
      <c r="I26" s="11"/>
      <c r="J26" s="11"/>
      <c r="K26" s="36"/>
    </row>
    <row r="27" spans="1:13">
      <c r="A27" s="5" t="s">
        <v>42</v>
      </c>
      <c r="B27" s="23" t="s">
        <v>40</v>
      </c>
      <c r="C27" s="11"/>
      <c r="D27" s="11"/>
      <c r="E27" s="11"/>
      <c r="F27" s="11"/>
      <c r="G27" s="11"/>
      <c r="H27" s="11"/>
      <c r="I27" s="11"/>
      <c r="J27" s="11"/>
      <c r="K27" s="36"/>
    </row>
    <row r="28" spans="1:13" ht="24" customHeight="1">
      <c r="A28" s="58"/>
      <c r="B28" s="90"/>
      <c r="C28" s="90"/>
      <c r="D28" s="90"/>
      <c r="E28" s="90"/>
      <c r="F28" s="90"/>
      <c r="G28" s="90"/>
      <c r="H28" s="90"/>
      <c r="I28" s="90"/>
      <c r="J28" s="90"/>
      <c r="K28" s="59"/>
    </row>
    <row r="29" spans="1:13">
      <c r="A29" s="87" t="s">
        <v>43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</row>
    <row r="30" spans="1:13">
      <c r="A30" s="91" t="s">
        <v>98</v>
      </c>
      <c r="B30" s="92"/>
      <c r="C30" s="92"/>
      <c r="D30" s="92"/>
      <c r="E30" s="92"/>
      <c r="F30" s="92"/>
      <c r="G30" s="92"/>
      <c r="H30" s="92"/>
      <c r="I30" s="92"/>
      <c r="J30" s="92"/>
      <c r="K30" s="93"/>
      <c r="L30" s="21"/>
      <c r="M30" s="21"/>
    </row>
    <row r="31" spans="1:13">
      <c r="A31" s="94" t="s">
        <v>101</v>
      </c>
      <c r="B31" s="92"/>
      <c r="C31" s="92"/>
      <c r="D31" s="92"/>
      <c r="E31" s="92"/>
      <c r="F31" s="92"/>
      <c r="G31" s="92"/>
      <c r="H31" s="92"/>
      <c r="I31" s="92"/>
      <c r="J31" s="92"/>
      <c r="K31" s="93"/>
      <c r="L31" s="21"/>
      <c r="M31" s="21"/>
    </row>
    <row r="32" spans="1:13" ht="30" customHeight="1">
      <c r="A32" s="87" t="s">
        <v>44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</row>
    <row r="33" spans="1:11" ht="17" thickBot="1">
      <c r="A33" s="87" t="s">
        <v>45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</row>
    <row r="34" spans="1:11" ht="17" thickBot="1">
      <c r="A34" s="84"/>
      <c r="B34" s="85"/>
      <c r="C34" s="85"/>
      <c r="D34" s="85"/>
      <c r="E34" s="85"/>
      <c r="F34" s="85"/>
      <c r="G34" s="85"/>
      <c r="H34" s="85"/>
      <c r="I34" s="85"/>
      <c r="J34" s="85"/>
      <c r="K34" s="86"/>
    </row>
    <row r="35" spans="1:1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80"/>
    </row>
    <row r="36" spans="1:1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80"/>
    </row>
    <row r="37" spans="1:1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80"/>
    </row>
    <row r="38" spans="1:11">
      <c r="A38" s="81" t="s">
        <v>46</v>
      </c>
      <c r="B38" s="82"/>
      <c r="C38" s="82"/>
      <c r="D38" s="82"/>
      <c r="E38" s="82"/>
      <c r="F38" s="82"/>
      <c r="G38" s="82"/>
      <c r="H38" s="82"/>
      <c r="I38" s="82"/>
      <c r="J38" s="82"/>
      <c r="K38" s="83"/>
    </row>
    <row r="39" spans="1:11">
      <c r="A39" s="78" t="s">
        <v>47</v>
      </c>
      <c r="B39" s="79"/>
      <c r="C39" s="79"/>
      <c r="D39" s="79"/>
      <c r="E39" s="79"/>
      <c r="F39" s="79"/>
      <c r="G39" s="79"/>
      <c r="H39" s="79"/>
      <c r="I39" s="79"/>
      <c r="J39" s="79"/>
      <c r="K39" s="80"/>
    </row>
    <row r="40" spans="1:11">
      <c r="A40" s="84" t="s">
        <v>48</v>
      </c>
      <c r="B40" s="85"/>
      <c r="C40" s="85"/>
      <c r="D40" s="85"/>
      <c r="E40" s="85"/>
      <c r="F40" s="85"/>
      <c r="G40" s="85"/>
      <c r="H40" s="85"/>
      <c r="I40" s="85"/>
      <c r="J40" s="85"/>
      <c r="K40" s="86"/>
    </row>
    <row r="41" spans="1:11">
      <c r="A41" s="78" t="s">
        <v>49</v>
      </c>
      <c r="B41" s="79"/>
      <c r="C41" s="79"/>
      <c r="D41" s="79"/>
      <c r="E41" s="79"/>
      <c r="F41" s="79"/>
      <c r="G41" s="79"/>
      <c r="H41" s="79"/>
      <c r="I41" s="79"/>
      <c r="J41" s="79"/>
      <c r="K41" s="80"/>
    </row>
    <row r="42" spans="1:11">
      <c r="A42" s="68" t="s">
        <v>50</v>
      </c>
      <c r="B42" s="68"/>
      <c r="C42" s="68"/>
      <c r="D42" s="68"/>
      <c r="E42" s="68"/>
      <c r="F42" s="69"/>
      <c r="G42" s="69"/>
      <c r="H42" s="69"/>
      <c r="I42" s="69"/>
      <c r="J42" s="69"/>
      <c r="K42" s="69"/>
    </row>
    <row r="43" spans="1:11" ht="30">
      <c r="A43" s="70" t="s">
        <v>51</v>
      </c>
      <c r="B43" s="71"/>
      <c r="C43" s="72"/>
      <c r="D43" s="8" t="s">
        <v>52</v>
      </c>
      <c r="E43" s="8" t="s">
        <v>53</v>
      </c>
      <c r="F43" s="8" t="s">
        <v>54</v>
      </c>
      <c r="G43" s="23" t="s">
        <v>55</v>
      </c>
      <c r="H43" s="23" t="s">
        <v>56</v>
      </c>
      <c r="I43" s="23" t="s">
        <v>57</v>
      </c>
      <c r="J43" s="23" t="s">
        <v>58</v>
      </c>
      <c r="K43" s="7" t="s">
        <v>59</v>
      </c>
    </row>
    <row r="44" spans="1:11" ht="17" customHeight="1">
      <c r="A44" s="64" t="s">
        <v>60</v>
      </c>
      <c r="B44" s="65"/>
      <c r="C44" s="66"/>
      <c r="D44" s="8">
        <v>360</v>
      </c>
      <c r="E44" s="8">
        <v>360</v>
      </c>
      <c r="F44" s="33">
        <f t="shared" ref="F44:F55" si="0">E44/D44</f>
        <v>1</v>
      </c>
      <c r="G44" s="7">
        <v>360</v>
      </c>
      <c r="H44" s="34">
        <f t="shared" ref="H44:H55" si="1">G44/E44</f>
        <v>1</v>
      </c>
      <c r="I44" s="40">
        <f t="shared" ref="I44:I55" si="2">F44*H44</f>
        <v>1</v>
      </c>
      <c r="J44" s="41">
        <v>1</v>
      </c>
      <c r="K44" s="8"/>
    </row>
    <row r="45" spans="1:11">
      <c r="A45" s="64" t="s">
        <v>61</v>
      </c>
      <c r="B45" s="65"/>
      <c r="C45" s="66"/>
      <c r="D45" s="8">
        <v>1695</v>
      </c>
      <c r="E45" s="8">
        <v>1695</v>
      </c>
      <c r="F45" s="33">
        <f t="shared" si="0"/>
        <v>1</v>
      </c>
      <c r="G45" s="7">
        <v>1690</v>
      </c>
      <c r="H45" s="34">
        <f t="shared" si="1"/>
        <v>0.99705014749262533</v>
      </c>
      <c r="I45" s="40">
        <f t="shared" si="2"/>
        <v>0.99705014749262533</v>
      </c>
      <c r="J45" s="41">
        <v>0.99498327759197303</v>
      </c>
      <c r="K45" s="8"/>
    </row>
    <row r="46" spans="1:11">
      <c r="A46" s="64" t="s">
        <v>62</v>
      </c>
      <c r="B46" s="65"/>
      <c r="C46" s="66"/>
      <c r="D46" s="24">
        <v>318</v>
      </c>
      <c r="E46" s="24">
        <v>318</v>
      </c>
      <c r="F46" s="33">
        <f t="shared" si="0"/>
        <v>1</v>
      </c>
      <c r="G46" s="35">
        <v>315</v>
      </c>
      <c r="H46" s="34">
        <f t="shared" si="1"/>
        <v>0.99056603773584906</v>
      </c>
      <c r="I46" s="40">
        <f t="shared" si="2"/>
        <v>0.99056603773584906</v>
      </c>
      <c r="J46" s="41">
        <v>0.99025974025973995</v>
      </c>
      <c r="K46" s="8"/>
    </row>
    <row r="47" spans="1:11">
      <c r="A47" s="64" t="s">
        <v>63</v>
      </c>
      <c r="B47" s="65"/>
      <c r="C47" s="66"/>
      <c r="D47" s="24">
        <v>90</v>
      </c>
      <c r="E47" s="24">
        <v>90</v>
      </c>
      <c r="F47" s="33">
        <f t="shared" si="0"/>
        <v>1</v>
      </c>
      <c r="G47" s="35">
        <v>90</v>
      </c>
      <c r="H47" s="34">
        <f t="shared" si="1"/>
        <v>1</v>
      </c>
      <c r="I47" s="40">
        <f t="shared" si="2"/>
        <v>1</v>
      </c>
      <c r="J47" s="41">
        <v>0.96666666666666701</v>
      </c>
      <c r="K47" s="8"/>
    </row>
    <row r="48" spans="1:11" ht="30">
      <c r="A48" s="64" t="s">
        <v>64</v>
      </c>
      <c r="B48" s="65"/>
      <c r="C48" s="66"/>
      <c r="D48" s="8">
        <v>328</v>
      </c>
      <c r="E48" s="8">
        <v>318</v>
      </c>
      <c r="F48" s="33">
        <f t="shared" si="0"/>
        <v>0.96951219512195119</v>
      </c>
      <c r="G48" s="7">
        <v>318</v>
      </c>
      <c r="H48" s="34">
        <f t="shared" si="1"/>
        <v>1</v>
      </c>
      <c r="I48" s="40">
        <f t="shared" si="2"/>
        <v>0.96951219512195119</v>
      </c>
      <c r="J48" s="41">
        <v>0.99750623441396502</v>
      </c>
      <c r="K48" s="42" t="s">
        <v>65</v>
      </c>
    </row>
    <row r="49" spans="1:12">
      <c r="A49" s="64" t="s">
        <v>66</v>
      </c>
      <c r="B49" s="65"/>
      <c r="C49" s="66"/>
      <c r="D49" s="24">
        <v>75</v>
      </c>
      <c r="E49" s="24">
        <v>75</v>
      </c>
      <c r="F49" s="33">
        <f t="shared" si="0"/>
        <v>1</v>
      </c>
      <c r="G49" s="35">
        <v>75</v>
      </c>
      <c r="H49" s="34">
        <f t="shared" si="1"/>
        <v>1</v>
      </c>
      <c r="I49" s="40">
        <f t="shared" si="2"/>
        <v>1</v>
      </c>
      <c r="J49" s="41">
        <v>0.94736842105263197</v>
      </c>
      <c r="K49" s="8"/>
    </row>
    <row r="50" spans="1:12">
      <c r="A50" s="64" t="s">
        <v>67</v>
      </c>
      <c r="B50" s="65"/>
      <c r="C50" s="66"/>
      <c r="D50" s="8">
        <v>1428</v>
      </c>
      <c r="E50" s="8">
        <v>1428</v>
      </c>
      <c r="F50" s="33">
        <f t="shared" si="0"/>
        <v>1</v>
      </c>
      <c r="G50" s="7">
        <v>1420</v>
      </c>
      <c r="H50" s="34">
        <f t="shared" si="1"/>
        <v>0.99439775910364148</v>
      </c>
      <c r="I50" s="40">
        <f t="shared" si="2"/>
        <v>0.99439775910364148</v>
      </c>
      <c r="J50" s="41">
        <v>0.97986577181208101</v>
      </c>
      <c r="K50" s="42"/>
    </row>
    <row r="51" spans="1:12">
      <c r="A51" s="64" t="s">
        <v>68</v>
      </c>
      <c r="B51" s="65"/>
      <c r="C51" s="66"/>
      <c r="D51" s="8">
        <v>94</v>
      </c>
      <c r="E51" s="8">
        <v>94</v>
      </c>
      <c r="F51" s="33">
        <f t="shared" si="0"/>
        <v>1</v>
      </c>
      <c r="G51" s="7">
        <v>94</v>
      </c>
      <c r="H51" s="34">
        <f t="shared" si="1"/>
        <v>1</v>
      </c>
      <c r="I51" s="40">
        <f t="shared" si="2"/>
        <v>1</v>
      </c>
      <c r="J51" s="41">
        <v>1</v>
      </c>
      <c r="K51" s="8"/>
    </row>
    <row r="52" spans="1:12">
      <c r="A52" s="64" t="s">
        <v>69</v>
      </c>
      <c r="B52" s="65"/>
      <c r="C52" s="66"/>
      <c r="D52" s="24">
        <v>919</v>
      </c>
      <c r="E52" s="24">
        <v>919</v>
      </c>
      <c r="F52" s="33">
        <f t="shared" si="0"/>
        <v>1</v>
      </c>
      <c r="G52" s="35">
        <v>917</v>
      </c>
      <c r="H52" s="34">
        <f t="shared" si="1"/>
        <v>0.9978237214363439</v>
      </c>
      <c r="I52" s="40">
        <f t="shared" si="2"/>
        <v>0.9978237214363439</v>
      </c>
      <c r="J52" s="41">
        <v>0.99451754385964897</v>
      </c>
      <c r="K52" s="8"/>
    </row>
    <row r="53" spans="1:12">
      <c r="A53" s="64" t="s">
        <v>70</v>
      </c>
      <c r="B53" s="65"/>
      <c r="C53" s="66"/>
      <c r="D53" s="8">
        <v>334</v>
      </c>
      <c r="E53" s="8">
        <v>334</v>
      </c>
      <c r="F53" s="33">
        <f t="shared" si="0"/>
        <v>1</v>
      </c>
      <c r="G53" s="7">
        <v>334</v>
      </c>
      <c r="H53" s="34">
        <f t="shared" si="1"/>
        <v>1</v>
      </c>
      <c r="I53" s="40">
        <f t="shared" si="2"/>
        <v>1</v>
      </c>
      <c r="J53" s="41">
        <v>0.98950131233595795</v>
      </c>
      <c r="K53" s="8"/>
    </row>
    <row r="54" spans="1:12">
      <c r="A54" s="67" t="s">
        <v>71</v>
      </c>
      <c r="B54" s="67"/>
      <c r="C54" s="67"/>
      <c r="D54" s="24">
        <v>70</v>
      </c>
      <c r="E54" s="24">
        <v>70</v>
      </c>
      <c r="F54" s="33">
        <f t="shared" si="0"/>
        <v>1</v>
      </c>
      <c r="G54" s="35">
        <v>70</v>
      </c>
      <c r="H54" s="34">
        <f t="shared" si="1"/>
        <v>1</v>
      </c>
      <c r="I54" s="40">
        <f t="shared" si="2"/>
        <v>1</v>
      </c>
      <c r="J54" s="41">
        <v>1</v>
      </c>
      <c r="K54" s="8"/>
    </row>
    <row r="55" spans="1:12" s="2" customFormat="1" ht="80">
      <c r="A55" s="62" t="s">
        <v>72</v>
      </c>
      <c r="B55" s="62"/>
      <c r="C55" s="62"/>
      <c r="D55" s="8">
        <v>427</v>
      </c>
      <c r="E55" s="8">
        <v>416</v>
      </c>
      <c r="F55" s="33">
        <f t="shared" si="0"/>
        <v>0.97423887587822011</v>
      </c>
      <c r="G55" s="7">
        <v>402</v>
      </c>
      <c r="H55" s="34">
        <f t="shared" si="1"/>
        <v>0.96634615384615385</v>
      </c>
      <c r="I55" s="40">
        <f t="shared" si="2"/>
        <v>0.94145199063231844</v>
      </c>
      <c r="J55" s="41">
        <v>0.99451754385964897</v>
      </c>
      <c r="K55" s="43" t="s">
        <v>73</v>
      </c>
      <c r="L55" s="44"/>
    </row>
    <row r="56" spans="1:12" s="2" customFormat="1" ht="16" customHeight="1">
      <c r="A56" s="73" t="s">
        <v>74</v>
      </c>
      <c r="B56" s="74"/>
      <c r="C56" s="75"/>
      <c r="D56" s="73" t="str">
        <f>CONCATENATE("全部模块用例总执行数/全部模块用例总数=",TEXT(SUM(E44:E55)/SUM(D44:D55),"0.00%"))</f>
        <v>全部模块用例总执行数/全部模块用例总数=99.66%</v>
      </c>
      <c r="E56" s="74"/>
      <c r="F56" s="75"/>
      <c r="G56" s="76" t="str">
        <f>CONCATENATE("执行通过率(执行成功数/测试执行数）=",TEXT(SUM(G44:G55)/SUM(E44:E55),"0.00%"))</f>
        <v>执行通过率(执行成功数/测试执行数）=99.48%</v>
      </c>
      <c r="H56" s="77"/>
      <c r="I56" s="76" t="str">
        <f>CONCATENATE("总体成熟度(执行成功数/用例总数）=",TEXT(SUM(G44:G55)/SUM(D44:D55),"0.00%"))</f>
        <v>总体成熟度(执行成功数/用例总数）=99.14%</v>
      </c>
      <c r="J56" s="77"/>
      <c r="K56" s="45"/>
      <c r="L56" s="44"/>
    </row>
    <row r="57" spans="1:12">
      <c r="A57" s="68" t="s">
        <v>75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12" ht="51" customHeight="1">
      <c r="A58" s="62" t="s">
        <v>76</v>
      </c>
      <c r="B58" s="62"/>
      <c r="C58" s="62"/>
      <c r="D58" s="63" t="s">
        <v>99</v>
      </c>
      <c r="E58" s="62"/>
      <c r="F58" s="62"/>
      <c r="G58" s="62"/>
      <c r="H58" s="62"/>
      <c r="I58" s="62"/>
      <c r="J58" s="62"/>
      <c r="K58" s="62"/>
    </row>
    <row r="59" spans="1:12" ht="35" customHeight="1">
      <c r="A59" s="62" t="s">
        <v>77</v>
      </c>
      <c r="B59" s="62"/>
      <c r="C59" s="62"/>
      <c r="D59" s="63" t="s">
        <v>78</v>
      </c>
      <c r="E59" s="62"/>
      <c r="F59" s="62"/>
      <c r="G59" s="62"/>
      <c r="H59" s="62"/>
      <c r="I59" s="62"/>
      <c r="J59" s="62"/>
      <c r="K59" s="62"/>
    </row>
    <row r="60" spans="1:12">
      <c r="A60" s="62" t="s">
        <v>79</v>
      </c>
      <c r="B60" s="62"/>
      <c r="C60" s="62"/>
      <c r="D60" s="62">
        <v>27</v>
      </c>
      <c r="E60" s="62"/>
      <c r="F60" s="62"/>
      <c r="G60" s="62"/>
      <c r="H60" s="62"/>
      <c r="I60" s="62"/>
      <c r="J60" s="62"/>
      <c r="K60" s="62"/>
    </row>
  </sheetData>
  <sheetProtection formatCells="0" insertHyperlinks="0" autoFilter="0"/>
  <mergeCells count="48">
    <mergeCell ref="A1:K1"/>
    <mergeCell ref="A2:K2"/>
    <mergeCell ref="A3:K3"/>
    <mergeCell ref="A9:E9"/>
    <mergeCell ref="A13:E13"/>
    <mergeCell ref="A6:A7"/>
    <mergeCell ref="A20:E20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K40"/>
    <mergeCell ref="A41:K41"/>
    <mergeCell ref="A42:K42"/>
    <mergeCell ref="A43:C43"/>
    <mergeCell ref="A44:C44"/>
    <mergeCell ref="A45:C45"/>
    <mergeCell ref="A60:C60"/>
    <mergeCell ref="D60:K60"/>
    <mergeCell ref="A56:C56"/>
    <mergeCell ref="D56:F56"/>
    <mergeCell ref="G56:H56"/>
    <mergeCell ref="I56:J56"/>
    <mergeCell ref="A57:K57"/>
    <mergeCell ref="A15:A18"/>
    <mergeCell ref="D15:E18"/>
    <mergeCell ref="A58:C58"/>
    <mergeCell ref="D58:K58"/>
    <mergeCell ref="A59:C59"/>
    <mergeCell ref="D59:K59"/>
    <mergeCell ref="A51:C51"/>
    <mergeCell ref="A52:C52"/>
    <mergeCell ref="A53:C53"/>
    <mergeCell ref="A54:C54"/>
    <mergeCell ref="A55:C55"/>
    <mergeCell ref="A46:C46"/>
    <mergeCell ref="A47:C47"/>
    <mergeCell ref="A48:C48"/>
    <mergeCell ref="A49:C49"/>
    <mergeCell ref="A50:C50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activeCell="B5" sqref="B5:B13"/>
    </sheetView>
  </sheetViews>
  <sheetFormatPr baseColWidth="10" defaultColWidth="8.83203125" defaultRowHeight="16"/>
  <cols>
    <col min="1" max="1" width="22.1640625" customWidth="1"/>
    <col min="2" max="2" width="117.5" customWidth="1"/>
    <col min="5" max="5" width="31.83203125" customWidth="1"/>
    <col min="6" max="6" width="20.33203125" customWidth="1"/>
  </cols>
  <sheetData>
    <row r="1" spans="1:7">
      <c r="A1" s="46" t="s">
        <v>80</v>
      </c>
      <c r="B1" s="46" t="s">
        <v>81</v>
      </c>
      <c r="C1" s="46" t="s">
        <v>82</v>
      </c>
      <c r="D1" s="46" t="s">
        <v>83</v>
      </c>
      <c r="E1" s="46" t="s">
        <v>84</v>
      </c>
      <c r="F1" s="46" t="s">
        <v>85</v>
      </c>
      <c r="G1" s="46" t="s">
        <v>86</v>
      </c>
    </row>
  </sheetData>
  <sheetProtection formatCells="0" insertHyperlinks="0" autoFilter="0"/>
  <autoFilter ref="A1:G1" xr:uid="{00000000-0009-0000-0000-000001000000}"/>
  <phoneticPr fontId="13" type="noConversion"/>
  <conditionalFormatting sqref="B1">
    <cfRule type="duplicateValues" dxfId="1" priority="4"/>
  </conditionalFormatting>
  <conditionalFormatting sqref="B1:B4 B14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abSelected="1" workbookViewId="0">
      <selection activeCell="A2" sqref="A2:XFD2"/>
    </sheetView>
  </sheetViews>
  <sheetFormatPr baseColWidth="10" defaultColWidth="10.83203125" defaultRowHeight="16"/>
  <cols>
    <col min="1" max="1" width="15.6640625" style="1" bestFit="1" customWidth="1"/>
    <col min="2" max="2" width="63.83203125" style="1" customWidth="1"/>
    <col min="3" max="3" width="12.1640625" style="1" customWidth="1"/>
    <col min="4" max="4" width="24.1640625" style="1" customWidth="1"/>
    <col min="5" max="5" width="29.5" style="1" customWidth="1"/>
    <col min="6" max="6" width="22.6640625" style="1" customWidth="1"/>
    <col min="7" max="7" width="28.6640625" style="1" customWidth="1"/>
    <col min="8" max="8" width="8.6640625" style="1" customWidth="1"/>
    <col min="9" max="9" width="21.83203125" style="1" customWidth="1"/>
    <col min="10" max="10" width="9.1640625" style="1" customWidth="1"/>
    <col min="11" max="11" width="21" style="1" customWidth="1"/>
    <col min="12" max="16384" width="10.83203125" style="1"/>
  </cols>
  <sheetData>
    <row r="1" spans="1:8" ht="34">
      <c r="A1" s="47" t="s">
        <v>88</v>
      </c>
      <c r="B1" s="47" t="s">
        <v>89</v>
      </c>
      <c r="C1" s="47" t="s">
        <v>90</v>
      </c>
      <c r="D1" s="47" t="s">
        <v>91</v>
      </c>
      <c r="E1" s="47" t="s">
        <v>92</v>
      </c>
      <c r="F1" s="47" t="s">
        <v>86</v>
      </c>
      <c r="G1" s="47" t="s">
        <v>93</v>
      </c>
      <c r="H1" s="47" t="s">
        <v>94</v>
      </c>
    </row>
    <row r="2" spans="1:8" ht="19">
      <c r="A2" s="51" t="s">
        <v>103</v>
      </c>
      <c r="B2" s="52" t="s">
        <v>104</v>
      </c>
      <c r="C2" s="48" t="s">
        <v>95</v>
      </c>
      <c r="D2" s="48" t="s">
        <v>105</v>
      </c>
      <c r="E2" s="48" t="s">
        <v>106</v>
      </c>
      <c r="F2" s="48" t="s">
        <v>96</v>
      </c>
      <c r="G2" s="49" t="s">
        <v>100</v>
      </c>
      <c r="H2" s="50" t="s">
        <v>97</v>
      </c>
    </row>
  </sheetData>
  <sheetProtection formatCells="0" insertHyperlinks="0" autoFilter="0"/>
  <phoneticPr fontId="13" type="noConversion"/>
  <printOptions horizontalCentered="1" verticalCentered="1"/>
  <pageMargins left="0.25" right="0.25" top="0.25" bottom="0.5" header="0.5" footer="0.25"/>
  <pageSetup orientation="landscape"/>
  <headerFooter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16"/>
  <pixelatorList sheetStid="14"/>
  <pixelatorList sheetStid="17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16" interlineOnOff="0" interlineColor="0" isDbSheet="0" isDashBoardSheet="0"/>
    <woSheetProps sheetStid="1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2021-09-22T15:06:00Z</dcterms:created>
  <dcterms:modified xsi:type="dcterms:W3CDTF">2023-12-14T11:25:24Z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F7AFE8E0BF03AA8A4681E7623B2CD2F3</vt:lpwstr>
  </property>
</Properties>
</file>