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60"/>
  </bookViews>
  <sheets>
    <sheet name="phase4-U625 Timberline R00发版测试" sheetId="11" r:id="rId1"/>
    <sheet name="Jira 问题汇总" sheetId="23" r:id="rId2"/>
    <sheet name="埋点" sheetId="17" r:id="rId3"/>
    <sheet name="综合评分" sheetId="18" r:id="rId4"/>
    <sheet name="APP source" sheetId="19" r:id="rId5"/>
    <sheet name="response time" sheetId="20" r:id="rId6"/>
    <sheet name="Baidu APP" sheetId="21" r:id="rId7"/>
    <sheet name="内存泄露" sheetId="22" r:id="rId8"/>
  </sheets>
  <definedNames>
    <definedName name="_xlnm._FilterDatabase" localSheetId="0" hidden="1">'phase4-U625 Timberline R00发版测试'!$A$29:$J$76</definedName>
  </definedNames>
  <calcPr calcId="144525"/>
</workbook>
</file>

<file path=xl/comments1.xml><?xml version="1.0" encoding="utf-8"?>
<comments xmlns="http://schemas.openxmlformats.org/spreadsheetml/2006/main">
  <authors>
    <author>Hong Jinchao</author>
  </authors>
  <commentList>
    <comment ref="L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<sst xmlns="http://schemas.openxmlformats.org/spreadsheetml/2006/main" count="3418" uniqueCount="1586">
  <si>
    <t>一、测试报告总论：</t>
  </si>
  <si>
    <r>
      <rPr>
        <b/>
        <sz val="10.5"/>
        <color theme="1"/>
        <rFont val="宋体"/>
        <charset val="134"/>
      </rPr>
      <t>1.质量标准基础指标达成情况：</t>
    </r>
    <r>
      <rPr>
        <sz val="10.5"/>
        <color theme="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</si>
  <si>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</si>
  <si>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</si>
  <si>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</si>
  <si>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</si>
  <si>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</si>
  <si>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</si>
  <si>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</si>
  <si>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</si>
  <si>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FAIL</t>
  </si>
  <si>
    <t>Bug修复率</t>
  </si>
  <si>
    <t>遗留P0P1 bug数量</t>
  </si>
  <si>
    <t>无遗留P0 P1 bug</t>
  </si>
  <si>
    <t>遗留P0 P1 bug 共15个</t>
  </si>
  <si>
    <t>2.版本稳定性及性能指标达成情况：</t>
  </si>
  <si>
    <t>稳定性及性能</t>
  </si>
  <si>
    <t>版本稳定性</t>
  </si>
  <si>
    <t>Monkey</t>
  </si>
  <si>
    <t>7*24无crash、无ANR</t>
  </si>
  <si>
    <t>存在crash、anr</t>
  </si>
  <si>
    <t>内存泄露</t>
  </si>
  <si>
    <t>无内存泄漏</t>
  </si>
  <si>
    <t>见各模块内存泄露场景sheet</t>
  </si>
  <si>
    <t>NA</t>
  </si>
  <si>
    <t>版本性能</t>
  </si>
  <si>
    <t>流畅度</t>
  </si>
  <si>
    <t>无明显卡顿</t>
  </si>
  <si>
    <t>PASS</t>
  </si>
  <si>
    <t>综合评分</t>
  </si>
  <si>
    <t>见sheet</t>
  </si>
  <si>
    <t>baidu APP占ROM</t>
  </si>
  <si>
    <t>APP sources</t>
  </si>
  <si>
    <t>响应时间</t>
  </si>
  <si>
    <t>3.质量标准效果类指标达成情况：</t>
  </si>
  <si>
    <t>AI能力</t>
  </si>
  <si>
    <t>唤醒词</t>
  </si>
  <si>
    <t>唤醒率-低噪</t>
  </si>
  <si>
    <t>唤醒率-中噪</t>
  </si>
  <si>
    <t>唤醒率-高噪</t>
  </si>
  <si>
    <t>场景化命令词</t>
  </si>
  <si>
    <t>误唤醒</t>
  </si>
  <si>
    <t>小度小度</t>
  </si>
  <si>
    <t>0.3次/h</t>
  </si>
  <si>
    <t>你好福特</t>
  </si>
  <si>
    <t>1.2次/h</t>
  </si>
  <si>
    <t>二、Bug解决情况</t>
  </si>
  <si>
    <t>Jira未解决问题（P0 0个，P1 10个）</t>
  </si>
  <si>
    <t>三、版本已知风险/遗留严重问题</t>
  </si>
  <si>
    <t>严重问题:</t>
  </si>
  <si>
    <t>项目风险（阻塞项、进度风险、功能需求未实现、质量风险、依赖实车、依赖环境）</t>
  </si>
  <si>
    <t>地图：</t>
  </si>
  <si>
    <t>部分case依赖实车</t>
  </si>
  <si>
    <t>语音：</t>
  </si>
  <si>
    <t>暂无</t>
  </si>
  <si>
    <t>车家互联</t>
  </si>
  <si>
    <t>覆盖的品牌数量较少</t>
  </si>
  <si>
    <t>随心听</t>
  </si>
  <si>
    <t>随心看</t>
  </si>
  <si>
    <t>图像</t>
  </si>
  <si>
    <t>基于台架测试</t>
  </si>
  <si>
    <t>外卖</t>
  </si>
  <si>
    <t>酒店</t>
  </si>
  <si>
    <t>电影购票</t>
  </si>
  <si>
    <t>预约保养</t>
  </si>
  <si>
    <t>智慧停车场</t>
  </si>
  <si>
    <t>部分case依赖实车进出场</t>
  </si>
  <si>
    <t>安全</t>
  </si>
  <si>
    <t>应用未加固及部分文件加密阻塞测试</t>
  </si>
  <si>
    <t>账号 </t>
  </si>
  <si>
    <t>订单中心&amp;支付&amp;账号部分case依赖正式环境</t>
  </si>
  <si>
    <t>激活</t>
  </si>
  <si>
    <t>消息中心</t>
  </si>
  <si>
    <t>使用demo模拟发送消息</t>
  </si>
  <si>
    <t>输入法</t>
  </si>
  <si>
    <t>四、测试用例执行情况及遗留P0P1 bug数</t>
  </si>
  <si>
    <t>模块名称</t>
  </si>
  <si>
    <t>用例总数</t>
  </si>
  <si>
    <t>测试执行数</t>
  </si>
  <si>
    <t>测试执行率（测试执行数/用例总数）</t>
  </si>
  <si>
    <t>执行通过数（执行数/用例总数）</t>
  </si>
  <si>
    <t>执行通过率(执行成功数/测试执行数）</t>
  </si>
  <si>
    <t>整体执行通过率（执行成功数/用例总数）</t>
  </si>
  <si>
    <t>未测/漏测原因和分析</t>
  </si>
  <si>
    <t>launcher</t>
  </si>
  <si>
    <t>滤芯饱和依赖福特服务端更改点火时间</t>
  </si>
  <si>
    <t>AAR</t>
  </si>
  <si>
    <t>1.滤芯饱和依赖福特服务端更改点火时间
2.依赖实车vin</t>
  </si>
  <si>
    <t>EM</t>
  </si>
  <si>
    <t>依赖实车硬件环境</t>
  </si>
  <si>
    <t>地图</t>
  </si>
  <si>
    <t>语音</t>
  </si>
  <si>
    <t>部分case依赖实车倒车影像（上个版本验证通过）</t>
  </si>
  <si>
    <t>支付case暂无法验证</t>
  </si>
  <si>
    <t>依赖实车进出停车场扣费</t>
  </si>
  <si>
    <t>账号</t>
  </si>
  <si>
    <t>支付&amp;订单中心&amp;账号部分case依赖正式环境</t>
  </si>
  <si>
    <t>依赖ota升级</t>
  </si>
  <si>
    <t>部分case依赖关机发送消息和下拉屏发送消息</t>
  </si>
  <si>
    <t>埋点</t>
  </si>
  <si>
    <t>详见埋点测试报告</t>
  </si>
  <si>
    <t>项目整体测试覆盖率</t>
  </si>
  <si>
    <t>五、测试环境及版本说明</t>
  </si>
  <si>
    <t>SOC版本</t>
  </si>
  <si>
    <t>20220916_0793_B3F27_R00.PRO</t>
  </si>
  <si>
    <t>MCU版本</t>
  </si>
  <si>
    <t>20220905_522_PRO</t>
  </si>
  <si>
    <t>屏幕尺寸</t>
  </si>
  <si>
    <t>27寸</t>
  </si>
  <si>
    <t>FORD JIRA</t>
  </si>
  <si>
    <t>显示 14 问题 于 11/十月/22 10:56 上午。</t>
  </si>
  <si>
    <t>关键字</t>
  </si>
  <si>
    <t>概要</t>
  </si>
  <si>
    <t>问题类型</t>
  </si>
  <si>
    <t>标签</t>
  </si>
  <si>
    <t>模块</t>
  </si>
  <si>
    <t>报告人</t>
  </si>
  <si>
    <t>修复的版本</t>
  </si>
  <si>
    <t>优先级</t>
  </si>
  <si>
    <t>AIMS #</t>
  </si>
  <si>
    <t>状态</t>
  </si>
  <si>
    <t>已更新</t>
  </si>
  <si>
    <t>经办人</t>
  </si>
  <si>
    <t>Supplier.</t>
  </si>
  <si>
    <t>创建日期</t>
  </si>
  <si>
    <t>AW2-7667</t>
  </si>
  <si>
    <t>[U625 Timberline][随心听][必现]车机端不显示喜马拉雅已购专辑</t>
  </si>
  <si>
    <t>故障</t>
  </si>
  <si>
    <t>APIMCIS_WAVE2, Baidu, Phase4_IVITst, U625timberline</t>
  </si>
  <si>
    <t>百度-随心听</t>
  </si>
  <si>
    <t>Zhang, Yunrong (Y.)</t>
  </si>
  <si>
    <t>Gating</t>
  </si>
  <si>
    <t>New</t>
  </si>
  <si>
    <t>11/十月/22 10:03 上午</t>
  </si>
  <si>
    <t>Sun, Ying (Y.)</t>
  </si>
  <si>
    <t>AW2-7666</t>
  </si>
  <si>
    <t>[U625 Timberline][随心听][偶现]进入歌单未显示相应歌曲列表</t>
  </si>
  <si>
    <t>11/十月/22 10:00 上午</t>
  </si>
  <si>
    <t>AW2-7665</t>
  </si>
  <si>
    <t>[U625 Timberline][随心听][必现]快捷播放器点击无法进入随心听播放页面</t>
  </si>
  <si>
    <t>11/十月/22 9:55 上午</t>
  </si>
  <si>
    <t>AW2-7662</t>
  </si>
  <si>
    <t>[U625 Timberline][随心听][必现]当前播放的歌单封面没有显示选中状态</t>
  </si>
  <si>
    <t>11/十月/22 9:49 上午</t>
  </si>
  <si>
    <t>AW2-7201</t>
  </si>
  <si>
    <t>[U625 Timberline][随心听][偶现]QQ音乐取消收藏后，收藏按钮仍为实心显示</t>
  </si>
  <si>
    <t>Verification</t>
  </si>
  <si>
    <t>08/十月/22 5:17 下午</t>
  </si>
  <si>
    <t>Mao, Yuyan (Y.)</t>
  </si>
  <si>
    <t>25/九月/22 2:16 下午</t>
  </si>
  <si>
    <t>AW2-7325</t>
  </si>
  <si>
    <t>[U625 Timberline][随心听][偶现]副驾退出QQ音乐账号，主驾的QQ音乐仍在播放</t>
  </si>
  <si>
    <t>Analysis</t>
  </si>
  <si>
    <t>08/十月/22 3:02 下午</t>
  </si>
  <si>
    <t>28/九月/22 10:17 上午</t>
  </si>
  <si>
    <t>AW2-7333</t>
  </si>
  <si>
    <t>[U625 Timberline][随心听][一次]副驾QQ音乐播放页面显示U盘音乐的歌单，且无法播放</t>
  </si>
  <si>
    <t>30/九月/22 5:07 下午</t>
  </si>
  <si>
    <t>28/九月/22 10:52 上午</t>
  </si>
  <si>
    <t>AW2-7338</t>
  </si>
  <si>
    <t>[U625 Timberline][随心听][偶现]QQ音乐歌单列表两首歌曲显示选中播放状态</t>
  </si>
  <si>
    <t>30/九月/22 11:17 上午</t>
  </si>
  <si>
    <t>28/九月/22 11:08 上午</t>
  </si>
  <si>
    <t>AW2-7336</t>
  </si>
  <si>
    <t>[U625 Timberline][随心听][偶现]QQ音乐界面显示蓝屏</t>
  </si>
  <si>
    <t>28/九月/22 11:01 上午</t>
  </si>
  <si>
    <t>AW2-7207</t>
  </si>
  <si>
    <t>[U625 Timberline][蓝牙电话][必现]蓝牙电话手机接听时，音频入口显示不一致</t>
  </si>
  <si>
    <t>Bluetooth</t>
  </si>
  <si>
    <t>29/九月/22 8:30 上午</t>
  </si>
  <si>
    <t>25/九月/22 2:54 下午</t>
  </si>
  <si>
    <t>AW2-7328</t>
  </si>
  <si>
    <t>[U625 Timberline][随心听][必现]主副驾搜索页面抢占键盘失败</t>
  </si>
  <si>
    <t>28/九月/22 1:53 下午</t>
  </si>
  <si>
    <t>28/九月/22 10:34 上午</t>
  </si>
  <si>
    <t>AW2-7080</t>
  </si>
  <si>
    <t>[U625 Timberline][爱奇艺][必现]拔除U盘后，U盘名称变为文件夹名称</t>
  </si>
  <si>
    <t>百度-随心看</t>
  </si>
  <si>
    <t>26/九月/22 4:35 下午</t>
  </si>
  <si>
    <t>22/九月/22 5:03 下午</t>
  </si>
  <si>
    <t>AW2-7079</t>
  </si>
  <si>
    <t>[U625 Timberline][爱奇艺][必现]无U盘插入状态，本地视频页面无任何提示语提醒</t>
  </si>
  <si>
    <t>26/九月/22 4:34 下午</t>
  </si>
  <si>
    <t>22/九月/22 4:59 下午</t>
  </si>
  <si>
    <t>AW2-7326</t>
  </si>
  <si>
    <t>[U625 Timberline][随心听][必现]QQ音乐登录二维码页面跳转闪屏</t>
  </si>
  <si>
    <t>High</t>
  </si>
  <si>
    <t>28/九月/22 2:05 下午</t>
  </si>
  <si>
    <t>28/九月/22 10:24 上午</t>
  </si>
  <si>
    <t xml:space="preserve">Sun, Ying (Y.) 通过Jira 8.13.22#813022-sha1:0bfa32aeac99337fb4121989dd25167b6f869653 生成于 Mon Oct 10 22:56:38 EDT 2022。 </t>
  </si>
  <si>
    <t>总量</t>
  </si>
  <si>
    <t>执行数</t>
  </si>
  <si>
    <t>通过数</t>
  </si>
  <si>
    <t>执行率</t>
  </si>
  <si>
    <t>通过率</t>
  </si>
  <si>
    <t>整体通过率</t>
  </si>
  <si>
    <t>阻塞原因</t>
  </si>
  <si>
    <t>依赖实车</t>
  </si>
  <si>
    <t>依赖正式环境</t>
  </si>
  <si>
    <t>部分case依赖实车；部分case已删除</t>
  </si>
  <si>
    <t>部分case依赖实车；</t>
  </si>
  <si>
    <t>随心看无法播放</t>
  </si>
  <si>
    <t>1.台架无法模拟导致阻塞共11条case  2.功能bug导致阻塞共7条case</t>
  </si>
  <si>
    <t>不涉及支付测试、case错误</t>
  </si>
  <si>
    <t>不涉及支付测试</t>
  </si>
  <si>
    <t>类别</t>
  </si>
  <si>
    <t>序号</t>
  </si>
  <si>
    <t>影响因素</t>
  </si>
  <si>
    <t>权重</t>
  </si>
  <si>
    <t>Happy path</t>
  </si>
  <si>
    <t>Full</t>
  </si>
  <si>
    <t>SPEC</t>
  </si>
  <si>
    <t>Reference</t>
  </si>
  <si>
    <t>第一次</t>
  </si>
  <si>
    <t>第二次</t>
  </si>
  <si>
    <t>第三次</t>
  </si>
  <si>
    <t>result</t>
  </si>
  <si>
    <t>偏差</t>
  </si>
  <si>
    <t>分析</t>
  </si>
  <si>
    <t>测试状态</t>
  </si>
  <si>
    <t>测试前提条件</t>
  </si>
  <si>
    <t>测试步骤</t>
  </si>
  <si>
    <t>性能数据计算细则</t>
  </si>
  <si>
    <t>Owner</t>
  </si>
  <si>
    <t>Power on导航启动时间</t>
  </si>
  <si>
    <t>Y</t>
  </si>
  <si>
    <t>19.50s</t>
  </si>
  <si>
    <t>20.89s</t>
  </si>
  <si>
    <t>冷启动</t>
  </si>
  <si>
    <r>
      <rPr>
        <sz val="16"/>
        <color theme="1"/>
        <rFont val="Verdana Pro"/>
        <charset val="1"/>
      </rPr>
      <t>1.IVI开机，发送</t>
    </r>
    <r>
      <rPr>
        <sz val="16"/>
        <color rgb="FFFF0000"/>
        <rFont val="Verdana Pro"/>
        <charset val="1"/>
      </rPr>
      <t>adb reboot</t>
    </r>
    <r>
      <rPr>
        <sz val="16"/>
        <color theme="1"/>
        <rFont val="Verdana Pro"/>
        <charset val="1"/>
      </rPr>
      <t>消息
2.</t>
    </r>
    <r>
      <rPr>
        <sz val="16"/>
        <color rgb="FFFF0000"/>
        <rFont val="Verdana Pro"/>
        <charset val="1"/>
      </rPr>
      <t>Launcher显示后1s内</t>
    </r>
    <r>
      <rPr>
        <sz val="16"/>
        <color theme="1"/>
        <rFont val="Verdana Pro"/>
        <charset val="1"/>
      </rPr>
      <t>，点击导航图标
3.整个测试过程中录屏</t>
    </r>
  </si>
  <si>
    <t xml:space="preserve">
计算从手部离开点击开始第一帧到导航地图加载全部成功（地图上定位地址信息全部展示）。</t>
  </si>
  <si>
    <t>Baidu</t>
  </si>
  <si>
    <t>Power onPTT可用</t>
  </si>
  <si>
    <r>
      <rPr>
        <sz val="16"/>
        <color theme="1"/>
        <rFont val="Verdana Pro"/>
        <charset val="1"/>
      </rPr>
      <t>1.IVI开机，发送</t>
    </r>
    <r>
      <rPr>
        <sz val="16"/>
        <color rgb="FFFF0000"/>
        <rFont val="Verdana Pro"/>
        <charset val="1"/>
      </rPr>
      <t>adb reboot</t>
    </r>
    <r>
      <rPr>
        <sz val="16"/>
        <color theme="1"/>
        <rFont val="Verdana Pro"/>
        <charset val="1"/>
      </rPr>
      <t>消息
2.</t>
    </r>
    <r>
      <rPr>
        <sz val="16"/>
        <color rgb="FFFF0000"/>
        <rFont val="Verdana Pro"/>
        <charset val="1"/>
      </rPr>
      <t>Launcher显示后1s内</t>
    </r>
    <r>
      <rPr>
        <sz val="16"/>
        <color theme="1"/>
        <rFont val="Verdana Pro"/>
        <charset val="1"/>
      </rPr>
      <t>，按下方向盘语音硬按键
3.若第一次无响应，间隔1s再次尝试</t>
    </r>
  </si>
  <si>
    <t>计算从launcher界面启动第一帧到语音唤醒弹框的第一帧</t>
  </si>
  <si>
    <t>Power on语音可用</t>
  </si>
  <si>
    <t>18.59s</t>
  </si>
  <si>
    <t>17.72s</t>
  </si>
  <si>
    <t>17.83s</t>
  </si>
  <si>
    <r>
      <rPr>
        <sz val="16"/>
        <color theme="1"/>
        <rFont val="Verdana Pro"/>
        <charset val="1"/>
      </rPr>
      <t>1.IVI开机，发送</t>
    </r>
    <r>
      <rPr>
        <sz val="16"/>
        <color rgb="FFFF0000"/>
        <rFont val="Verdana Pro"/>
        <charset val="1"/>
      </rPr>
      <t>adb reboot</t>
    </r>
    <r>
      <rPr>
        <sz val="16"/>
        <color theme="1"/>
        <rFont val="Verdana Pro"/>
        <charset val="1"/>
      </rPr>
      <t>消息
2.</t>
    </r>
    <r>
      <rPr>
        <sz val="16"/>
        <color rgb="FFFF0000"/>
        <rFont val="Verdana Pro"/>
        <charset val="1"/>
      </rPr>
      <t>Launcher显示后1s内</t>
    </r>
    <r>
      <rPr>
        <sz val="16"/>
        <color theme="1"/>
        <rFont val="Verdana Pro"/>
        <charset val="1"/>
      </rPr>
      <t>，尝试福特定制唤醒词唤醒
3.若第一次无响应，间隔1s再次尝试</t>
    </r>
  </si>
  <si>
    <t>Power onFM/在线电台音源恢复</t>
  </si>
  <si>
    <t>5s</t>
  </si>
  <si>
    <t>6.04s</t>
  </si>
  <si>
    <t>6.12s</t>
  </si>
  <si>
    <t>6.10s</t>
  </si>
  <si>
    <t>车机播放Fm</t>
  </si>
  <si>
    <r>
      <rPr>
        <sz val="16"/>
        <color theme="1"/>
        <rFont val="Verdana Pro"/>
        <charset val="1"/>
      </rPr>
      <t>1.IVI开机，发送</t>
    </r>
    <r>
      <rPr>
        <sz val="16"/>
        <color rgb="FFFF0000"/>
        <rFont val="Verdana Pro"/>
        <charset val="1"/>
      </rPr>
      <t>adb reboot</t>
    </r>
    <r>
      <rPr>
        <sz val="16"/>
        <color theme="1"/>
        <rFont val="Verdana Pro"/>
        <charset val="1"/>
      </rPr>
      <t>消息
2.整个测试过程中录屏</t>
    </r>
  </si>
  <si>
    <t>计算从Launcher第一帧至FM播放（播放按钮从暂停到播放状态，认定为开始播放）</t>
  </si>
  <si>
    <t>Power on到根目录两首歌的USB音源恢复</t>
  </si>
  <si>
    <t>3.91s</t>
  </si>
  <si>
    <t>4.05s</t>
  </si>
  <si>
    <t>3.95s</t>
  </si>
  <si>
    <t>1.1.U盘根目录存放两首歌曲
2.车机播放U盘音乐</t>
  </si>
  <si>
    <r>
      <rPr>
        <sz val="16"/>
        <color theme="1"/>
        <rFont val="Verdana Pro"/>
        <charset val="1"/>
      </rPr>
      <t>IVI开机，发送</t>
    </r>
    <r>
      <rPr>
        <sz val="16"/>
        <color rgb="FFFF0000"/>
        <rFont val="Verdana Pro"/>
        <charset val="1"/>
      </rPr>
      <t>adb reboot</t>
    </r>
    <r>
      <rPr>
        <sz val="16"/>
        <color theme="1"/>
        <rFont val="Verdana Pro"/>
        <charset val="1"/>
      </rPr>
      <t>消息，整个测试过程中录屏</t>
    </r>
  </si>
  <si>
    <t>计算从Launcher第一帧至U盘音乐播放（播放按钮从暂停到播放状态，认定为开始播放）</t>
  </si>
  <si>
    <t>Power onQQ音源恢复</t>
  </si>
  <si>
    <t>路测</t>
  </si>
  <si>
    <t>1.强网
2.车机播放QQ音乐</t>
  </si>
  <si>
    <t>计算从Launcher第一帧至QQ音乐播放（播放按钮从暂停到播放状态，认定为开始播放）</t>
  </si>
  <si>
    <t>CPU常用场景一下归一化CPU Free</t>
  </si>
  <si>
    <t>&gt;60% for 400%</t>
  </si>
  <si>
    <t>路测真实场景,强网/弱网/V2I环境都存在</t>
  </si>
  <si>
    <t>路测常用场景一持续运行20分钟，以5秒为间隔持续用top抓取CPU数据（nice -n -10 top -d 5）</t>
  </si>
  <si>
    <t>计算20分钟整个周期下cpu Free换算成100%下的平均值</t>
  </si>
  <si>
    <t>Desay/Baidu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</si>
  <si>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</si>
  <si>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</si>
  <si>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</si>
  <si>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CPU Worst case下归一化CPU Free</t>
  </si>
  <si>
    <t>路测Worst case持续运行20分钟，以5秒为间隔持续抓取CPU数据（nice -n -10 top -d 5）</t>
  </si>
  <si>
    <t>RAM常用场景一下归一化RAM Free</t>
  </si>
  <si>
    <t>&gt;30%</t>
  </si>
  <si>
    <t>路测常用场景一持续运行20分钟，以3分钟为间隔持续抓取Free Ram数据（dumpsys -t 180 meminfo）</t>
  </si>
  <si>
    <t>计算20分钟整个周期下Free Ram平均值</t>
  </si>
  <si>
    <t>RAM常用场景二下归一化RAM Free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</si>
  <si>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</si>
  <si>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</si>
  <si>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</si>
  <si>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RAM Worst case下归一化RAM Free</t>
  </si>
  <si>
    <t>路测Worst case持续运行20分钟，以3分钟为间隔持续抓取内存数据（dumpsys -t 180 meminfo）</t>
  </si>
  <si>
    <t>路测场景组合运行下单个应用Ram占用</t>
  </si>
  <si>
    <t>GPU常用场景一下归一化GPU Free</t>
  </si>
  <si>
    <t>&gt;40%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</si>
  <si>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</si>
  <si>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</si>
  <si>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</si>
  <si>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GPU常用场景三下归一化GPU Free</t>
  </si>
  <si>
    <t>GPU Worst case下归一化GPU Free</t>
  </si>
  <si>
    <t>系统稳定状态下QQ音乐首次启动</t>
  </si>
  <si>
    <t>1.5s</t>
  </si>
  <si>
    <t>3.52s</t>
  </si>
  <si>
    <t>3.6s</t>
  </si>
  <si>
    <t>3.55s</t>
  </si>
  <si>
    <t>开机Launcher出来以后等待3分钟，点击音乐按钮</t>
  </si>
  <si>
    <t>计算从手指抬起动作到音乐界面暂停按钮切换到播放按钮</t>
  </si>
  <si>
    <t>系统稳定状态下USB音乐首次启动</t>
  </si>
  <si>
    <t>2.09s</t>
  </si>
  <si>
    <t>2.12s</t>
  </si>
  <si>
    <t>2.33s</t>
  </si>
  <si>
    <t>开机Launcher出来以后等待3分钟，点击U盘音乐按钮</t>
  </si>
  <si>
    <t>计算从手指抬起动作到U盘音乐暂停按钮切换到播放按钮</t>
  </si>
  <si>
    <t>注：首次进入的是QQ音乐，进入到USB需要先切换USBTab页，切换Tab页面的时间也是包含在内的</t>
  </si>
  <si>
    <t>首次从QQ音乐切换到USB音乐</t>
  </si>
  <si>
    <t>2.17s</t>
  </si>
  <si>
    <t>2.13s</t>
  </si>
  <si>
    <t>1.IVI开机，发送adb reboot消息，整个测试过程中录屏
2.开机Launcher出来以后等待3分钟，点击随心听卡片，从QQ音乐切换到USB音乐</t>
  </si>
  <si>
    <t>计算从手指抬起动作到USB音乐界面稳定展示</t>
  </si>
  <si>
    <t>系统稳定状态下Navigation首次启动</t>
  </si>
  <si>
    <t>3s</t>
  </si>
  <si>
    <t>6.35s</t>
  </si>
  <si>
    <t>9.58s</t>
  </si>
  <si>
    <t>8.65s</t>
  </si>
  <si>
    <t>开机Launcher出来以后等待3分钟，点击导航按钮</t>
  </si>
  <si>
    <t>计算从手指抬起动作到导航定位信息加载完成</t>
  </si>
  <si>
    <t>QQ/新闻/喜马拉雅/在线FM热启动</t>
  </si>
  <si>
    <t>200ms</t>
  </si>
  <si>
    <t>1.25s</t>
  </si>
  <si>
    <t>920ms</t>
  </si>
  <si>
    <t>980ms</t>
  </si>
  <si>
    <t>热启动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</si>
  <si>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</si>
  <si>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</si>
  <si>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</si>
  <si>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780ms</t>
  </si>
  <si>
    <t>880ms</t>
  </si>
  <si>
    <t>非首次进入USB音乐界面
当前在随心听，FM播放界面</t>
  </si>
  <si>
    <t>在FM播放界面，点击TAB上的USB音乐按键</t>
  </si>
  <si>
    <t>Navigation热启动</t>
  </si>
  <si>
    <t>220ms</t>
  </si>
  <si>
    <t>230ms</t>
  </si>
  <si>
    <t>210ms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</si>
  <si>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</si>
  <si>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</si>
  <si>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</si>
  <si>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  <charset val="1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"/>
      </rPr>
      <t>CPU Free</t>
    </r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</si>
  <si>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</si>
  <si>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</si>
  <si>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</si>
  <si>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theme="1"/>
        <rFont val="Verdana Pro"/>
        <charset val="1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"/>
      </rPr>
      <t>RAM Free</t>
    </r>
  </si>
  <si>
    <t>0.21MB</t>
  </si>
  <si>
    <r>
      <rPr>
        <sz val="16"/>
        <color theme="1"/>
        <rFont val="Verdana Pro"/>
        <charset val="1"/>
      </rPr>
      <t>monkey</t>
    </r>
    <r>
      <rPr>
        <sz val="16"/>
        <color theme="1"/>
        <rFont val="SimSun"/>
        <charset val="134"/>
      </rPr>
      <t>运行过程中，以</t>
    </r>
    <r>
      <rPr>
        <sz val="16"/>
        <color theme="1"/>
        <rFont val="Verdana"/>
        <charset val="134"/>
      </rPr>
      <t>5</t>
    </r>
    <r>
      <rPr>
        <sz val="16"/>
        <color theme="1"/>
        <rFont val="SimSun"/>
        <charset val="134"/>
      </rPr>
      <t>分钟为间隔持续用</t>
    </r>
    <r>
      <rPr>
        <sz val="16"/>
        <color theme="1"/>
        <rFont val="Verdana"/>
        <charset val="134"/>
      </rPr>
      <t>dumsys meminfo</t>
    </r>
    <r>
      <rPr>
        <sz val="16"/>
        <color theme="1"/>
        <rFont val="SimSun"/>
        <charset val="134"/>
      </rPr>
      <t>抓取内存数据</t>
    </r>
  </si>
  <si>
    <t>计算整个运行过程中 Ram的剩余值</t>
  </si>
  <si>
    <r>
      <rPr>
        <sz val="16"/>
        <color theme="1"/>
        <rFont val="Verdana Pro"/>
        <charset val="1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"/>
      </rPr>
      <t>GPU Free</t>
    </r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</si>
  <si>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</si>
  <si>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</si>
  <si>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</si>
  <si>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存在，详见bug list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</si>
  <si>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</si>
  <si>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</si>
  <si>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</si>
  <si>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</si>
  <si>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</si>
  <si>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  <charset val="1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charset val="134"/>
      </rPr>
      <t>中内存泄露进程数</t>
    </r>
  </si>
  <si>
    <t>pass</t>
  </si>
  <si>
    <t>monkey运行过程中，以5分钟为间隔持续用dumsys meminfo抓取内存数据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</si>
  <si>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</si>
  <si>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</si>
  <si>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</si>
  <si>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</si>
  <si>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</si>
  <si>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性能数据</t>
  </si>
  <si>
    <t>超过Log打印数量限制的进程数</t>
  </si>
  <si>
    <t>当前为debug版本，log均比较多，待后期测试</t>
  </si>
  <si>
    <t>删除，这条case在App Sources中有“Log打印量检查”测试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</si>
  <si>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</si>
  <si>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</si>
  <si>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</si>
  <si>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</si>
  <si>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1s</t>
  </si>
  <si>
    <t>1.84s</t>
  </si>
  <si>
    <t>2.25s</t>
  </si>
  <si>
    <t>2.23s</t>
  </si>
  <si>
    <t>强网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</si>
  <si>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</si>
  <si>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</si>
  <si>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</si>
  <si>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1.21s</t>
  </si>
  <si>
    <t>1.24s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</si>
  <si>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</si>
  <si>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</si>
  <si>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</si>
  <si>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330ms</t>
  </si>
  <si>
    <t>340ms</t>
  </si>
  <si>
    <t>320ms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</si>
  <si>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</si>
  <si>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</si>
  <si>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系统稳定状态下在线电台切换/FM</t>
  </si>
  <si>
    <t>1.34s</t>
  </si>
  <si>
    <t>1.40s</t>
  </si>
  <si>
    <t>1.37s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</si>
  <si>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</si>
  <si>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</si>
  <si>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</si>
  <si>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3.14s</t>
  </si>
  <si>
    <t>2.62s</t>
  </si>
  <si>
    <t>3.02s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</si>
  <si>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</si>
  <si>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</si>
  <si>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</si>
  <si>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3.06s</t>
  </si>
  <si>
    <t>2.50s</t>
  </si>
  <si>
    <t>2.78s</t>
  </si>
  <si>
    <t>导航前台运行，并在导航中，语音导航到xxx</t>
  </si>
  <si>
    <t>导航中，语音目的地切换路径规划</t>
  </si>
  <si>
    <t>2.19s</t>
  </si>
  <si>
    <t>2.6s</t>
  </si>
  <si>
    <t>2.52s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</si>
  <si>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</si>
  <si>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</si>
  <si>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</si>
  <si>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900ms</t>
  </si>
  <si>
    <t>660ms</t>
  </si>
  <si>
    <t>730ms</t>
  </si>
  <si>
    <t>开机Launcher出来以后等待3分钟，语音播放xxx</t>
  </si>
  <si>
    <t>计算从语音最后一个字上屏结束至音乐播放按钮播放状态</t>
  </si>
  <si>
    <t>系统稳定下，语音车控</t>
  </si>
  <si>
    <t>1.01s</t>
  </si>
  <si>
    <t>1.32s</t>
  </si>
  <si>
    <t>1.13s</t>
  </si>
  <si>
    <t>开机Launcher出来以后等待3分钟，语音打开天窗</t>
  </si>
  <si>
    <t>计算从语音最后一个字上屏结束至天窗开始开启</t>
  </si>
  <si>
    <t>系统稳定下，语音系统控制</t>
  </si>
  <si>
    <t>1.42s</t>
  </si>
  <si>
    <t>1.91s</t>
  </si>
  <si>
    <t>1.65s</t>
  </si>
  <si>
    <t>开机Launcher出来以后等待3分钟，语音屏幕亮一点</t>
  </si>
  <si>
    <t>计算从语音最后一个字上屏结束至操作生效</t>
  </si>
  <si>
    <t>界面内操作的响应时间</t>
  </si>
  <si>
    <t>无操作步骤</t>
  </si>
  <si>
    <t>写入到性能的Spec文档里面，作为统一要求</t>
  </si>
  <si>
    <t>语音热启动时间</t>
  </si>
  <si>
    <t>1.17s</t>
  </si>
  <si>
    <t>1.3s</t>
  </si>
  <si>
    <t>1.2s</t>
  </si>
  <si>
    <t>1、已经调起语音进程
2、点击语音唤醒图标</t>
  </si>
  <si>
    <t>车机管家冷启动时间</t>
  </si>
  <si>
    <t>2s</t>
  </si>
  <si>
    <t>1.53s</t>
  </si>
  <si>
    <t>930ms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</si>
  <si>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</si>
  <si>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</si>
  <si>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</si>
  <si>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770ms</t>
  </si>
  <si>
    <t>820ms</t>
  </si>
  <si>
    <t>790ms</t>
  </si>
  <si>
    <t>1、返回到上一页
2、再次点击车机管家图标
3、进入车机管家首页</t>
  </si>
  <si>
    <t>消息中心冷启动时间</t>
  </si>
  <si>
    <t>810ms</t>
  </si>
  <si>
    <t>830ms</t>
  </si>
  <si>
    <t>1、系统启动，进入launcher后，等待3min
2、点击消息盒子图标
3、进入消息盒子首页</t>
  </si>
  <si>
    <t>消息中心热启动时间</t>
  </si>
  <si>
    <t>650ms</t>
  </si>
  <si>
    <t>680ms</t>
  </si>
  <si>
    <t>1、返回到上一页
2、再次点击消息盒子图标
3、进入消息盒子首页</t>
  </si>
  <si>
    <t>随心看冷启动时间</t>
  </si>
  <si>
    <t>7.71s</t>
  </si>
  <si>
    <t>7.67s</t>
  </si>
  <si>
    <t>7.69s</t>
  </si>
  <si>
    <t>1、系统启动，进入launcher后，等待3min
2、点击随心看图标
3、进入随心看首页</t>
  </si>
  <si>
    <t>随心看热启动时间</t>
  </si>
  <si>
    <t>670ms</t>
  </si>
  <si>
    <t>740ms</t>
  </si>
  <si>
    <t>720ms</t>
  </si>
  <si>
    <t>1、返回到上一页
2、再次点击随心看图标
3、进入随心看首页</t>
  </si>
  <si>
    <t>launcher冷启动时间</t>
  </si>
  <si>
    <t>8s</t>
  </si>
  <si>
    <t>8.4s</t>
  </si>
  <si>
    <t>7.9s</t>
  </si>
  <si>
    <t>1、系统启动，黑屏状态
2、首次进入launcher</t>
  </si>
  <si>
    <t>车家互联冷启动时间</t>
  </si>
  <si>
    <t>3.8s</t>
  </si>
  <si>
    <t>3.9s</t>
  </si>
  <si>
    <t>1、系统启动，进入launcher后，等待3min
2、点击车家互联图标
3、进入车家互联首页</t>
  </si>
  <si>
    <t>车家互联热启动时间</t>
  </si>
  <si>
    <t>3.5s</t>
  </si>
  <si>
    <t>3.45s</t>
  </si>
  <si>
    <t>1、返回到上一页
2、再次点击车家互联图标
3、进入车家互联首页</t>
  </si>
  <si>
    <t>预约保养冷启动时间</t>
  </si>
  <si>
    <t>3.2s</t>
  </si>
  <si>
    <t>2.94s</t>
  </si>
  <si>
    <t>3.1s</t>
  </si>
  <si>
    <t>1、系统启动，进入launcher后，等待3min
2、点击预约保养图标
3、进入预约保养首页</t>
  </si>
  <si>
    <t>预约保养热启动时间</t>
  </si>
  <si>
    <t>260ms</t>
  </si>
  <si>
    <t>240ms</t>
  </si>
  <si>
    <t>1、返回到上一页
2、再次点击预约保养图标
3、进入预约保养首页</t>
  </si>
  <si>
    <t>图像冷启动时间</t>
  </si>
  <si>
    <t>1.0s</t>
  </si>
  <si>
    <t>710ms</t>
  </si>
  <si>
    <t>1、系统启动，进入launcher后，等待3min，进入个人中心
2、点击登录图标
3、进入人脸识别首页</t>
  </si>
  <si>
    <t>图像热启动时间</t>
  </si>
  <si>
    <t>700ms</t>
  </si>
  <si>
    <t>1、返回到上一页
2、再次点击登录图标
3、进入人脸识别首页</t>
  </si>
  <si>
    <t>账号冷启动时间</t>
  </si>
  <si>
    <t>840ms</t>
  </si>
  <si>
    <t>1、系统启动，进入launcher后，等待3min
2、点击个人中心图标
3、进入个人中心首页</t>
  </si>
  <si>
    <t>账号热启动时间</t>
  </si>
  <si>
    <t>760ms</t>
  </si>
  <si>
    <t>1、返回到上一页
2、再次点击个人中心图标
3、进入个人中心首页</t>
  </si>
  <si>
    <t>普通导航-全屏过渡期间冷启动时间</t>
  </si>
  <si>
    <t>2.1s</t>
  </si>
  <si>
    <t>2.08s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</si>
  <si>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</si>
  <si>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</si>
  <si>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</si>
  <si>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</si>
  <si>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2.79s</t>
  </si>
  <si>
    <t>2.69s</t>
  </si>
  <si>
    <t>1、系统启动，进入launcher后，点击分屏，等待3min
2、点击地图图标
3、进入地图首页</t>
  </si>
  <si>
    <t>普通导航-分屏热启动时间</t>
  </si>
  <si>
    <t>2.14s</t>
  </si>
  <si>
    <t>2.3s</t>
  </si>
  <si>
    <t>1、返回到上一页
2、再次点击地图图标
3、进入地图首页</t>
  </si>
  <si>
    <t>输入法冷启动时间</t>
  </si>
  <si>
    <t>380ms</t>
  </si>
  <si>
    <t>400ms</t>
  </si>
  <si>
    <t>410ms</t>
  </si>
  <si>
    <t>1、系统启动，进入launcher后，等待3min
2、点击搜索图标
3、进入个性化档案首页</t>
  </si>
  <si>
    <t>输入法热启动时间</t>
  </si>
  <si>
    <t>370ms</t>
  </si>
  <si>
    <t>390ms</t>
  </si>
  <si>
    <t>360ms</t>
  </si>
  <si>
    <t>1、返回到上一页
2、再次点击个性化档案图标
3、进入个性化档案首页</t>
  </si>
  <si>
    <t>EM冷启动时间</t>
  </si>
  <si>
    <t>1、系统启动，进入launcher后，个人中心，等待3min
2、点击个性化档案图标
3、进入个性化档案首页</t>
  </si>
  <si>
    <t>EM热启动时间</t>
  </si>
  <si>
    <t>电影票冷启动时间</t>
  </si>
  <si>
    <t>6.17s</t>
  </si>
  <si>
    <t>6.3s</t>
  </si>
  <si>
    <t>6s</t>
  </si>
  <si>
    <t>1、系统启动，进入launcher后，等待3min
2、点击电影票图标
3、进入电影票场首页</t>
  </si>
  <si>
    <t>电影票热启动时间</t>
  </si>
  <si>
    <t>1、返回到上一页
2、再次点击电影票图标
3、进入电影票首页</t>
  </si>
  <si>
    <t>智慧停车场冷启动时间</t>
  </si>
  <si>
    <t>350ms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</si>
  <si>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</si>
  <si>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</si>
  <si>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</si>
  <si>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</si>
  <si>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6.1s</t>
  </si>
  <si>
    <t>1、系统启动，进入launcher后，等待3min
2、点击外卖图标
3、进入外卖首页</t>
  </si>
  <si>
    <t>外卖热启动时间</t>
  </si>
  <si>
    <t>690ms</t>
  </si>
  <si>
    <t>1、返回到上一页
2、再次点击外卖图标
3、进入外卖首页</t>
  </si>
  <si>
    <t>酒店预定冷启动时间</t>
  </si>
  <si>
    <t>2.46s</t>
  </si>
  <si>
    <t>2.5s</t>
  </si>
  <si>
    <t>2.4s</t>
  </si>
  <si>
    <t>1、系统启动，进入launcher后，等待3min
2、点击酒店预订图标
3、进入酒店预订首页</t>
  </si>
  <si>
    <t>酒店预定热启动时间</t>
  </si>
  <si>
    <t>270ms</t>
  </si>
  <si>
    <t>1、返回到上一页
2、再次点击酒店预订图标
3、进入酒店预订首页</t>
  </si>
  <si>
    <r>
      <rPr>
        <sz val="16"/>
        <color theme="1"/>
        <rFont val="Verdana Pro"/>
        <charset val="1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"/>
      </rPr>
      <t>-</t>
    </r>
    <r>
      <rPr>
        <sz val="16"/>
        <color theme="1"/>
        <rFont val="微软雅黑"/>
        <charset val="134"/>
      </rPr>
      <t>随心听</t>
    </r>
  </si>
  <si>
    <t>会点击到home键，测试结果不可靠，crash、anr见buglist</t>
  </si>
  <si>
    <r>
      <rPr>
        <sz val="16"/>
        <color theme="1"/>
        <rFont val="Verdana Pro"/>
        <charset val="1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"/>
      </rPr>
      <t>-Launcher</t>
    </r>
  </si>
  <si>
    <r>
      <rPr>
        <sz val="16"/>
        <color theme="1"/>
        <rFont val="Verdana Pro"/>
        <charset val="1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"/>
      </rPr>
      <t>-</t>
    </r>
    <r>
      <rPr>
        <sz val="16"/>
        <color theme="1"/>
        <rFont val="宋体"/>
        <charset val="134"/>
      </rPr>
      <t>导航</t>
    </r>
  </si>
  <si>
    <r>
      <rPr>
        <sz val="16"/>
        <color theme="1"/>
        <rFont val="Verdana Pro"/>
        <charset val="1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"/>
      </rPr>
      <t>-</t>
    </r>
    <r>
      <rPr>
        <sz val="16"/>
        <color theme="1"/>
        <rFont val="微软雅黑"/>
        <charset val="134"/>
      </rPr>
      <t>输入法</t>
    </r>
  </si>
  <si>
    <r>
      <rPr>
        <sz val="16"/>
        <color theme="1"/>
        <rFont val="Verdana Pro"/>
        <charset val="1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宋体"/>
        <charset val="134"/>
      </rPr>
      <t>测试</t>
    </r>
    <r>
      <rPr>
        <sz val="16"/>
        <color theme="1"/>
        <rFont val="微软雅黑"/>
        <charset val="134"/>
      </rPr>
      <t>（其他应用）</t>
    </r>
  </si>
  <si>
    <t>应用</t>
  </si>
  <si>
    <t>场景</t>
  </si>
  <si>
    <t>前台or后台</t>
  </si>
  <si>
    <t>Process</t>
  </si>
  <si>
    <t>CPU Usage Avg</t>
  </si>
  <si>
    <t>CPU Usage Max</t>
  </si>
  <si>
    <t>RAM Avg</t>
  </si>
  <si>
    <t>RAM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</si>
  <si>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</si>
  <si>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</si>
  <si>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</si>
  <si>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</si>
  <si>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</si>
  <si>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</si>
  <si>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</si>
  <si>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连续在线指令5min</t>
  </si>
  <si>
    <t>前台</t>
  </si>
  <si>
    <t>com.baidu.che.codriver</t>
  </si>
  <si>
    <t>296.21MB</t>
  </si>
  <si>
    <t>320.17MB</t>
  </si>
  <si>
    <t>连续离线指令5min</t>
  </si>
  <si>
    <t>294.01MB</t>
  </si>
  <si>
    <t>327.8MB</t>
  </si>
  <si>
    <t>唤醒词5min</t>
  </si>
  <si>
    <t>289.39MB</t>
  </si>
  <si>
    <t>304.93MB</t>
  </si>
  <si>
    <t>场景化命令词5min</t>
  </si>
  <si>
    <t>296.64MB</t>
  </si>
  <si>
    <t>312.55MB</t>
  </si>
  <si>
    <t>静置后台5min</t>
  </si>
  <si>
    <t>后台</t>
  </si>
  <si>
    <t>345.8MB</t>
  </si>
  <si>
    <t>350MB</t>
  </si>
  <si>
    <t>隐私列表页静置5min</t>
  </si>
  <si>
    <t>com.baidu.bodyguard</t>
  </si>
  <si>
    <t>124MB</t>
  </si>
  <si>
    <t>静置前台5min</t>
  </si>
  <si>
    <t>114MB</t>
  </si>
  <si>
    <t>使用应用5min</t>
  </si>
  <si>
    <t>101.64MB</t>
  </si>
  <si>
    <t>129.59MB</t>
  </si>
  <si>
    <t>com.baidu.xiaoduos.messageserver</t>
  </si>
  <si>
    <t>109.81MB</t>
  </si>
  <si>
    <t>121.97MB</t>
  </si>
  <si>
    <t>286.26MB</t>
  </si>
  <si>
    <t>启动过程5min(冷启动)</t>
  </si>
  <si>
    <t>com.baidu.iov.dueros.videoplayer</t>
  </si>
  <si>
    <t>131.0MB</t>
  </si>
  <si>
    <t>167.71MB</t>
  </si>
  <si>
    <t>进入播放页面静置10mim</t>
  </si>
  <si>
    <t>197.03MB</t>
  </si>
  <si>
    <t>198.2MB</t>
  </si>
  <si>
    <t>播放页面切换视频10mim</t>
  </si>
  <si>
    <t>234.85MB</t>
  </si>
  <si>
    <t>243.94MB</t>
  </si>
  <si>
    <t>使用应用5mim</t>
  </si>
  <si>
    <t>242.43MB</t>
  </si>
  <si>
    <t>282.06MB</t>
  </si>
  <si>
    <t>播放视频10mim</t>
  </si>
  <si>
    <t>174.06MB</t>
  </si>
  <si>
    <t>使用应用无动画5min</t>
  </si>
  <si>
    <t>com.baidu.xiaoduos.launcher</t>
  </si>
  <si>
    <t>96.92MB</t>
  </si>
  <si>
    <t>106.72MB</t>
  </si>
  <si>
    <t>com.baidu.iov.dueros.car2home</t>
  </si>
  <si>
    <t>104.75MB</t>
  </si>
  <si>
    <t>114.35MB</t>
  </si>
  <si>
    <t>设备页面5mim</t>
  </si>
  <si>
    <t>105MB</t>
  </si>
  <si>
    <t>99.1MB</t>
  </si>
  <si>
    <t>com.baidu.che.maintenance</t>
  </si>
  <si>
    <t>170.27MB</t>
  </si>
  <si>
    <t>228.69MB</t>
  </si>
  <si>
    <t>91.57MB</t>
  </si>
  <si>
    <t>com.baidu.car.radio</t>
  </si>
  <si>
    <t>90.94MB</t>
  </si>
  <si>
    <t>152.46MB</t>
  </si>
  <si>
    <t>前台播放5min(播放页)</t>
  </si>
  <si>
    <t>249.72MB</t>
  </si>
  <si>
    <t>266.81MB</t>
  </si>
  <si>
    <t>后台播放5min(播放页面)</t>
  </si>
  <si>
    <t>247.75MB</t>
  </si>
  <si>
    <t>251.56MB</t>
  </si>
  <si>
    <t>播放页面切歌5min</t>
  </si>
  <si>
    <t>257.01MB</t>
  </si>
  <si>
    <t>首页静置5min</t>
  </si>
  <si>
    <t>265.54MB</t>
  </si>
  <si>
    <t>前台静置5min(播放页面)</t>
  </si>
  <si>
    <t>248.46MB</t>
  </si>
  <si>
    <t>137.22MB</t>
  </si>
  <si>
    <t>205.82MB</t>
  </si>
  <si>
    <t>进入录入页面静置5mim</t>
  </si>
  <si>
    <t>com.baidu.iov.vision</t>
  </si>
  <si>
    <t>575.8MB</t>
  </si>
  <si>
    <t>586.98MB</t>
  </si>
  <si>
    <t>无环境，未进行测试</t>
  </si>
  <si>
    <t>功能全开5min</t>
  </si>
  <si>
    <t>432.37MB</t>
  </si>
  <si>
    <t>564.11MB</t>
  </si>
  <si>
    <t>静置后台5分钟</t>
  </si>
  <si>
    <t>com.baidu.iov.faceos</t>
  </si>
  <si>
    <t>193.6MB</t>
  </si>
  <si>
    <t>197MB</t>
  </si>
  <si>
    <t>静置前台5分钟</t>
  </si>
  <si>
    <t>195.5MB</t>
  </si>
  <si>
    <t>196MB</t>
  </si>
  <si>
    <t>使用应用5分钟</t>
  </si>
  <si>
    <t>197.55MB</t>
  </si>
  <si>
    <t>普通导航-全屏</t>
  </si>
  <si>
    <t>首页静置20min（关路况）</t>
  </si>
  <si>
    <t>com.baidu.naviauto</t>
  </si>
  <si>
    <t>337.44MB</t>
  </si>
  <si>
    <t>426.9MB</t>
  </si>
  <si>
    <t>后台空闲20min（关路况）</t>
  </si>
  <si>
    <t>323.11MB</t>
  </si>
  <si>
    <t>411.65MB</t>
  </si>
  <si>
    <t>底图缩放（关路况）</t>
  </si>
  <si>
    <t>312.78MB</t>
  </si>
  <si>
    <t>472.63MB</t>
  </si>
  <si>
    <t>底图拖拽（关路况）</t>
  </si>
  <si>
    <t>292.64MB</t>
  </si>
  <si>
    <t>404.03MB</t>
  </si>
  <si>
    <t>连续搜POI（关路况）</t>
  </si>
  <si>
    <t>308.18MB</t>
  </si>
  <si>
    <t>442.14MB</t>
  </si>
  <si>
    <t>单结果检索结果（关路况）</t>
  </si>
  <si>
    <t>365.12MB</t>
  </si>
  <si>
    <t>发起算路（关路况）</t>
  </si>
  <si>
    <t>366.13MB</t>
  </si>
  <si>
    <t>487.88MB</t>
  </si>
  <si>
    <t>导航20min（关路况）</t>
  </si>
  <si>
    <t>409.47MB</t>
  </si>
  <si>
    <t>548.87MB</t>
  </si>
  <si>
    <t>导航20min（开路况）</t>
  </si>
  <si>
    <t>424.94MB</t>
  </si>
  <si>
    <t>594.6MB</t>
  </si>
  <si>
    <t>巡航20min（开路况）</t>
  </si>
  <si>
    <t>346.6MB</t>
  </si>
  <si>
    <t>457.39MB</t>
  </si>
  <si>
    <t>普通导航-分屏</t>
  </si>
  <si>
    <t>392.44M</t>
  </si>
  <si>
    <t>365.95MB</t>
  </si>
  <si>
    <t>335.68MB</t>
  </si>
  <si>
    <t>503.13MB</t>
  </si>
  <si>
    <t>387.51MB</t>
  </si>
  <si>
    <t>385.31MB</t>
  </si>
  <si>
    <t>480.26MB</t>
  </si>
  <si>
    <t> 419.27</t>
  </si>
  <si>
    <t>395.39MB</t>
  </si>
  <si>
    <t>403.38MB</t>
  </si>
  <si>
    <t>后台导航20min（关路况）</t>
  </si>
  <si>
    <t>382.08MB</t>
  </si>
  <si>
    <t>495.5MB</t>
  </si>
  <si>
    <t>400.68MB</t>
  </si>
  <si>
    <t> 480.26</t>
  </si>
  <si>
    <t>399.91MB</t>
  </si>
  <si>
    <t>352.01MB</t>
  </si>
  <si>
    <t>449.77MB</t>
  </si>
  <si>
    <t>使用中</t>
  </si>
  <si>
    <t>83.95MB</t>
  </si>
  <si>
    <t>91.48MB</t>
  </si>
  <si>
    <t>com.baidu.dueros.enhance.memory</t>
  </si>
  <si>
    <t>118.83MB</t>
  </si>
  <si>
    <t>电影票</t>
  </si>
  <si>
    <t>com.baidu.iov.dueros.film</t>
  </si>
  <si>
    <t>101.2MB</t>
  </si>
  <si>
    <t>139.57MB</t>
  </si>
  <si>
    <t>160.09MB</t>
  </si>
  <si>
    <t>com.baidu.che.parking</t>
  </si>
  <si>
    <t>108.26MB</t>
  </si>
  <si>
    <t>138.39MB</t>
  </si>
  <si>
    <t>156.96MB</t>
  </si>
  <si>
    <t>com.baidu.iov.dueros.waimai</t>
  </si>
  <si>
    <t>106.51MB</t>
  </si>
  <si>
    <t>114.24MB</t>
  </si>
  <si>
    <t>192.56MB</t>
  </si>
  <si>
    <t>213.45MB</t>
  </si>
  <si>
    <t>酒店预定</t>
  </si>
  <si>
    <t>com.baidu.iov.dueros.hotel</t>
  </si>
  <si>
    <t>98.41MB</t>
  </si>
  <si>
    <t>157.4MB</t>
  </si>
  <si>
    <t>190.58MB</t>
  </si>
  <si>
    <t>category</t>
  </si>
  <si>
    <t>Ford FO</t>
  </si>
  <si>
    <t>test item</t>
  </si>
  <si>
    <t>Spec</t>
  </si>
  <si>
    <t>Wang Jingjing</t>
  </si>
  <si>
    <t>Map View changes shall occur within 200 msec of event reception by the navigation system
收到view显示请求直到路口放大图显示完毕的时间（打时间戳加桩测试)</t>
  </si>
  <si>
    <t>200msec</t>
  </si>
  <si>
    <t>99ms</t>
  </si>
  <si>
    <t>108ms</t>
  </si>
  <si>
    <t>112ms</t>
  </si>
  <si>
    <t>地图在线搜索POI时间（市内）</t>
  </si>
  <si>
    <t xml:space="preserve">1s </t>
  </si>
  <si>
    <t>地图离线搜索POI时间（市内）</t>
  </si>
  <si>
    <t>850ms</t>
  </si>
  <si>
    <t>890ms</t>
  </si>
  <si>
    <t>地图在线算路时间（20KM）</t>
  </si>
  <si>
    <t>2.58s</t>
  </si>
  <si>
    <t>2.56s</t>
  </si>
  <si>
    <t>地图离线算路时间（20KM）</t>
  </si>
  <si>
    <t>1.66s</t>
  </si>
  <si>
    <t>1.68s</t>
  </si>
  <si>
    <t>地图在线算路时间（500KM）</t>
  </si>
  <si>
    <t xml:space="preserve">2s </t>
  </si>
  <si>
    <t>2.99s</t>
  </si>
  <si>
    <t>2.77s</t>
  </si>
  <si>
    <t>2.83s</t>
  </si>
  <si>
    <t>地图在线算路时间（深圳-北京）</t>
  </si>
  <si>
    <t>3.62s</t>
  </si>
  <si>
    <t>3.61s</t>
  </si>
  <si>
    <t>手势滑动、放大、缩小地图响应速度（开发打测试桩提供给测试测，
开始播第一帧动画）</t>
  </si>
  <si>
    <t>快/一般/慢</t>
  </si>
  <si>
    <t>快</t>
  </si>
  <si>
    <t>手势滑动、放大、缩小地图后图层加载速度（离线包已下载情况下测试）</t>
  </si>
  <si>
    <t>语音唤醒响应速度(到VUI出现时间)</t>
  </si>
  <si>
    <t>800msec</t>
  </si>
  <si>
    <t>1.12s</t>
  </si>
  <si>
    <t>ASR在线响应速度(显示出结果的时间)</t>
  </si>
  <si>
    <t>2.11s</t>
  </si>
  <si>
    <t>2.06s</t>
  </si>
  <si>
    <t>ASR离线响应速度</t>
  </si>
  <si>
    <t>400msec</t>
  </si>
  <si>
    <t>免唤醒命令词响应速度</t>
  </si>
  <si>
    <t>630ms</t>
  </si>
  <si>
    <t>590ms</t>
  </si>
  <si>
    <t>600ms</t>
  </si>
  <si>
    <t>免唤醒命令词地图指令响应时间</t>
  </si>
  <si>
    <t>640ms</t>
  </si>
  <si>
    <t>560ms</t>
  </si>
  <si>
    <t>620ms</t>
  </si>
  <si>
    <t>免唤醒命令词多媒体指令响应时间</t>
  </si>
  <si>
    <t>免唤醒命令词车控指令响应时间</t>
  </si>
  <si>
    <t>677ms</t>
  </si>
  <si>
    <t>对话流界面启动时间</t>
  </si>
  <si>
    <t>1.20s</t>
  </si>
  <si>
    <t>开机启动时间(开机后什么时候可用语音的时间)</t>
  </si>
  <si>
    <t>12s</t>
  </si>
  <si>
    <t>33s</t>
  </si>
  <si>
    <t>34s</t>
  </si>
  <si>
    <t>33.5s</t>
  </si>
  <si>
    <t>网络电台到FM/AM</t>
  </si>
  <si>
    <t>Baidu/Desay</t>
  </si>
  <si>
    <t>多媒体</t>
  </si>
  <si>
    <t>Lu Chao</t>
  </si>
  <si>
    <t>随心听切歌响应时间</t>
  </si>
  <si>
    <t>1.7s</t>
  </si>
  <si>
    <t>1.69s</t>
  </si>
  <si>
    <t>随心听切USB播放时间</t>
  </si>
  <si>
    <t>580ms</t>
  </si>
  <si>
    <t>电影</t>
  </si>
  <si>
    <t>搜索电影院时间</t>
  </si>
  <si>
    <t>4s</t>
  </si>
  <si>
    <t>1.15s</t>
  </si>
  <si>
    <t>800ms</t>
  </si>
  <si>
    <t>970ms</t>
  </si>
  <si>
    <t>搜索电影影片时间</t>
  </si>
  <si>
    <t>1.05s</t>
  </si>
  <si>
    <t>1.4s</t>
  </si>
  <si>
    <t>电影票下单时间（服务端测试）</t>
  </si>
  <si>
    <t>1.63s</t>
  </si>
  <si>
    <t>1.11s</t>
  </si>
  <si>
    <t>1.23s</t>
  </si>
  <si>
    <t>搜索酒店时间</t>
  </si>
  <si>
    <t>2.81s</t>
  </si>
  <si>
    <t>2.98s</t>
  </si>
  <si>
    <t>2.86s</t>
  </si>
  <si>
    <t>搜索餐馆时间</t>
  </si>
  <si>
    <t>1.8s</t>
  </si>
  <si>
    <t>外卖下单时间（服务端测试）</t>
  </si>
  <si>
    <t>3.28s</t>
  </si>
  <si>
    <t>3.08s</t>
  </si>
  <si>
    <t>3.19s</t>
  </si>
  <si>
    <t>搜索停车场时间</t>
  </si>
  <si>
    <t>2.22s</t>
  </si>
  <si>
    <t>2.34s</t>
  </si>
  <si>
    <t>2.26s</t>
  </si>
  <si>
    <t>搜索店面时间</t>
  </si>
  <si>
    <t>1.30s</t>
  </si>
  <si>
    <t>下单预约时间（服务端测试）</t>
  </si>
  <si>
    <t>2.03s</t>
  </si>
  <si>
    <t>爱奇艺</t>
  </si>
  <si>
    <t>在线搜索影片时间</t>
  </si>
  <si>
    <t>3.26s</t>
  </si>
  <si>
    <t>3.32s</t>
  </si>
  <si>
    <t>在线视频播放加载时间</t>
  </si>
  <si>
    <t>6.57s</t>
  </si>
  <si>
    <t>7.28s</t>
  </si>
  <si>
    <t>6.77s</t>
  </si>
  <si>
    <t>离线视频播放加载时间</t>
  </si>
  <si>
    <t>4.74s</t>
  </si>
  <si>
    <t>4.66s</t>
  </si>
  <si>
    <t>4.93s</t>
  </si>
  <si>
    <t>账号 &amp; FaceID</t>
  </si>
  <si>
    <t>冷/热启动到账号自动登录时间 （账号已登录，未开启人脸识别）</t>
  </si>
  <si>
    <t>10.5s</t>
  </si>
  <si>
    <t>13.9s</t>
  </si>
  <si>
    <t>10.2s</t>
  </si>
  <si>
    <t>InHouse</t>
  </si>
  <si>
    <t>冷/热启动到账号二维码出现时间 （账号未登录，未开启人脸识别）</t>
  </si>
  <si>
    <t>11.4s</t>
  </si>
  <si>
    <t>10.8s</t>
  </si>
  <si>
    <t>12.3s</t>
  </si>
  <si>
    <t>冷/热启动到人脸识别时间（账号已登录，已开启人脸识别）</t>
  </si>
  <si>
    <t>8.3s</t>
  </si>
  <si>
    <t>9.6s</t>
  </si>
  <si>
    <t>11.7s</t>
  </si>
  <si>
    <t>冷/热启动到人脸识别成功，账号成功登录时间（账号已登录，已开启人脸识别）</t>
  </si>
  <si>
    <t>12.4s</t>
  </si>
  <si>
    <t>11.9s</t>
  </si>
  <si>
    <t>13.8s</t>
  </si>
  <si>
    <t>所在目录</t>
  </si>
  <si>
    <t>App</t>
  </si>
  <si>
    <t>新版本ROM占用</t>
  </si>
  <si>
    <t>上一个ROM占用</t>
  </si>
  <si>
    <t>新版本ROM占用(去单位)</t>
  </si>
  <si>
    <t>上一个ROM占用（去单位）</t>
  </si>
  <si>
    <t>偏差超过5%需要说明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</si>
  <si>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</si>
  <si>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</si>
  <si>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</si>
  <si>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</si>
  <si>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</si>
  <si>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</si>
  <si>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</si>
  <si>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</si>
  <si>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52K</t>
  </si>
  <si>
    <t>/BdPrivacy/oat</t>
  </si>
  <si>
    <t>56K</t>
  </si>
  <si>
    <t>/BdPrivacy</t>
  </si>
  <si>
    <t>2.6M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</si>
  <si>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</si>
  <si>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</si>
  <si>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</si>
  <si>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</si>
  <si>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</si>
  <si>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</si>
  <si>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</si>
  <si>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</si>
  <si>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</si>
  <si>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</si>
  <si>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</si>
  <si>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</si>
  <si>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</si>
  <si>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</si>
  <si>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</si>
  <si>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</si>
  <si>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</si>
  <si>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</si>
  <si>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</si>
  <si>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</si>
  <si>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</si>
  <si>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</si>
  <si>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72K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</si>
  <si>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</si>
  <si>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</si>
  <si>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</si>
  <si>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</si>
  <si>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</si>
  <si>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</si>
  <si>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</si>
  <si>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</si>
  <si>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</si>
  <si>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</si>
  <si>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</si>
  <si>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</si>
  <si>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</si>
  <si>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</si>
  <si>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</si>
  <si>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</si>
  <si>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</si>
  <si>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</si>
  <si>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</si>
  <si>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</si>
  <si>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</si>
  <si>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</si>
  <si>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</si>
  <si>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</si>
  <si>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</si>
  <si>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</si>
  <si>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</si>
  <si>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</si>
  <si>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</si>
  <si>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</si>
  <si>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</si>
  <si>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</si>
  <si>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</si>
  <si>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</si>
  <si>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</si>
  <si>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</si>
  <si>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</si>
  <si>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</si>
  <si>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</si>
  <si>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</si>
  <si>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</si>
  <si>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</si>
  <si>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</si>
  <si>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</si>
  <si>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</si>
  <si>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</si>
  <si>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</si>
  <si>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</si>
  <si>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</si>
  <si>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</si>
  <si>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</si>
  <si>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</si>
  <si>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</si>
  <si>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</si>
  <si>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</si>
  <si>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</si>
  <si>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</si>
  <si>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</si>
  <si>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</si>
  <si>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</si>
  <si>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</si>
  <si>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</si>
  <si>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80K</t>
  </si>
  <si>
    <t>/MultiScreenService/oat</t>
  </si>
  <si>
    <t>84K</t>
  </si>
  <si>
    <t>/MultiScreenService</t>
  </si>
  <si>
    <t>128K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</si>
  <si>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</si>
  <si>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</si>
  <si>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</si>
  <si>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</si>
  <si>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</si>
  <si>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</si>
  <si>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</si>
  <si>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</si>
  <si>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</si>
  <si>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</si>
  <si>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</si>
  <si>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</si>
  <si>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</si>
  <si>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</si>
  <si>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</si>
  <si>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</si>
  <si>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</si>
  <si>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</si>
  <si>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</si>
  <si>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</si>
  <si>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</si>
  <si>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</si>
  <si>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</si>
  <si>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</si>
  <si>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</si>
  <si>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</si>
  <si>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</si>
  <si>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</si>
  <si>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</si>
  <si>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</si>
  <si>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</si>
  <si>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</si>
  <si>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</si>
  <si>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</si>
  <si>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344K</t>
  </si>
  <si>
    <t>/SoaGatewayService/oat</t>
  </si>
  <si>
    <t>348K</t>
  </si>
  <si>
    <t>/SoaGatewayService</t>
  </si>
  <si>
    <t>524K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</si>
  <si>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</si>
  <si>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</si>
  <si>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</si>
  <si>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</si>
  <si>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</si>
  <si>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</si>
  <si>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</si>
  <si>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</si>
  <si>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</si>
  <si>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</si>
  <si>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</si>
  <si>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9.0M</t>
  </si>
  <si>
    <t>11M</t>
  </si>
  <si>
    <t>/SystemUI/oat</t>
  </si>
  <si>
    <t>/SystemUI</t>
  </si>
  <si>
    <t>98M</t>
  </si>
  <si>
    <t>101M</t>
  </si>
  <si>
    <t>/TelephonyProvider/oat/arm64</t>
  </si>
  <si>
    <t>/TelephonyProvider/oat</t>
  </si>
  <si>
    <t>284K</t>
  </si>
  <si>
    <t>/TelephonyProvider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</si>
  <si>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</si>
  <si>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</si>
  <si>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</si>
  <si>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</si>
  <si>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</si>
  <si>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</si>
  <si>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</si>
  <si>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</si>
  <si>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</si>
  <si>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</si>
  <si>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</si>
  <si>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</si>
  <si>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</si>
  <si>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</si>
  <si>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</si>
  <si>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</si>
  <si>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</si>
  <si>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</si>
  <si>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</si>
  <si>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</si>
  <si>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</si>
  <si>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</si>
  <si>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</si>
  <si>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</si>
  <si>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</si>
  <si>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</si>
  <si>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</si>
  <si>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</si>
  <si>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</si>
  <si>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2.7M</t>
  </si>
  <si>
    <t>/AutoFilm/oat</t>
  </si>
  <si>
    <t>/AutoFilm</t>
  </si>
  <si>
    <t>23M</t>
  </si>
  <si>
    <t>/AutoHotel/lib/arm</t>
  </si>
  <si>
    <t>392K</t>
  </si>
  <si>
    <t>/AutoHotel/lib</t>
  </si>
  <si>
    <t>396K</t>
  </si>
  <si>
    <t>/AutoHotel/oat/arm</t>
  </si>
  <si>
    <t>/AutoHotel/oat</t>
  </si>
  <si>
    <t>/AutoHotel</t>
  </si>
  <si>
    <t>8.8M</t>
  </si>
  <si>
    <t>/AutoWaimai/lib/arm</t>
  </si>
  <si>
    <t>/AutoWaimai/lib</t>
  </si>
  <si>
    <t>/AutoWaimai/oat/arm</t>
  </si>
  <si>
    <t>/AutoWaimai/oat</t>
  </si>
  <si>
    <t>2.3M</t>
  </si>
  <si>
    <t>/AutoWaimai</t>
  </si>
  <si>
    <t>28M</t>
  </si>
  <si>
    <t>/BaiduInput/lib/arm64</t>
  </si>
  <si>
    <t>/BaiduInput/lib</t>
  </si>
  <si>
    <t>/BaiduInput/oat/arm64</t>
  </si>
  <si>
    <t>/BaiduInput/oat</t>
  </si>
  <si>
    <t>/BaiduInput</t>
  </si>
  <si>
    <t>15M</t>
  </si>
  <si>
    <t>/BaiduMapAuto/lib/arm</t>
  </si>
  <si>
    <t>56M</t>
  </si>
  <si>
    <t>/BaiduMapAuto/lib</t>
  </si>
  <si>
    <t>/BaiduMapAuto/oat/arm</t>
  </si>
  <si>
    <t>10M</t>
  </si>
  <si>
    <t>/BaiduMapAuto/oat</t>
  </si>
  <si>
    <t>/BaiduMapAuto</t>
  </si>
  <si>
    <t>332M</t>
  </si>
  <si>
    <t>331M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</si>
  <si>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</si>
  <si>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</si>
  <si>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</si>
  <si>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</si>
  <si>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</si>
  <si>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</si>
  <si>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</si>
  <si>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6.5M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</si>
  <si>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</si>
  <si>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</si>
  <si>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</si>
  <si>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</si>
  <si>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</si>
  <si>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</si>
  <si>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</si>
  <si>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</si>
  <si>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</si>
  <si>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</si>
  <si>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</si>
  <si>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</si>
  <si>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</si>
  <si>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</si>
  <si>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</si>
  <si>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</si>
  <si>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</si>
  <si>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</si>
  <si>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</si>
  <si>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</si>
  <si>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</si>
  <si>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</si>
  <si>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</si>
  <si>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</si>
  <si>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</si>
  <si>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</si>
  <si>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</si>
  <si>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</si>
  <si>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</si>
  <si>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</si>
  <si>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</si>
  <si>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</si>
  <si>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</si>
  <si>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</si>
  <si>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1.1M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</si>
  <si>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</si>
  <si>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</si>
  <si>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</si>
  <si>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</si>
  <si>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</si>
  <si>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</si>
  <si>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</si>
  <si>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</si>
  <si>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</si>
  <si>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</si>
  <si>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2.4M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</si>
  <si>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</si>
  <si>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</si>
  <si>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</si>
  <si>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</si>
  <si>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</si>
  <si>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</si>
  <si>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</si>
  <si>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186M</t>
  </si>
  <si>
    <t>147M</t>
  </si>
  <si>
    <t>/CarRadio/lib/arm64</t>
  </si>
  <si>
    <t>1.2M</t>
  </si>
  <si>
    <t>/CarRadio/lib</t>
  </si>
  <si>
    <t>/CarRadio/oat/arm64</t>
  </si>
  <si>
    <t>/CarRadio/oat</t>
  </si>
  <si>
    <t>/CarRadio</t>
  </si>
  <si>
    <t>32M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</si>
  <si>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</si>
  <si>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</si>
  <si>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</si>
  <si>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</si>
  <si>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</si>
  <si>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</si>
  <si>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</si>
  <si>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</si>
  <si>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</si>
  <si>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</si>
  <si>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</si>
  <si>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</si>
  <si>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</si>
  <si>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</si>
  <si>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</si>
  <si>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</si>
  <si>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</si>
  <si>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</si>
  <si>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</si>
  <si>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</si>
  <si>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</si>
  <si>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</si>
  <si>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</si>
  <si>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</si>
  <si>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</si>
  <si>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</si>
  <si>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</si>
  <si>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</si>
  <si>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</si>
  <si>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</si>
  <si>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</si>
  <si>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</si>
  <si>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</si>
  <si>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3.8M</t>
  </si>
  <si>
    <t>5.2M</t>
  </si>
  <si>
    <t>/DLNADMR/oat</t>
  </si>
  <si>
    <t>/DLNADMR</t>
  </si>
  <si>
    <t>/Dataplan/oat/arm64</t>
  </si>
  <si>
    <t>/Dataplan/oat</t>
  </si>
  <si>
    <t>/Dataplan</t>
  </si>
  <si>
    <t>/DemoMode/oat/arm64</t>
  </si>
  <si>
    <t>4.7M</t>
  </si>
  <si>
    <t>/DemoMode/oat</t>
  </si>
  <si>
    <t>/DemoMode</t>
  </si>
  <si>
    <t>8.7M</t>
  </si>
  <si>
    <t>8.2M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</si>
  <si>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</si>
  <si>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</si>
  <si>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</si>
  <si>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</si>
  <si>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</si>
  <si>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</si>
  <si>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</si>
  <si>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</si>
  <si>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</si>
  <si>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</si>
  <si>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</si>
  <si>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</si>
  <si>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</si>
  <si>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3.2M</t>
  </si>
  <si>
    <t>/DsvPower/oat</t>
  </si>
  <si>
    <t>/DsvPower</t>
  </si>
  <si>
    <t>7.3M</t>
  </si>
  <si>
    <t>/DsvPowerService/oat/arm64</t>
  </si>
  <si>
    <t>584K</t>
  </si>
  <si>
    <t>/DsvPowerService/oat</t>
  </si>
  <si>
    <t>588K</t>
  </si>
  <si>
    <t>/DsvPowerService</t>
  </si>
  <si>
    <t>868K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</si>
  <si>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</si>
  <si>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</si>
  <si>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</si>
  <si>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</si>
  <si>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</si>
  <si>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</si>
  <si>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20M</t>
  </si>
  <si>
    <t>/DuerOSVPA/lib/arm64</t>
  </si>
  <si>
    <t>130M</t>
  </si>
  <si>
    <t>/DuerOSVPA/lib</t>
  </si>
  <si>
    <t>/DuerOSVPA/oat/arm64</t>
  </si>
  <si>
    <t>/DuerOSVPA/oat</t>
  </si>
  <si>
    <t>/DuerOSVPA</t>
  </si>
  <si>
    <t>278M</t>
  </si>
  <si>
    <t>276M</t>
  </si>
  <si>
    <t>/DuerOSVideoPlayer/lib/arm</t>
  </si>
  <si>
    <t>6.6M</t>
  </si>
  <si>
    <t>/DuerOSVideoPlayer/lib</t>
  </si>
  <si>
    <t>/DuerOSVideoPlayer/oat/arm</t>
  </si>
  <si>
    <t>2.9M</t>
  </si>
  <si>
    <t>/DuerOSVideoPlayer/oat</t>
  </si>
  <si>
    <t>/DuerOSVideoPlayer</t>
  </si>
  <si>
    <t>63M</t>
  </si>
  <si>
    <t>62M</t>
  </si>
  <si>
    <t>/EManual/oat/arm64</t>
  </si>
  <si>
    <t>6.4M</t>
  </si>
  <si>
    <t>/EManual/oat</t>
  </si>
  <si>
    <t>/EManual</t>
  </si>
  <si>
    <t>24M</t>
  </si>
  <si>
    <t>/EasterEgg/oat/arm64</t>
  </si>
  <si>
    <t>/EasterEgg/oat</t>
  </si>
  <si>
    <t>520K</t>
  </si>
  <si>
    <t>/EasterEgg</t>
  </si>
  <si>
    <t>756K</t>
  </si>
  <si>
    <t>/EngModeService/oat/arm64</t>
  </si>
  <si>
    <t>312K</t>
  </si>
  <si>
    <t>364K</t>
  </si>
  <si>
    <t>/EngModeService/oat</t>
  </si>
  <si>
    <t>316K</t>
  </si>
  <si>
    <t>368K</t>
  </si>
  <si>
    <t>/EngModeService</t>
  </si>
  <si>
    <t>812K</t>
  </si>
  <si>
    <t>1.5M</t>
  </si>
  <si>
    <t>/EngineerMode/lib/arm64</t>
  </si>
  <si>
    <t>/EngineerMode/lib</t>
  </si>
  <si>
    <t>/EngineerMode/oat/arm64</t>
  </si>
  <si>
    <t>5.6M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</si>
  <si>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</si>
  <si>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</si>
  <si>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</si>
  <si>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</si>
  <si>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</si>
  <si>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</si>
  <si>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264K</t>
  </si>
  <si>
    <t>/EnhancedMemory/oat</t>
  </si>
  <si>
    <t>268K</t>
  </si>
  <si>
    <t>/EnhancedMemory</t>
  </si>
  <si>
    <t>/Exchange2/oat/arm64</t>
  </si>
  <si>
    <t>/Exchange2/oat</t>
  </si>
  <si>
    <t>/Exchange2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</si>
  <si>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</si>
  <si>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</si>
  <si>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</si>
  <si>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</si>
  <si>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</si>
  <si>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</si>
  <si>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</si>
  <si>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</si>
  <si>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</si>
  <si>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</si>
  <si>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</si>
  <si>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</si>
  <si>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</si>
  <si>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</si>
  <si>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</si>
  <si>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17M</t>
  </si>
  <si>
    <t>/FaceOS/lib/arm</t>
  </si>
  <si>
    <t>884K</t>
  </si>
  <si>
    <t>/FaceOS/lib</t>
  </si>
  <si>
    <t>888K</t>
  </si>
  <si>
    <t>/FaceOS/oat/arm</t>
  </si>
  <si>
    <t>8.6M</t>
  </si>
  <si>
    <t>/FaceOS/oat</t>
  </si>
  <si>
    <t>/FaceOS</t>
  </si>
  <si>
    <t>16M</t>
  </si>
  <si>
    <t>/FordAccount/lib/arm64</t>
  </si>
  <si>
    <t>1.4M</t>
  </si>
  <si>
    <t>/FordAccount/lib</t>
  </si>
  <si>
    <t>/FordAccount/oat/arm64</t>
  </si>
  <si>
    <t>5.9M</t>
  </si>
  <si>
    <t>/FordAccount/oat</t>
  </si>
  <si>
    <t>/FordAccount</t>
  </si>
  <si>
    <t>/FordCloudService/oat/arm64</t>
  </si>
  <si>
    <t>4.8M</t>
  </si>
  <si>
    <t>/FordCloudService/oat</t>
  </si>
  <si>
    <t>/FordCloudService</t>
  </si>
  <si>
    <t>7.2M</t>
  </si>
  <si>
    <t>/FordCredit/oat/arm64</t>
  </si>
  <si>
    <t>/FordCredit/oat</t>
  </si>
  <si>
    <t>/FordCredit</t>
  </si>
  <si>
    <t>/FordVPA/oat/arm64</t>
  </si>
  <si>
    <t>/FordVPA/oat</t>
  </si>
  <si>
    <t>/FordVPA</t>
  </si>
  <si>
    <t>71M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</si>
  <si>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</si>
  <si>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</si>
  <si>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</si>
  <si>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</si>
  <si>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</si>
  <si>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</si>
  <si>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</si>
  <si>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</si>
  <si>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</si>
  <si>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</si>
  <si>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</si>
  <si>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</si>
  <si>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</si>
  <si>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</si>
  <si>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576K</t>
  </si>
  <si>
    <t>/HardKeyService/oat</t>
  </si>
  <si>
    <t>/HardKeyService</t>
  </si>
  <si>
    <t>828K</t>
  </si>
  <si>
    <t>824K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</si>
  <si>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</si>
  <si>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</si>
  <si>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</si>
  <si>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</si>
  <si>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</si>
  <si>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</si>
  <si>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</si>
  <si>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</si>
  <si>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</si>
  <si>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</si>
  <si>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</si>
  <si>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</si>
  <si>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</si>
  <si>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</si>
  <si>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</si>
  <si>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</si>
  <si>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</si>
  <si>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</si>
  <si>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42M</t>
  </si>
  <si>
    <t>/MediaInteractService/oat/arm64</t>
  </si>
  <si>
    <t>2.5M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</si>
  <si>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</si>
  <si>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</si>
  <si>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</si>
  <si>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</si>
  <si>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</si>
  <si>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</si>
  <si>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92K</t>
  </si>
  <si>
    <t>/MessageServer/oat</t>
  </si>
  <si>
    <t>/MessageServer</t>
  </si>
  <si>
    <t>27M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</si>
  <si>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</si>
  <si>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</si>
  <si>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</si>
  <si>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</si>
  <si>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</si>
  <si>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</si>
  <si>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</si>
  <si>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</si>
  <si>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</si>
  <si>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</si>
  <si>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</si>
  <si>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</si>
  <si>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</si>
  <si>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</si>
  <si>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</si>
  <si>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</si>
  <si>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</si>
  <si>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</si>
  <si>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</si>
  <si>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</si>
  <si>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</si>
  <si>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4.1M</t>
  </si>
  <si>
    <t>/PicManager/oat</t>
  </si>
  <si>
    <t>/PicManager</t>
  </si>
  <si>
    <t>14M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</si>
  <si>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</si>
  <si>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</si>
  <si>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</si>
  <si>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</si>
  <si>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</si>
  <si>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</si>
  <si>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</si>
  <si>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</si>
  <si>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</si>
  <si>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4.0M</t>
  </si>
  <si>
    <t>4.5M</t>
  </si>
  <si>
    <t>/RVCSupport/oat</t>
  </si>
  <si>
    <t>/RVCSupport</t>
  </si>
  <si>
    <t>19M</t>
  </si>
  <si>
    <t>26M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</si>
  <si>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</si>
  <si>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</si>
  <si>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</si>
  <si>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</si>
  <si>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</si>
  <si>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</si>
  <si>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3.5M</t>
  </si>
  <si>
    <t>/SVBtMusic/oat/arm64</t>
  </si>
  <si>
    <t>3.9M</t>
  </si>
  <si>
    <t>4.4M</t>
  </si>
  <si>
    <t>/SVBtMusic/oat</t>
  </si>
  <si>
    <t>/SVBtMusic</t>
  </si>
  <si>
    <t>/SVBtPhone/oat/arm64</t>
  </si>
  <si>
    <t>5.4M</t>
  </si>
  <si>
    <t>/SVBtPhone/oat</t>
  </si>
  <si>
    <t>/SVBtPhone</t>
  </si>
  <si>
    <t>21M</t>
  </si>
  <si>
    <t>25M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</si>
  <si>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</si>
  <si>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</si>
  <si>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</si>
  <si>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</si>
  <si>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</si>
  <si>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</si>
  <si>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</si>
  <si>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</si>
  <si>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</si>
  <si>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</si>
  <si>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</si>
  <si>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/SVSettings/lib</t>
  </si>
  <si>
    <t>/SVSettings/oat/arm64</t>
  </si>
  <si>
    <t>8.0M</t>
  </si>
  <si>
    <t>/SVSettings/oat</t>
  </si>
  <si>
    <t>/SVSettings</t>
  </si>
  <si>
    <t>259M</t>
  </si>
  <si>
    <t>320M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</si>
  <si>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</si>
  <si>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</si>
  <si>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</si>
  <si>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</si>
  <si>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</si>
  <si>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</si>
  <si>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</si>
  <si>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</si>
  <si>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</si>
  <si>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</si>
  <si>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</si>
  <si>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124K</t>
  </si>
  <si>
    <t>/Stk/oat</t>
  </si>
  <si>
    <t>/Stk</t>
  </si>
  <si>
    <t>/SurpriseMessage/oat/arm64</t>
  </si>
  <si>
    <t>/SurpriseMessage/oat</t>
  </si>
  <si>
    <t>/SurpriseMessage</t>
  </si>
  <si>
    <t>46M</t>
  </si>
  <si>
    <t>/SystemUpdate/lib/arm64</t>
  </si>
  <si>
    <t>/SystemUpdate/lib</t>
  </si>
  <si>
    <t>/SystemUpdate/oat/arm64</t>
  </si>
  <si>
    <t>248K</t>
  </si>
  <si>
    <t>/SystemUpdate/oat</t>
  </si>
  <si>
    <t>/SystemUpdate</t>
  </si>
  <si>
    <t>89M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</si>
  <si>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</si>
  <si>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</si>
  <si>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</si>
  <si>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</si>
  <si>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</si>
  <si>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</si>
  <si>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</si>
  <si>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7.5M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</si>
  <si>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</si>
  <si>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</si>
  <si>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</si>
  <si>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</si>
  <si>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</si>
  <si>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</si>
  <si>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</si>
  <si>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</si>
  <si>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</si>
  <si>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</si>
  <si>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</si>
  <si>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</si>
  <si>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</si>
  <si>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4.9M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</si>
  <si>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</si>
  <si>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</si>
  <si>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</si>
  <si>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</si>
  <si>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</si>
  <si>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</si>
  <si>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</si>
  <si>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</si>
  <si>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</si>
  <si>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</si>
  <si>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</si>
  <si>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</si>
  <si>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</si>
  <si>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</si>
  <si>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</si>
  <si>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</si>
  <si>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</si>
  <si>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104M</t>
  </si>
  <si>
    <t>/messaging/oat/arm64</t>
  </si>
  <si>
    <t>/messaging/oat</t>
  </si>
  <si>
    <t>/messaging</t>
  </si>
  <si>
    <t>12M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</si>
  <si>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</si>
  <si>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</si>
  <si>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</si>
  <si>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</si>
  <si>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</si>
  <si>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</si>
  <si>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</si>
  <si>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</si>
  <si>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</si>
  <si>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</si>
  <si>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</si>
  <si>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</si>
  <si>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</si>
  <si>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</si>
  <si>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</si>
  <si>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rPr>
        <sz val="11"/>
        <color theme="1"/>
        <rFont val="等线"/>
        <charset val="134"/>
        <scheme val="minor"/>
      </rPr>
      <t>/</t>
    </r>
    <r>
      <rPr>
        <sz val="11"/>
        <color theme="1"/>
        <rFont val="等线"/>
        <charset val="134"/>
        <scheme val="minor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</si>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</sst>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5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6"/>
      <color theme="1"/>
      <name val="Aharoni"/>
      <charset val="134"/>
    </font>
    <font>
      <sz val="16"/>
      <name val="KaiTi"/>
      <charset val="134"/>
    </font>
    <font>
      <sz val="16"/>
      <color theme="1"/>
      <name val="等线"/>
      <charset val="134"/>
      <scheme val="minor"/>
    </font>
    <font>
      <b/>
      <sz val="16"/>
      <color theme="1"/>
      <name val="Verdana Pro"/>
      <charset val="134"/>
    </font>
    <font>
      <sz val="16"/>
      <color theme="1"/>
      <name val="Verdana Pro"/>
      <charset val="1"/>
    </font>
    <font>
      <sz val="16"/>
      <color rgb="FFFF0000"/>
      <name val="Verdana Pro"/>
      <charset val="1"/>
    </font>
    <font>
      <sz val="16"/>
      <color theme="1"/>
      <name val="宋体"/>
      <charset val="134"/>
    </font>
    <font>
      <sz val="16"/>
      <color rgb="FFFF0000"/>
      <name val="Aharoni"/>
      <charset val="1"/>
    </font>
    <font>
      <sz val="16"/>
      <color rgb="FF000000"/>
      <name val="Verdana Pro"/>
      <charset val="1"/>
    </font>
    <font>
      <sz val="12"/>
      <color rgb="FF000000"/>
      <name val="Arial"/>
      <charset val="0"/>
    </font>
    <font>
      <u/>
      <sz val="12"/>
      <color theme="10"/>
      <name val="等线"/>
      <charset val="134"/>
      <scheme val="minor"/>
    </font>
    <font>
      <b/>
      <sz val="12"/>
      <color rgb="FF000000"/>
      <name val="Arial"/>
      <charset val="0"/>
    </font>
    <font>
      <sz val="7.5"/>
      <color rgb="FF000000"/>
      <name val="Arial"/>
      <charset val="0"/>
    </font>
    <font>
      <sz val="10.5"/>
      <color theme="1"/>
      <name val="等线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sz val="10.5"/>
      <color rgb="FF000000"/>
      <name val="宋体"/>
      <charset val="134"/>
    </font>
    <font>
      <sz val="10.5"/>
      <name val="宋体"/>
      <charset val="134"/>
    </font>
    <font>
      <b/>
      <sz val="10.5"/>
      <color rgb="FFFF0000"/>
      <name val="宋体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6"/>
      <color theme="1"/>
      <name val="微软雅黑"/>
      <charset val="134"/>
    </font>
    <font>
      <sz val="16"/>
      <color theme="1"/>
      <name val="SimSun"/>
      <charset val="134"/>
    </font>
    <font>
      <sz val="16"/>
      <color theme="1"/>
      <name val="Verdana"/>
      <charset val="134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478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28" fillId="37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42" fillId="26" borderId="36" applyNumberFormat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4" fillId="17" borderId="36" applyNumberForma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5" fillId="0" borderId="37" applyNumberFormat="0" applyFill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18" borderId="38" applyNumberFormat="0" applyAlignment="0" applyProtection="0">
      <alignment vertical="center"/>
    </xf>
    <xf numFmtId="0" fontId="41" fillId="17" borderId="40" applyNumberFormat="0" applyAlignment="0" applyProtection="0">
      <alignment vertical="center"/>
    </xf>
    <xf numFmtId="0" fontId="43" fillId="0" borderId="3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" fillId="10" borderId="35" applyNumberFormat="0" applyFont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8" fillId="0" borderId="39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" fillId="0" borderId="0"/>
    <xf numFmtId="0" fontId="33" fillId="0" borderId="41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7" fillId="0" borderId="34" applyNumberFormat="0" applyFill="0" applyAlignment="0" applyProtection="0">
      <alignment vertical="center"/>
    </xf>
  </cellStyleXfs>
  <cellXfs count="212">
    <xf numFmtId="0" fontId="0" fillId="0" borderId="0" xfId="0">
      <alignment vertical="center"/>
    </xf>
    <xf numFmtId="0" fontId="0" fillId="0" borderId="0" xfId="0" applyAlignment="1"/>
    <xf numFmtId="0" fontId="1" fillId="0" borderId="0" xfId="48"/>
    <xf numFmtId="0" fontId="1" fillId="0" borderId="0" xfId="48" applyAlignment="1">
      <alignment horizontal="right"/>
    </xf>
    <xf numFmtId="10" fontId="1" fillId="0" borderId="0" xfId="48" applyNumberFormat="1"/>
    <xf numFmtId="0" fontId="1" fillId="0" borderId="1" xfId="48" applyBorder="1" applyAlignment="1">
      <alignment vertical="center"/>
    </xf>
    <xf numFmtId="0" fontId="2" fillId="0" borderId="1" xfId="0" applyFont="1" applyBorder="1">
      <alignment vertical="center"/>
    </xf>
    <xf numFmtId="0" fontId="1" fillId="0" borderId="1" xfId="48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1" fillId="0" borderId="1" xfId="48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0" fontId="1" fillId="0" borderId="1" xfId="48" applyNumberForma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1" fillId="0" borderId="3" xfId="48" applyBorder="1" applyAlignment="1">
      <alignment horizontal="center" vertical="center"/>
    </xf>
    <xf numFmtId="0" fontId="1" fillId="0" borderId="1" xfId="48" applyBorder="1"/>
    <xf numFmtId="0" fontId="2" fillId="0" borderId="2" xfId="0" applyFont="1" applyBorder="1" applyAlignment="1"/>
    <xf numFmtId="0" fontId="1" fillId="0" borderId="4" xfId="48" applyBorder="1" applyAlignment="1">
      <alignment horizontal="center" vertical="center"/>
    </xf>
    <xf numFmtId="0" fontId="1" fillId="0" borderId="1" xfId="48" applyBorder="1" applyAlignment="1">
      <alignment horizontal="right"/>
    </xf>
    <xf numFmtId="0" fontId="2" fillId="0" borderId="2" xfId="0" applyFont="1" applyBorder="1" applyAlignment="1">
      <alignment horizontal="right"/>
    </xf>
    <xf numFmtId="0" fontId="1" fillId="0" borderId="1" xfId="48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1" fillId="0" borderId="1" xfId="48" applyBorder="1" applyAlignment="1">
      <alignment horizontal="right" vertical="top"/>
    </xf>
    <xf numFmtId="0" fontId="2" fillId="0" borderId="2" xfId="0" applyFont="1" applyBorder="1" applyAlignment="1">
      <alignment horizontal="right" vertical="top"/>
    </xf>
    <xf numFmtId="2" fontId="2" fillId="0" borderId="2" xfId="0" applyNumberFormat="1" applyFont="1" applyBorder="1" applyAlignment="1">
      <alignment horizontal="right"/>
    </xf>
    <xf numFmtId="0" fontId="1" fillId="0" borderId="1" xfId="48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2" xfId="48" applyBorder="1" applyAlignment="1">
      <alignment horizontal="center" vertical="center"/>
    </xf>
    <xf numFmtId="0" fontId="1" fillId="0" borderId="0" xfId="1" applyFill="1" applyAlignment="1">
      <alignment vertical="center" wrapText="1"/>
    </xf>
    <xf numFmtId="0" fontId="1" fillId="0" borderId="0" xfId="1" applyFill="1" applyAlignment="1">
      <alignment wrapText="1"/>
    </xf>
    <xf numFmtId="0" fontId="1" fillId="0" borderId="0" xfId="1" applyFill="1" applyAlignment="1">
      <alignment horizontal="left" vertical="center" wrapText="1"/>
    </xf>
    <xf numFmtId="0" fontId="3" fillId="0" borderId="1" xfId="1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left" vertical="center" wrapText="1"/>
    </xf>
    <xf numFmtId="0" fontId="1" fillId="0" borderId="4" xfId="1" applyFill="1" applyBorder="1" applyAlignment="1">
      <alignment horizontal="left" vertical="top" wrapText="1"/>
    </xf>
    <xf numFmtId="0" fontId="1" fillId="0" borderId="1" xfId="2" applyFill="1" applyBorder="1" applyAlignment="1">
      <alignment wrapText="1"/>
    </xf>
    <xf numFmtId="0" fontId="1" fillId="0" borderId="1" xfId="1" applyFill="1" applyBorder="1" applyAlignment="1">
      <alignment horizontal="left" vertical="center" wrapText="1"/>
    </xf>
    <xf numFmtId="0" fontId="1" fillId="0" borderId="1" xfId="2" applyFill="1" applyBorder="1" applyAlignment="1">
      <alignment vertical="center" wrapText="1"/>
    </xf>
    <xf numFmtId="0" fontId="1" fillId="0" borderId="1" xfId="2" applyFill="1" applyBorder="1" applyAlignment="1">
      <alignment wrapText="1"/>
    </xf>
    <xf numFmtId="0" fontId="1" fillId="0" borderId="3" xfId="1" applyFill="1" applyBorder="1" applyAlignment="1">
      <alignment horizontal="left" vertical="top" wrapText="1"/>
    </xf>
    <xf numFmtId="0" fontId="1" fillId="0" borderId="3" xfId="1" applyFill="1" applyBorder="1" applyAlignment="1">
      <alignment horizontal="left" vertical="center" wrapText="1"/>
    </xf>
    <xf numFmtId="0" fontId="1" fillId="0" borderId="1" xfId="1" applyFill="1" applyBorder="1" applyAlignment="1">
      <alignment horizontal="left" vertical="top" wrapText="1"/>
    </xf>
    <xf numFmtId="0" fontId="1" fillId="0" borderId="2" xfId="1" applyFill="1" applyBorder="1" applyAlignment="1">
      <alignment horizontal="left" vertical="center" wrapText="1"/>
    </xf>
    <xf numFmtId="0" fontId="1" fillId="0" borderId="2" xfId="1" applyFill="1" applyBorder="1" applyAlignment="1">
      <alignment horizontal="left" vertical="top" wrapText="1"/>
    </xf>
    <xf numFmtId="0" fontId="1" fillId="0" borderId="1" xfId="1" applyFill="1" applyBorder="1" applyAlignment="1">
      <alignment horizontal="left" vertical="center" wrapText="1"/>
    </xf>
    <xf numFmtId="0" fontId="1" fillId="0" borderId="1" xfId="2" applyFill="1" applyBorder="1" applyAlignment="1">
      <alignment horizontal="left" vertical="center" wrapText="1"/>
    </xf>
    <xf numFmtId="0" fontId="1" fillId="0" borderId="4" xfId="1" applyFill="1" applyBorder="1" applyAlignment="1">
      <alignment horizontal="left" vertical="center" wrapText="1"/>
    </xf>
    <xf numFmtId="0" fontId="1" fillId="0" borderId="3" xfId="1" applyFill="1" applyBorder="1" applyAlignment="1">
      <alignment vertical="top" wrapText="1"/>
    </xf>
    <xf numFmtId="0" fontId="1" fillId="0" borderId="2" xfId="1" applyFill="1" applyBorder="1" applyAlignment="1">
      <alignment vertical="top" wrapText="1"/>
    </xf>
    <xf numFmtId="0" fontId="1" fillId="0" borderId="5" xfId="1" applyFill="1" applyBorder="1" applyAlignment="1">
      <alignment horizontal="left" vertical="center" wrapText="1"/>
    </xf>
    <xf numFmtId="0" fontId="1" fillId="0" borderId="5" xfId="1" applyFill="1" applyBorder="1" applyAlignment="1">
      <alignment horizontal="center" wrapText="1"/>
    </xf>
    <xf numFmtId="0" fontId="1" fillId="0" borderId="6" xfId="2" applyFill="1" applyBorder="1" applyAlignment="1">
      <alignment horizontal="left" vertical="center" wrapText="1"/>
    </xf>
    <xf numFmtId="0" fontId="1" fillId="0" borderId="1" xfId="1" applyFill="1" applyBorder="1" applyAlignment="1">
      <alignment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1" fillId="0" borderId="3" xfId="1" applyFill="1" applyBorder="1" applyAlignment="1">
      <alignment vertical="center" wrapText="1"/>
    </xf>
    <xf numFmtId="0" fontId="1" fillId="0" borderId="2" xfId="1" applyFill="1" applyBorder="1" applyAlignment="1">
      <alignment vertical="center" wrapText="1"/>
    </xf>
    <xf numFmtId="0" fontId="1" fillId="0" borderId="0" xfId="3"/>
    <xf numFmtId="0" fontId="5" fillId="2" borderId="1" xfId="3" applyFont="1" applyFill="1" applyBorder="1"/>
    <xf numFmtId="0" fontId="6" fillId="0" borderId="1" xfId="3" applyFont="1" applyBorder="1" applyAlignment="1">
      <alignment horizontal="justify" vertical="center"/>
    </xf>
    <xf numFmtId="0" fontId="1" fillId="0" borderId="1" xfId="3" applyBorder="1"/>
    <xf numFmtId="10" fontId="1" fillId="0" borderId="1" xfId="3" applyNumberFormat="1" applyBorder="1"/>
    <xf numFmtId="9" fontId="1" fillId="0" borderId="1" xfId="3" applyNumberFormat="1" applyBorder="1"/>
    <xf numFmtId="10" fontId="1" fillId="0" borderId="6" xfId="3" applyNumberFormat="1" applyBorder="1"/>
    <xf numFmtId="9" fontId="1" fillId="0" borderId="6" xfId="3" applyNumberFormat="1" applyBorder="1"/>
    <xf numFmtId="0" fontId="1" fillId="0" borderId="1" xfId="3" applyBorder="1" applyAlignment="1">
      <alignment wrapText="1"/>
    </xf>
    <xf numFmtId="9" fontId="1" fillId="0" borderId="6" xfId="3" applyNumberFormat="1" applyBorder="1" applyAlignment="1">
      <alignment wrapText="1"/>
    </xf>
    <xf numFmtId="10" fontId="1" fillId="0" borderId="7" xfId="3" applyNumberFormat="1" applyBorder="1"/>
    <xf numFmtId="9" fontId="1" fillId="0" borderId="7" xfId="3" applyNumberFormat="1" applyBorder="1"/>
    <xf numFmtId="10" fontId="1" fillId="0" borderId="8" xfId="3" applyNumberFormat="1" applyBorder="1"/>
    <xf numFmtId="9" fontId="1" fillId="0" borderId="5" xfId="3" applyNumberFormat="1" applyBorder="1"/>
    <xf numFmtId="10" fontId="1" fillId="0" borderId="2" xfId="3" applyNumberFormat="1" applyBorder="1"/>
    <xf numFmtId="9" fontId="1" fillId="0" borderId="1" xfId="3" applyNumberFormat="1" applyBorder="1" applyAlignment="1">
      <alignment wrapText="1"/>
    </xf>
    <xf numFmtId="10" fontId="1" fillId="0" borderId="0" xfId="3" applyNumberFormat="1"/>
    <xf numFmtId="9" fontId="1" fillId="0" borderId="0" xfId="3" applyNumberFormat="1"/>
    <xf numFmtId="0" fontId="1" fillId="0" borderId="1" xfId="3" applyFill="1" applyBorder="1"/>
    <xf numFmtId="10" fontId="2" fillId="0" borderId="5" xfId="0" applyNumberFormat="1" applyFont="1" applyBorder="1" applyAlignment="1">
      <alignment horizontal="center"/>
    </xf>
    <xf numFmtId="10" fontId="2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3" borderId="9" xfId="3" applyFill="1" applyBorder="1" applyAlignment="1">
      <alignment horizontal="center"/>
    </xf>
    <xf numFmtId="0" fontId="1" fillId="3" borderId="10" xfId="3" applyFill="1" applyBorder="1" applyAlignment="1">
      <alignment horizontal="center"/>
    </xf>
    <xf numFmtId="0" fontId="1" fillId="3" borderId="11" xfId="3" applyFill="1" applyBorder="1" applyAlignment="1">
      <alignment horizontal="center"/>
    </xf>
    <xf numFmtId="0" fontId="1" fillId="3" borderId="12" xfId="3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10" fontId="2" fillId="4" borderId="13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10" fontId="2" fillId="0" borderId="14" xfId="0" applyNumberFormat="1" applyFont="1" applyBorder="1" applyAlignment="1">
      <alignment horizontal="center" vertical="center"/>
    </xf>
    <xf numFmtId="10" fontId="2" fillId="4" borderId="15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10" fontId="2" fillId="0" borderId="15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right"/>
    </xf>
    <xf numFmtId="10" fontId="2" fillId="0" borderId="13" xfId="0" applyNumberFormat="1" applyFont="1" applyBorder="1" applyAlignment="1">
      <alignment horizontal="right"/>
    </xf>
    <xf numFmtId="10" fontId="2" fillId="0" borderId="5" xfId="0" applyNumberFormat="1" applyFont="1" applyBorder="1" applyAlignment="1">
      <alignment horizontal="right"/>
    </xf>
    <xf numFmtId="0" fontId="1" fillId="3" borderId="16" xfId="3" applyFill="1" applyBorder="1" applyAlignment="1">
      <alignment horizontal="center"/>
    </xf>
    <xf numFmtId="0" fontId="1" fillId="3" borderId="17" xfId="3" applyFill="1" applyBorder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/>
    <xf numFmtId="0" fontId="10" fillId="0" borderId="0" xfId="0" applyFont="1" applyFill="1" applyAlignment="1"/>
    <xf numFmtId="0" fontId="11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 wrapText="1" readingOrder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/>
    <xf numFmtId="0" fontId="12" fillId="0" borderId="1" xfId="0" applyFont="1" applyFill="1" applyBorder="1" applyAlignment="1">
      <alignment horizontal="left" vertical="center" wrapText="1" readingOrder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/>
    <xf numFmtId="0" fontId="12" fillId="0" borderId="1" xfId="0" applyFont="1" applyFill="1" applyBorder="1" applyAlignment="1">
      <alignment horizontal="left" vertical="center" wrapText="1" readingOrder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wrapText="1" readingOrder="1"/>
    </xf>
    <xf numFmtId="0" fontId="12" fillId="0" borderId="1" xfId="0" applyFont="1" applyFill="1" applyBorder="1" applyAlignment="1">
      <alignment horizontal="left" wrapText="1" readingOrder="1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0" fontId="12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vertical="center" wrapText="1"/>
    </xf>
    <xf numFmtId="0" fontId="15" fillId="0" borderId="0" xfId="0" applyFont="1" applyFill="1" applyAlignment="1"/>
    <xf numFmtId="0" fontId="15" fillId="0" borderId="0" xfId="0" applyFont="1" applyFill="1" applyAlignment="1"/>
    <xf numFmtId="0" fontId="16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/>
    </xf>
    <xf numFmtId="10" fontId="0" fillId="0" borderId="0" xfId="0" applyNumberFormat="1" applyAlignment="1"/>
    <xf numFmtId="0" fontId="0" fillId="0" borderId="0" xfId="0" applyAlignment="1">
      <alignment wrapText="1"/>
    </xf>
    <xf numFmtId="0" fontId="17" fillId="0" borderId="0" xfId="0" applyFont="1" applyFill="1" applyBorder="1" applyAlignment="1">
      <alignment vertical="center"/>
    </xf>
    <xf numFmtId="0" fontId="17" fillId="5" borderId="18" xfId="0" applyFont="1" applyFill="1" applyBorder="1" applyAlignment="1">
      <alignment vertical="top" wrapText="1"/>
    </xf>
    <xf numFmtId="0" fontId="17" fillId="5" borderId="19" xfId="0" applyFont="1" applyFill="1" applyBorder="1" applyAlignment="1">
      <alignment vertical="top" wrapText="1"/>
    </xf>
    <xf numFmtId="0" fontId="18" fillId="0" borderId="18" xfId="44" applyFont="1" applyBorder="1" applyAlignment="1">
      <alignment vertical="top" wrapText="1"/>
    </xf>
    <xf numFmtId="0" fontId="18" fillId="0" borderId="19" xfId="44" applyFont="1" applyBorder="1" applyAlignment="1">
      <alignment vertical="top" wrapText="1"/>
    </xf>
    <xf numFmtId="0" fontId="17" fillId="0" borderId="18" xfId="0" applyFont="1" applyFill="1" applyBorder="1" applyAlignment="1">
      <alignment vertical="top" wrapText="1"/>
    </xf>
    <xf numFmtId="0" fontId="17" fillId="0" borderId="19" xfId="0" applyFont="1" applyFill="1" applyBorder="1" applyAlignment="1">
      <alignment vertical="top" wrapText="1"/>
    </xf>
    <xf numFmtId="0" fontId="19" fillId="0" borderId="5" xfId="0" applyFont="1" applyFill="1" applyBorder="1" applyAlignment="1">
      <alignment horizontal="center" vertical="top" wrapText="1"/>
    </xf>
    <xf numFmtId="49" fontId="18" fillId="0" borderId="5" xfId="44" applyNumberFormat="1" applyFont="1" applyBorder="1" applyAlignment="1">
      <alignment horizontal="left" vertical="top" wrapText="1"/>
    </xf>
    <xf numFmtId="0" fontId="17" fillId="0" borderId="5" xfId="0" applyFont="1" applyFill="1" applyBorder="1" applyAlignment="1">
      <alignment vertical="top" wrapText="1"/>
    </xf>
    <xf numFmtId="49" fontId="17" fillId="0" borderId="5" xfId="0" applyNumberFormat="1" applyFont="1" applyFill="1" applyBorder="1" applyAlignment="1">
      <alignment horizontal="left" vertical="top" wrapText="1"/>
    </xf>
    <xf numFmtId="0" fontId="20" fillId="6" borderId="18" xfId="0" applyFont="1" applyFill="1" applyBorder="1" applyAlignment="1">
      <alignment vertical="top" wrapText="1"/>
    </xf>
    <xf numFmtId="0" fontId="20" fillId="6" borderId="19" xfId="0" applyFont="1" applyFill="1" applyBorder="1" applyAlignment="1">
      <alignment vertical="top" wrapText="1"/>
    </xf>
    <xf numFmtId="0" fontId="17" fillId="5" borderId="13" xfId="0" applyFont="1" applyFill="1" applyBorder="1" applyAlignment="1">
      <alignment vertical="top" wrapText="1"/>
    </xf>
    <xf numFmtId="0" fontId="18" fillId="0" borderId="13" xfId="44" applyFont="1" applyBorder="1" applyAlignment="1">
      <alignment vertical="top" wrapText="1"/>
    </xf>
    <xf numFmtId="0" fontId="17" fillId="0" borderId="13" xfId="0" applyFont="1" applyFill="1" applyBorder="1" applyAlignment="1">
      <alignment vertical="top" wrapText="1"/>
    </xf>
    <xf numFmtId="0" fontId="20" fillId="6" borderId="13" xfId="0" applyFont="1" applyFill="1" applyBorder="1" applyAlignment="1">
      <alignment vertical="top" wrapText="1"/>
    </xf>
    <xf numFmtId="0" fontId="21" fillId="0" borderId="0" xfId="0" applyFont="1">
      <alignment vertical="center"/>
    </xf>
    <xf numFmtId="0" fontId="22" fillId="7" borderId="20" xfId="0" applyFont="1" applyFill="1" applyBorder="1" applyAlignment="1">
      <alignment horizontal="justify" vertical="center" wrapText="1"/>
    </xf>
    <xf numFmtId="0" fontId="22" fillId="7" borderId="21" xfId="0" applyFont="1" applyFill="1" applyBorder="1" applyAlignment="1">
      <alignment horizontal="justify" vertical="center" wrapText="1"/>
    </xf>
    <xf numFmtId="0" fontId="22" fillId="0" borderId="22" xfId="0" applyFont="1" applyBorder="1" applyAlignment="1">
      <alignment horizontal="justify" vertical="center" wrapText="1"/>
    </xf>
    <xf numFmtId="0" fontId="22" fillId="0" borderId="23" xfId="0" applyFont="1" applyBorder="1" applyAlignment="1">
      <alignment horizontal="justify" vertical="center" wrapText="1"/>
    </xf>
    <xf numFmtId="0" fontId="22" fillId="0" borderId="24" xfId="0" applyFont="1" applyBorder="1" applyAlignment="1">
      <alignment horizontal="justify" vertical="center" wrapText="1"/>
    </xf>
    <xf numFmtId="0" fontId="22" fillId="0" borderId="25" xfId="0" applyFont="1" applyBorder="1" applyAlignment="1">
      <alignment horizontal="justify" vertical="center" wrapText="1"/>
    </xf>
    <xf numFmtId="0" fontId="23" fillId="0" borderId="26" xfId="0" applyFont="1" applyBorder="1" applyAlignment="1">
      <alignment horizontal="justify" vertical="center" wrapText="1"/>
    </xf>
    <xf numFmtId="0" fontId="23" fillId="0" borderId="27" xfId="0" applyFont="1" applyBorder="1" applyAlignment="1">
      <alignment horizontal="justify" vertical="center" wrapText="1"/>
    </xf>
    <xf numFmtId="9" fontId="23" fillId="0" borderId="27" xfId="0" applyNumberFormat="1" applyFont="1" applyBorder="1" applyAlignment="1">
      <alignment horizontal="justify" vertical="center" wrapText="1"/>
    </xf>
    <xf numFmtId="9" fontId="23" fillId="8" borderId="27" xfId="0" applyNumberFormat="1" applyFont="1" applyFill="1" applyBorder="1" applyAlignment="1">
      <alignment horizontal="justify" vertical="center" wrapText="1"/>
    </xf>
    <xf numFmtId="10" fontId="23" fillId="0" borderId="27" xfId="0" applyNumberFormat="1" applyFont="1" applyBorder="1" applyAlignment="1">
      <alignment horizontal="justify" vertical="center" wrapText="1"/>
    </xf>
    <xf numFmtId="0" fontId="23" fillId="0" borderId="28" xfId="0" applyFont="1" applyBorder="1" applyAlignment="1">
      <alignment horizontal="justify" vertical="center" wrapText="1"/>
    </xf>
    <xf numFmtId="0" fontId="23" fillId="0" borderId="0" xfId="0" applyFont="1" applyAlignment="1">
      <alignment horizontal="justify" vertical="center" wrapText="1"/>
    </xf>
    <xf numFmtId="0" fontId="22" fillId="0" borderId="28" xfId="0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 wrapText="1"/>
    </xf>
    <xf numFmtId="0" fontId="23" fillId="0" borderId="29" xfId="0" applyFont="1" applyBorder="1" applyAlignment="1">
      <alignment horizontal="left" vertical="center" wrapText="1"/>
    </xf>
    <xf numFmtId="0" fontId="23" fillId="0" borderId="24" xfId="0" applyFont="1" applyBorder="1" applyAlignment="1">
      <alignment horizontal="justify" vertical="center" wrapText="1"/>
    </xf>
    <xf numFmtId="0" fontId="23" fillId="0" borderId="26" xfId="0" applyFont="1" applyBorder="1" applyAlignment="1">
      <alignment horizontal="left" vertical="center" wrapText="1"/>
    </xf>
    <xf numFmtId="0" fontId="23" fillId="0" borderId="29" xfId="0" applyFont="1" applyBorder="1" applyAlignment="1">
      <alignment horizontal="justify" vertical="center" wrapText="1"/>
    </xf>
    <xf numFmtId="0" fontId="23" fillId="0" borderId="30" xfId="0" applyFont="1" applyBorder="1" applyAlignment="1">
      <alignment horizontal="justify" vertical="center" wrapText="1"/>
    </xf>
    <xf numFmtId="0" fontId="23" fillId="0" borderId="24" xfId="0" applyFont="1" applyBorder="1" applyAlignment="1">
      <alignment horizontal="left" vertical="center" wrapText="1"/>
    </xf>
    <xf numFmtId="0" fontId="23" fillId="0" borderId="31" xfId="0" applyFont="1" applyBorder="1" applyAlignment="1">
      <alignment horizontal="left" vertical="center" wrapText="1"/>
    </xf>
    <xf numFmtId="0" fontId="23" fillId="0" borderId="32" xfId="0" applyFont="1" applyBorder="1" applyAlignment="1">
      <alignment horizontal="left" vertical="center" wrapText="1"/>
    </xf>
    <xf numFmtId="0" fontId="23" fillId="0" borderId="27" xfId="0" applyFont="1" applyBorder="1" applyAlignment="1">
      <alignment horizontal="left" vertical="center" wrapText="1"/>
    </xf>
    <xf numFmtId="0" fontId="23" fillId="8" borderId="20" xfId="0" applyFont="1" applyFill="1" applyBorder="1" applyAlignment="1">
      <alignment horizontal="justify" vertical="center" wrapText="1"/>
    </xf>
    <xf numFmtId="0" fontId="23" fillId="8" borderId="21" xfId="0" applyFont="1" applyFill="1" applyBorder="1" applyAlignment="1">
      <alignment horizontal="justify" vertical="center" wrapText="1"/>
    </xf>
    <xf numFmtId="0" fontId="22" fillId="7" borderId="20" xfId="0" applyFont="1" applyFill="1" applyBorder="1" applyAlignment="1">
      <alignment horizontal="left" vertical="top" wrapText="1"/>
    </xf>
    <xf numFmtId="0" fontId="22" fillId="7" borderId="21" xfId="0" applyFont="1" applyFill="1" applyBorder="1" applyAlignment="1">
      <alignment horizontal="left" vertical="top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horizontal="left" vertical="center" wrapText="1"/>
    </xf>
    <xf numFmtId="0" fontId="23" fillId="0" borderId="21" xfId="0" applyFont="1" applyBorder="1" applyAlignment="1">
      <alignment horizontal="left" vertical="top" wrapText="1"/>
    </xf>
    <xf numFmtId="0" fontId="23" fillId="4" borderId="20" xfId="0" applyFont="1" applyFill="1" applyBorder="1" applyAlignment="1">
      <alignment vertical="center" wrapText="1"/>
    </xf>
    <xf numFmtId="0" fontId="23" fillId="0" borderId="20" xfId="0" applyFont="1" applyBorder="1" applyAlignment="1">
      <alignment horizontal="justify" vertical="center" wrapText="1"/>
    </xf>
    <xf numFmtId="0" fontId="23" fillId="0" borderId="21" xfId="0" applyFont="1" applyBorder="1" applyAlignment="1">
      <alignment horizontal="justify" vertical="center" wrapText="1"/>
    </xf>
    <xf numFmtId="0" fontId="23" fillId="0" borderId="25" xfId="0" applyFont="1" applyBorder="1" applyAlignment="1">
      <alignment horizontal="justify" vertical="center" wrapText="1"/>
    </xf>
    <xf numFmtId="0" fontId="23" fillId="0" borderId="20" xfId="0" applyFont="1" applyBorder="1" applyAlignment="1">
      <alignment horizontal="left" vertical="center" wrapText="1"/>
    </xf>
    <xf numFmtId="0" fontId="23" fillId="0" borderId="25" xfId="0" applyFont="1" applyBorder="1" applyAlignment="1">
      <alignment horizontal="left" vertical="center" wrapText="1"/>
    </xf>
    <xf numFmtId="0" fontId="21" fillId="0" borderId="24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/>
    </xf>
    <xf numFmtId="0" fontId="23" fillId="4" borderId="33" xfId="0" applyFont="1" applyFill="1" applyBorder="1" applyAlignment="1">
      <alignment horizontal="justify" vertical="center" wrapText="1"/>
    </xf>
    <xf numFmtId="0" fontId="23" fillId="4" borderId="24" xfId="0" applyFont="1" applyFill="1" applyBorder="1" applyAlignment="1">
      <alignment horizontal="justify" vertical="center" wrapText="1"/>
    </xf>
    <xf numFmtId="0" fontId="25" fillId="0" borderId="27" xfId="0" applyFont="1" applyBorder="1" applyAlignment="1">
      <alignment horizontal="justify" vertical="center" wrapText="1"/>
    </xf>
    <xf numFmtId="0" fontId="22" fillId="0" borderId="25" xfId="0" applyFont="1" applyBorder="1" applyAlignment="1">
      <alignment vertical="center" wrapText="1"/>
    </xf>
    <xf numFmtId="0" fontId="23" fillId="0" borderId="0" xfId="0" applyFont="1">
      <alignment vertical="center"/>
    </xf>
    <xf numFmtId="0" fontId="26" fillId="0" borderId="27" xfId="0" applyFont="1" applyBorder="1" applyAlignment="1">
      <alignment vertical="center" wrapText="1"/>
    </xf>
    <xf numFmtId="0" fontId="23" fillId="0" borderId="24" xfId="0" applyFont="1" applyBorder="1" applyAlignment="1">
      <alignment vertical="center" wrapText="1"/>
    </xf>
    <xf numFmtId="0" fontId="23" fillId="0" borderId="27" xfId="0" applyFont="1" applyBorder="1" applyAlignment="1">
      <alignment vertical="center" wrapText="1"/>
    </xf>
    <xf numFmtId="0" fontId="24" fillId="0" borderId="27" xfId="0" applyFont="1" applyBorder="1" applyAlignment="1">
      <alignment horizontal="justify" vertical="center" wrapText="1"/>
    </xf>
    <xf numFmtId="9" fontId="23" fillId="4" borderId="27" xfId="0" applyNumberFormat="1" applyFont="1" applyFill="1" applyBorder="1" applyAlignment="1">
      <alignment horizontal="justify" vertical="center" wrapText="1"/>
    </xf>
    <xf numFmtId="0" fontId="23" fillId="4" borderId="27" xfId="0" applyFont="1" applyFill="1" applyBorder="1" applyAlignment="1">
      <alignment horizontal="justify" vertical="center" wrapText="1"/>
    </xf>
    <xf numFmtId="0" fontId="22" fillId="7" borderId="25" xfId="0" applyFont="1" applyFill="1" applyBorder="1" applyAlignment="1">
      <alignment horizontal="justify" vertical="center" wrapText="1"/>
    </xf>
    <xf numFmtId="0" fontId="22" fillId="0" borderId="31" xfId="0" applyFont="1" applyBorder="1" applyAlignment="1">
      <alignment horizontal="justify" vertical="center" wrapText="1"/>
    </xf>
    <xf numFmtId="0" fontId="23" fillId="0" borderId="32" xfId="0" applyFont="1" applyBorder="1">
      <alignment vertical="center"/>
    </xf>
    <xf numFmtId="0" fontId="23" fillId="0" borderId="32" xfId="0" applyFont="1" applyBorder="1" applyAlignment="1">
      <alignment horizontal="justify" vertical="center" wrapText="1"/>
    </xf>
    <xf numFmtId="0" fontId="22" fillId="0" borderId="32" xfId="0" applyFont="1" applyBorder="1" applyAlignment="1">
      <alignment horizontal="justify" vertical="center" wrapText="1"/>
    </xf>
    <xf numFmtId="0" fontId="23" fillId="8" borderId="25" xfId="0" applyFont="1" applyFill="1" applyBorder="1" applyAlignment="1">
      <alignment horizontal="justify" vertical="center" wrapText="1"/>
    </xf>
    <xf numFmtId="0" fontId="22" fillId="7" borderId="25" xfId="0" applyFont="1" applyFill="1" applyBorder="1" applyAlignment="1">
      <alignment horizontal="left" vertical="top" wrapText="1"/>
    </xf>
    <xf numFmtId="0" fontId="23" fillId="0" borderId="25" xfId="0" applyFont="1" applyBorder="1" applyAlignment="1">
      <alignment horizontal="left" vertical="top" wrapText="1"/>
    </xf>
    <xf numFmtId="0" fontId="23" fillId="0" borderId="20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10" fontId="23" fillId="0" borderId="27" xfId="0" applyNumberFormat="1" applyFont="1" applyBorder="1" applyAlignment="1" quotePrefix="1">
      <alignment horizontal="justify" vertical="center" wrapText="1"/>
    </xf>
  </cellXfs>
  <cellStyles count="53">
    <cellStyle name="常规" xfId="0" builtinId="0"/>
    <cellStyle name="常规 4" xfId="1"/>
    <cellStyle name="常规 4 2" xfId="2"/>
    <cellStyle name="常规 6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Normal 2" xfId="48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318135</xdr:colOff>
      <xdr:row>1</xdr:row>
      <xdr:rowOff>0</xdr:rowOff>
    </xdr:to>
    <xdr:sp>
      <xdr:nvSpPr>
        <xdr:cNvPr id="2" name="Picture 1" descr="FORD JIRA"/>
        <xdr:cNvSpPr>
          <a:spLocks noChangeAspect="1"/>
        </xdr:cNvSpPr>
      </xdr:nvSpPr>
      <xdr:spPr>
        <a:xfrm>
          <a:off x="0" y="0"/>
          <a:ext cx="1169035" cy="4445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158956</xdr:colOff>
      <xdr:row>28</xdr:row>
      <xdr:rowOff>15210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6216650" cy="4708525"/>
        </a:xfrm>
        <a:prstGeom prst="rect">
          <a:avLst/>
        </a:prstGeom>
      </xdr:spPr>
    </xdr:pic>
    <xdr:clientData/>
  </xdr:twoCellAnchor>
  <xdr:twoCellAnchor editAs="oneCell">
    <xdr:from>
      <xdr:col>11</xdr:col>
      <xdr:colOff>548409</xdr:colOff>
      <xdr:row>0</xdr:row>
      <xdr:rowOff>57728</xdr:rowOff>
    </xdr:from>
    <xdr:to>
      <xdr:col>21</xdr:col>
      <xdr:colOff>516082</xdr:colOff>
      <xdr:row>28</xdr:row>
      <xdr:rowOff>41564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952105" y="57150"/>
          <a:ext cx="6698615" cy="4678045"/>
        </a:xfrm>
        <a:prstGeom prst="rect">
          <a:avLst/>
        </a:prstGeom>
      </xdr:spPr>
    </xdr:pic>
    <xdr:clientData/>
  </xdr:twoCellAnchor>
  <xdr:twoCellAnchor editAs="oneCell">
    <xdr:from>
      <xdr:col>24</xdr:col>
      <xdr:colOff>606136</xdr:colOff>
      <xdr:row>0</xdr:row>
      <xdr:rowOff>0</xdr:rowOff>
    </xdr:from>
    <xdr:to>
      <xdr:col>34</xdr:col>
      <xdr:colOff>669250</xdr:colOff>
      <xdr:row>28</xdr:row>
      <xdr:rowOff>157018</xdr:rowOff>
    </xdr:to>
    <xdr:pic>
      <xdr:nvPicPr>
        <xdr:cNvPr id="4" name="图片 3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0190" y="0"/>
          <a:ext cx="6793865" cy="4850765"/>
        </a:xfrm>
        <a:prstGeom prst="rect">
          <a:avLst/>
        </a:prstGeom>
      </xdr:spPr>
    </xdr:pic>
    <xdr:clientData/>
  </xdr:twoCellAnchor>
  <xdr:twoCellAnchor editAs="oneCell">
    <xdr:from>
      <xdr:col>38</xdr:col>
      <xdr:colOff>28220</xdr:colOff>
      <xdr:row>0</xdr:row>
      <xdr:rowOff>28222</xdr:rowOff>
    </xdr:from>
    <xdr:to>
      <xdr:col>48</xdr:col>
      <xdr:colOff>2349</xdr:colOff>
      <xdr:row>29</xdr:row>
      <xdr:rowOff>28222</xdr:rowOff>
    </xdr:to>
    <xdr:pic>
      <xdr:nvPicPr>
        <xdr:cNvPr id="5" name="图片 4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05740" y="27940"/>
          <a:ext cx="6704965" cy="48615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147750</xdr:rowOff>
    </xdr:from>
    <xdr:to>
      <xdr:col>9</xdr:col>
      <xdr:colOff>71469</xdr:colOff>
      <xdr:row>61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11800"/>
          <a:ext cx="6129020" cy="471424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21</xdr:col>
      <xdr:colOff>626534</xdr:colOff>
      <xdr:row>60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5364480"/>
          <a:ext cx="6684010" cy="477012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32</xdr:row>
      <xdr:rowOff>0</xdr:rowOff>
    </xdr:from>
    <xdr:to>
      <xdr:col>34</xdr:col>
      <xdr:colOff>584200</xdr:colOff>
      <xdr:row>60</xdr:row>
      <xdr:rowOff>44450</xdr:rowOff>
    </xdr:to>
    <xdr:pic>
      <xdr:nvPicPr>
        <xdr:cNvPr id="8" name="图片 7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00" y="5364480"/>
          <a:ext cx="6642100" cy="473837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32</xdr:row>
      <xdr:rowOff>50800</xdr:rowOff>
    </xdr:from>
    <xdr:to>
      <xdr:col>48</xdr:col>
      <xdr:colOff>0</xdr:colOff>
      <xdr:row>61</xdr:row>
      <xdr:rowOff>6350</xdr:rowOff>
    </xdr:to>
    <xdr:pic>
      <xdr:nvPicPr>
        <xdr:cNvPr id="9" name="图片 8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7800" y="5415280"/>
          <a:ext cx="6731000" cy="48171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93132</xdr:rowOff>
    </xdr:from>
    <xdr:to>
      <xdr:col>9</xdr:col>
      <xdr:colOff>152805</xdr:colOff>
      <xdr:row>93</xdr:row>
      <xdr:rowOff>103415</xdr:rowOff>
    </xdr:to>
    <xdr:pic>
      <xdr:nvPicPr>
        <xdr:cNvPr id="10" name="图片 9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21670"/>
          <a:ext cx="6210300" cy="4871720"/>
        </a:xfrm>
        <a:prstGeom prst="rect">
          <a:avLst/>
        </a:prstGeom>
      </xdr:spPr>
    </xdr:pic>
    <xdr:clientData/>
  </xdr:twoCellAnchor>
  <xdr:twoCellAnchor editAs="oneCell">
    <xdr:from>
      <xdr:col>12</xdr:col>
      <xdr:colOff>-1</xdr:colOff>
      <xdr:row>64</xdr:row>
      <xdr:rowOff>0</xdr:rowOff>
    </xdr:from>
    <xdr:to>
      <xdr:col>21</xdr:col>
      <xdr:colOff>559201</xdr:colOff>
      <xdr:row>94</xdr:row>
      <xdr:rowOff>120952</xdr:rowOff>
    </xdr:to>
    <xdr:pic>
      <xdr:nvPicPr>
        <xdr:cNvPr id="11" name="图片 10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6565" y="10728960"/>
          <a:ext cx="6617335" cy="5149850"/>
        </a:xfrm>
        <a:prstGeom prst="rect">
          <a:avLst/>
        </a:prstGeom>
      </xdr:spPr>
    </xdr:pic>
    <xdr:clientData/>
  </xdr:twoCellAnchor>
  <xdr:twoCellAnchor editAs="oneCell">
    <xdr:from>
      <xdr:col>24</xdr:col>
      <xdr:colOff>665237</xdr:colOff>
      <xdr:row>64</xdr:row>
      <xdr:rowOff>0</xdr:rowOff>
    </xdr:from>
    <xdr:to>
      <xdr:col>34</xdr:col>
      <xdr:colOff>205215</xdr:colOff>
      <xdr:row>93</xdr:row>
      <xdr:rowOff>163891</xdr:rowOff>
    </xdr:to>
    <xdr:pic>
      <xdr:nvPicPr>
        <xdr:cNvPr id="12" name="图片 11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19245" y="10728960"/>
          <a:ext cx="6271260" cy="502539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64</xdr:row>
      <xdr:rowOff>0</xdr:rowOff>
    </xdr:from>
    <xdr:to>
      <xdr:col>47</xdr:col>
      <xdr:colOff>397933</xdr:colOff>
      <xdr:row>94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7800" y="10728960"/>
          <a:ext cx="6455410" cy="502920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97</xdr:row>
      <xdr:rowOff>0</xdr:rowOff>
    </xdr:from>
    <xdr:to>
      <xdr:col>9</xdr:col>
      <xdr:colOff>237298</xdr:colOff>
      <xdr:row>126</xdr:row>
      <xdr:rowOff>73176</xdr:rowOff>
    </xdr:to>
    <xdr:pic>
      <xdr:nvPicPr>
        <xdr:cNvPr id="14" name="图片 13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" y="16261080"/>
          <a:ext cx="6294120" cy="4934585"/>
        </a:xfrm>
        <a:prstGeom prst="rect">
          <a:avLst/>
        </a:prstGeom>
      </xdr:spPr>
    </xdr:pic>
    <xdr:clientData/>
  </xdr:twoCellAnchor>
  <xdr:twoCellAnchor editAs="oneCell">
    <xdr:from>
      <xdr:col>12</xdr:col>
      <xdr:colOff>-1</xdr:colOff>
      <xdr:row>98</xdr:row>
      <xdr:rowOff>0</xdr:rowOff>
    </xdr:from>
    <xdr:to>
      <xdr:col>21</xdr:col>
      <xdr:colOff>579361</xdr:colOff>
      <xdr:row>128</xdr:row>
      <xdr:rowOff>136072</xdr:rowOff>
    </xdr:to>
    <xdr:pic>
      <xdr:nvPicPr>
        <xdr:cNvPr id="15" name="图片 14"/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6565" y="16428720"/>
          <a:ext cx="6637655" cy="5165090"/>
        </a:xfrm>
        <a:prstGeom prst="rect">
          <a:avLst/>
        </a:prstGeom>
      </xdr:spPr>
    </xdr:pic>
    <xdr:clientData/>
  </xdr:twoCellAnchor>
  <xdr:twoCellAnchor editAs="oneCell">
    <xdr:from>
      <xdr:col>24</xdr:col>
      <xdr:colOff>665237</xdr:colOff>
      <xdr:row>98</xdr:row>
      <xdr:rowOff>0</xdr:rowOff>
    </xdr:from>
    <xdr:to>
      <xdr:col>34</xdr:col>
      <xdr:colOff>306009</xdr:colOff>
      <xdr:row>128</xdr:row>
      <xdr:rowOff>45358</xdr:rowOff>
    </xdr:to>
    <xdr:pic>
      <xdr:nvPicPr>
        <xdr:cNvPr id="16" name="图片 15"/>
        <xdr:cNvPicPr>
          <a:picLocks noChangeAspect="1"/>
        </xdr:cNvPicPr>
      </xdr:nvPicPr>
      <xdr:blipFill>
        <a:blip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19245" y="16428720"/>
          <a:ext cx="6371590" cy="5074285"/>
        </a:xfrm>
        <a:prstGeom prst="rect">
          <a:avLst/>
        </a:prstGeom>
      </xdr:spPr>
    </xdr:pic>
    <xdr:clientData/>
  </xdr:twoCellAnchor>
  <xdr:twoCellAnchor editAs="oneCell">
    <xdr:from>
      <xdr:col>38</xdr:col>
      <xdr:colOff>-1</xdr:colOff>
      <xdr:row>98</xdr:row>
      <xdr:rowOff>0</xdr:rowOff>
    </xdr:from>
    <xdr:to>
      <xdr:col>47</xdr:col>
      <xdr:colOff>357615</xdr:colOff>
      <xdr:row>127</xdr:row>
      <xdr:rowOff>163890</xdr:rowOff>
    </xdr:to>
    <xdr:pic>
      <xdr:nvPicPr>
        <xdr:cNvPr id="17" name="图片 16"/>
        <xdr:cNvPicPr>
          <a:picLocks noChangeAspect="1"/>
        </xdr:cNvPicPr>
      </xdr:nvPicPr>
      <xdr:blipFill>
        <a:blip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7165" y="16428720"/>
          <a:ext cx="6416040" cy="50253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181427</xdr:rowOff>
    </xdr:from>
    <xdr:to>
      <xdr:col>10</xdr:col>
      <xdr:colOff>2217</xdr:colOff>
      <xdr:row>161</xdr:row>
      <xdr:rowOff>4837</xdr:rowOff>
    </xdr:to>
    <xdr:pic>
      <xdr:nvPicPr>
        <xdr:cNvPr id="18" name="图片 17"/>
        <xdr:cNvPicPr>
          <a:picLocks noChangeAspect="1"/>
        </xdr:cNvPicPr>
      </xdr:nvPicPr>
      <xdr:blipFill>
        <a:blip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793200"/>
          <a:ext cx="6732905" cy="5201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jira.ford.com/browse/AW2-7333" TargetMode="External"/><Relationship Id="rId8" Type="http://schemas.openxmlformats.org/officeDocument/2006/relationships/hyperlink" Target="https://www.jira.ford.com/browse/AW2-7325" TargetMode="External"/><Relationship Id="rId7" Type="http://schemas.openxmlformats.org/officeDocument/2006/relationships/hyperlink" Target="https://www.jira.ford.com/browse/AW2-7201" TargetMode="External"/><Relationship Id="rId6" Type="http://schemas.openxmlformats.org/officeDocument/2006/relationships/hyperlink" Target="https://www.jira.ford.com/browse/AW2-7662" TargetMode="External"/><Relationship Id="rId5" Type="http://schemas.openxmlformats.org/officeDocument/2006/relationships/hyperlink" Target="https://www.jira.ford.com/browse/AW2-7665" TargetMode="External"/><Relationship Id="rId4" Type="http://schemas.openxmlformats.org/officeDocument/2006/relationships/hyperlink" Target="https://www.jira.ford.com/browse/AW2-7666" TargetMode="External"/><Relationship Id="rId3" Type="http://schemas.openxmlformats.org/officeDocument/2006/relationships/hyperlink" Target="https://www.jira.ford.com/browse/AW2-7667" TargetMode="External"/><Relationship Id="rId2" Type="http://schemas.openxmlformats.org/officeDocument/2006/relationships/hyperlink" Target="https://www.jira.ford.com/issues/?jql=project+%3D+AW2+AND+issuetype+%3D+Bug+AND+status+in+%28New%2C+Analysis%2C+Verification%2C+Blocked%2C+Ready%2C+Integrating%2C+DEFINED%2C+Developing%29+AND+resolution+%3D+Unresolved+AND+labels+%3D+U625timberline+AND+assignee+in+%28currentUser%28%29%2C+ymao16%29+ORDER+BY+priority+DESC%2C+updated+DESC" TargetMode="External"/><Relationship Id="rId16" Type="http://schemas.openxmlformats.org/officeDocument/2006/relationships/hyperlink" Target="https://www.jira.ford.com/browse/AW2-7326" TargetMode="External"/><Relationship Id="rId15" Type="http://schemas.openxmlformats.org/officeDocument/2006/relationships/hyperlink" Target="https://www.jira.ford.com/browse/AW2-7079" TargetMode="External"/><Relationship Id="rId14" Type="http://schemas.openxmlformats.org/officeDocument/2006/relationships/hyperlink" Target="https://www.jira.ford.com/browse/AW2-7080" TargetMode="External"/><Relationship Id="rId13" Type="http://schemas.openxmlformats.org/officeDocument/2006/relationships/hyperlink" Target="https://www.jira.ford.com/browse/AW2-7328" TargetMode="External"/><Relationship Id="rId12" Type="http://schemas.openxmlformats.org/officeDocument/2006/relationships/hyperlink" Target="https://www.jira.ford.com/browse/AW2-7207" TargetMode="External"/><Relationship Id="rId11" Type="http://schemas.openxmlformats.org/officeDocument/2006/relationships/hyperlink" Target="https://www.jira.ford.com/browse/AW2-7336" TargetMode="External"/><Relationship Id="rId10" Type="http://schemas.openxmlformats.org/officeDocument/2006/relationships/hyperlink" Target="https://www.jira.ford.com/browse/AW2-7338" TargetMode="Externa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workbookViewId="0">
      <selection activeCell="F81" sqref="F81"/>
    </sheetView>
  </sheetViews>
  <sheetFormatPr defaultColWidth="10.8333333333333" defaultRowHeight="11.6"/>
  <cols>
    <col min="1" max="1" width="15.1666666666667" style="150" customWidth="1"/>
    <col min="2" max="2" width="18.3333333333333" style="150" customWidth="1"/>
    <col min="3" max="3" width="12.6666666666667" style="150" customWidth="1"/>
    <col min="4" max="4" width="19.3333333333333" style="150" customWidth="1"/>
    <col min="5" max="5" width="11.1666666666667" style="150" customWidth="1"/>
    <col min="6" max="6" width="26.5" style="150" customWidth="1"/>
    <col min="7" max="7" width="15" style="150" customWidth="1"/>
    <col min="8" max="8" width="23" style="150" customWidth="1"/>
    <col min="9" max="9" width="17.5" style="150" customWidth="1"/>
    <col min="10" max="10" width="45.8333333333333" style="150" customWidth="1"/>
    <col min="11" max="16384" width="10.8333333333333" style="150"/>
  </cols>
  <sheetData>
    <row r="1" ht="16.35" spans="1:10">
      <c r="A1" s="151" t="s">
        <v>0</v>
      </c>
      <c r="B1" s="152"/>
      <c r="C1" s="152"/>
      <c r="D1" s="152"/>
      <c r="E1" s="152"/>
      <c r="F1" s="152"/>
      <c r="G1" s="152"/>
      <c r="H1" s="152"/>
      <c r="I1" s="152"/>
      <c r="J1" s="201"/>
    </row>
    <row r="2" ht="16.35" spans="1:10">
      <c r="A2" s="153" t="s">
        <v>1</v>
      </c>
      <c r="B2" s="154"/>
      <c r="C2" s="154"/>
      <c r="D2" s="154"/>
      <c r="E2" s="154"/>
      <c r="F2" s="154"/>
      <c r="G2" s="154"/>
      <c r="H2" s="154"/>
      <c r="I2" s="154"/>
      <c r="J2" s="202"/>
    </row>
    <row r="3" ht="16.75" spans="1:10">
      <c r="A3" s="155" t="s">
        <v>2</v>
      </c>
      <c r="B3" s="156" t="s">
        <v>3</v>
      </c>
      <c r="C3" s="156" t="s">
        <v>4</v>
      </c>
      <c r="D3" s="156" t="s">
        <v>5</v>
      </c>
      <c r="E3" s="193" t="s">
        <v>6</v>
      </c>
      <c r="F3" s="194"/>
      <c r="G3" s="194"/>
      <c r="H3" s="194"/>
      <c r="I3" s="194"/>
      <c r="J3" s="203"/>
    </row>
    <row r="4" ht="32.75" spans="1:10">
      <c r="A4" s="157" t="s">
        <v>7</v>
      </c>
      <c r="B4" s="158" t="s">
        <v>8</v>
      </c>
      <c r="C4" s="159">
        <v>1</v>
      </c>
      <c r="D4" s="159" t="s">
        <v>9</v>
      </c>
      <c r="E4" s="195" t="s">
        <v>10</v>
      </c>
      <c r="F4" s="194"/>
      <c r="G4" s="194"/>
      <c r="H4" s="194"/>
      <c r="I4" s="194"/>
      <c r="J4" s="203"/>
    </row>
    <row r="5" ht="32.75" spans="1:10">
      <c r="A5" s="157" t="s">
        <v>11</v>
      </c>
      <c r="B5" s="158" t="s">
        <v>12</v>
      </c>
      <c r="C5" s="160" t="s">
        <v>13</v>
      </c>
      <c r="D5" s="212" t="s">
        <v>14</v>
      </c>
      <c r="E5" s="195" t="s">
        <v>10</v>
      </c>
      <c r="F5" s="194"/>
      <c r="G5" s="194"/>
      <c r="H5" s="194"/>
      <c r="I5" s="194"/>
      <c r="J5" s="203"/>
    </row>
    <row r="6" ht="15.6" spans="1:10">
      <c r="A6" s="162"/>
      <c r="B6" s="163"/>
      <c r="C6" s="163"/>
      <c r="D6" s="163"/>
      <c r="E6" s="163"/>
      <c r="F6" s="163"/>
      <c r="G6" s="163"/>
      <c r="H6" s="163"/>
      <c r="I6" s="163"/>
      <c r="J6" s="204"/>
    </row>
    <row r="7" ht="16.35" spans="1:10">
      <c r="A7" s="164" t="s">
        <v>15</v>
      </c>
      <c r="B7" s="165"/>
      <c r="C7" s="165"/>
      <c r="D7" s="165"/>
      <c r="E7" s="165"/>
      <c r="F7" s="165"/>
      <c r="G7" s="165"/>
      <c r="H7" s="165"/>
      <c r="I7" s="165"/>
      <c r="J7" s="205"/>
    </row>
    <row r="8" ht="16.75" spans="1:10">
      <c r="A8" s="155" t="s">
        <v>16</v>
      </c>
      <c r="B8" s="156" t="s">
        <v>3</v>
      </c>
      <c r="C8" s="156" t="s">
        <v>4</v>
      </c>
      <c r="D8" s="156" t="s">
        <v>5</v>
      </c>
      <c r="E8" s="193" t="s">
        <v>6</v>
      </c>
      <c r="F8" s="194"/>
      <c r="G8" s="194"/>
      <c r="H8" s="194"/>
      <c r="I8" s="194"/>
      <c r="J8" s="203"/>
    </row>
    <row r="9" ht="32.75" spans="1:10">
      <c r="A9" s="166" t="s">
        <v>17</v>
      </c>
      <c r="B9" s="158" t="s">
        <v>18</v>
      </c>
      <c r="C9" s="158" t="s">
        <v>19</v>
      </c>
      <c r="D9" s="167" t="s">
        <v>20</v>
      </c>
      <c r="E9" s="167" t="s">
        <v>10</v>
      </c>
      <c r="F9" s="194"/>
      <c r="G9" s="194"/>
      <c r="H9" s="194"/>
      <c r="I9" s="194"/>
      <c r="J9" s="203"/>
    </row>
    <row r="10" ht="32.75" spans="1:10">
      <c r="A10" s="168"/>
      <c r="B10" s="158" t="s">
        <v>21</v>
      </c>
      <c r="C10" s="158" t="s">
        <v>22</v>
      </c>
      <c r="D10" s="158" t="s">
        <v>23</v>
      </c>
      <c r="E10" s="196" t="s">
        <v>24</v>
      </c>
      <c r="F10" s="194"/>
      <c r="G10" s="194"/>
      <c r="H10" s="194"/>
      <c r="I10" s="194"/>
      <c r="J10" s="203"/>
    </row>
    <row r="11" ht="16.75" spans="1:10">
      <c r="A11" s="169" t="s">
        <v>25</v>
      </c>
      <c r="B11" s="158" t="s">
        <v>26</v>
      </c>
      <c r="C11" s="167" t="s">
        <v>27</v>
      </c>
      <c r="D11" s="167" t="s">
        <v>27</v>
      </c>
      <c r="E11" s="158" t="s">
        <v>28</v>
      </c>
      <c r="F11" s="194"/>
      <c r="G11" s="194"/>
      <c r="H11" s="194"/>
      <c r="I11" s="194"/>
      <c r="J11" s="203"/>
    </row>
    <row r="12" ht="16.75" spans="1:10">
      <c r="A12" s="170"/>
      <c r="B12" s="158" t="s">
        <v>29</v>
      </c>
      <c r="C12" s="167" t="s">
        <v>24</v>
      </c>
      <c r="D12" s="167" t="s">
        <v>30</v>
      </c>
      <c r="E12" s="196" t="s">
        <v>24</v>
      </c>
      <c r="F12" s="194"/>
      <c r="G12" s="194"/>
      <c r="H12" s="194"/>
      <c r="I12" s="194"/>
      <c r="J12" s="203"/>
    </row>
    <row r="13" ht="16.75" spans="1:10">
      <c r="A13" s="170"/>
      <c r="B13" s="158" t="s">
        <v>31</v>
      </c>
      <c r="C13" s="167" t="s">
        <v>24</v>
      </c>
      <c r="D13" s="167" t="s">
        <v>30</v>
      </c>
      <c r="E13" s="196" t="s">
        <v>24</v>
      </c>
      <c r="F13" s="194"/>
      <c r="G13" s="194"/>
      <c r="H13" s="194"/>
      <c r="I13" s="194"/>
      <c r="J13" s="203"/>
    </row>
    <row r="14" ht="16.75" spans="1:10">
      <c r="A14" s="170"/>
      <c r="B14" s="158" t="s">
        <v>32</v>
      </c>
      <c r="C14" s="167" t="s">
        <v>24</v>
      </c>
      <c r="D14" s="167" t="s">
        <v>30</v>
      </c>
      <c r="E14" s="196" t="s">
        <v>24</v>
      </c>
      <c r="F14" s="194"/>
      <c r="G14" s="194"/>
      <c r="H14" s="194"/>
      <c r="I14" s="194"/>
      <c r="J14" s="203"/>
    </row>
    <row r="15" ht="16.75" spans="1:10">
      <c r="A15" s="157"/>
      <c r="B15" s="158" t="s">
        <v>33</v>
      </c>
      <c r="C15" s="167" t="s">
        <v>24</v>
      </c>
      <c r="D15" s="167" t="s">
        <v>30</v>
      </c>
      <c r="E15" s="196" t="s">
        <v>24</v>
      </c>
      <c r="F15" s="194"/>
      <c r="G15" s="194"/>
      <c r="H15" s="194"/>
      <c r="I15" s="194"/>
      <c r="J15" s="203"/>
    </row>
    <row r="16" ht="15.6" spans="1:10">
      <c r="A16" s="162"/>
      <c r="B16" s="163"/>
      <c r="C16" s="163"/>
      <c r="D16" s="163"/>
      <c r="E16" s="163"/>
      <c r="F16" s="163"/>
      <c r="G16" s="163"/>
      <c r="H16" s="163"/>
      <c r="I16" s="163"/>
      <c r="J16" s="204"/>
    </row>
    <row r="17" ht="16.35" spans="1:10">
      <c r="A17" s="164" t="s">
        <v>34</v>
      </c>
      <c r="B17" s="165"/>
      <c r="C17" s="165"/>
      <c r="D17" s="165"/>
      <c r="E17" s="165"/>
      <c r="F17" s="165"/>
      <c r="G17" s="165"/>
      <c r="H17" s="165"/>
      <c r="I17" s="165"/>
      <c r="J17" s="205"/>
    </row>
    <row r="18" ht="16.75" spans="1:10">
      <c r="A18" s="155" t="s">
        <v>35</v>
      </c>
      <c r="B18" s="156" t="s">
        <v>3</v>
      </c>
      <c r="C18" s="156" t="s">
        <v>4</v>
      </c>
      <c r="D18" s="156" t="s">
        <v>5</v>
      </c>
      <c r="E18" s="193" t="s">
        <v>6</v>
      </c>
      <c r="F18" s="194"/>
      <c r="G18" s="194"/>
      <c r="H18" s="194"/>
      <c r="I18" s="194"/>
      <c r="J18" s="203"/>
    </row>
    <row r="19" ht="16.75" spans="1:10">
      <c r="A19" s="171" t="s">
        <v>36</v>
      </c>
      <c r="B19" s="158" t="s">
        <v>37</v>
      </c>
      <c r="C19" s="159">
        <v>0.92</v>
      </c>
      <c r="D19" s="159" t="s">
        <v>24</v>
      </c>
      <c r="E19" s="159" t="s">
        <v>24</v>
      </c>
      <c r="F19" s="194"/>
      <c r="G19" s="194"/>
      <c r="H19" s="194"/>
      <c r="I19" s="194"/>
      <c r="J19" s="203"/>
    </row>
    <row r="20" ht="16.75" spans="1:10">
      <c r="A20" s="171"/>
      <c r="B20" s="158" t="s">
        <v>38</v>
      </c>
      <c r="C20" s="159">
        <v>0.9</v>
      </c>
      <c r="D20" s="159" t="s">
        <v>24</v>
      </c>
      <c r="E20" s="159" t="s">
        <v>24</v>
      </c>
      <c r="F20" s="194"/>
      <c r="G20" s="194"/>
      <c r="H20" s="194"/>
      <c r="I20" s="194"/>
      <c r="J20" s="203"/>
    </row>
    <row r="21" ht="16.75" spans="1:10">
      <c r="A21" s="171"/>
      <c r="B21" s="158" t="s">
        <v>39</v>
      </c>
      <c r="C21" s="159">
        <v>0.85</v>
      </c>
      <c r="D21" s="159" t="s">
        <v>24</v>
      </c>
      <c r="E21" s="159" t="s">
        <v>24</v>
      </c>
      <c r="F21" s="194"/>
      <c r="G21" s="194"/>
      <c r="H21" s="194"/>
      <c r="I21" s="194"/>
      <c r="J21" s="203"/>
    </row>
    <row r="22" ht="16.75" spans="1:10">
      <c r="A22" s="172" t="s">
        <v>40</v>
      </c>
      <c r="B22" s="158" t="s">
        <v>37</v>
      </c>
      <c r="C22" s="159">
        <v>0.85</v>
      </c>
      <c r="D22" s="159" t="s">
        <v>24</v>
      </c>
      <c r="E22" s="159" t="s">
        <v>24</v>
      </c>
      <c r="F22" s="194"/>
      <c r="G22" s="194"/>
      <c r="H22" s="194"/>
      <c r="I22" s="194"/>
      <c r="J22" s="203"/>
    </row>
    <row r="23" ht="15.75" customHeight="1" spans="1:10">
      <c r="A23" s="173"/>
      <c r="B23" s="158" t="s">
        <v>38</v>
      </c>
      <c r="C23" s="159">
        <v>0.85</v>
      </c>
      <c r="D23" s="159" t="s">
        <v>24</v>
      </c>
      <c r="E23" s="159" t="s">
        <v>24</v>
      </c>
      <c r="F23" s="194"/>
      <c r="G23" s="194"/>
      <c r="H23" s="194"/>
      <c r="I23" s="194"/>
      <c r="J23" s="203"/>
    </row>
    <row r="24" ht="15.75" customHeight="1" spans="1:10">
      <c r="A24" s="174"/>
      <c r="B24" s="158" t="s">
        <v>39</v>
      </c>
      <c r="C24" s="159">
        <v>0.8</v>
      </c>
      <c r="D24" s="159" t="s">
        <v>24</v>
      </c>
      <c r="E24" s="159" t="s">
        <v>24</v>
      </c>
      <c r="F24" s="194"/>
      <c r="G24" s="194"/>
      <c r="H24" s="194"/>
      <c r="I24" s="194"/>
      <c r="J24" s="203"/>
    </row>
    <row r="25" ht="16.75" spans="1:10">
      <c r="A25" s="172" t="s">
        <v>41</v>
      </c>
      <c r="B25" s="158" t="s">
        <v>42</v>
      </c>
      <c r="C25" s="159" t="s">
        <v>43</v>
      </c>
      <c r="D25" s="159" t="s">
        <v>24</v>
      </c>
      <c r="E25" s="159" t="s">
        <v>24</v>
      </c>
      <c r="F25" s="194"/>
      <c r="G25" s="194"/>
      <c r="H25" s="194"/>
      <c r="I25" s="194"/>
      <c r="J25" s="203"/>
    </row>
    <row r="26" ht="15.75" customHeight="1" spans="1:10">
      <c r="A26" s="174"/>
      <c r="B26" s="158" t="s">
        <v>44</v>
      </c>
      <c r="C26" s="159" t="s">
        <v>45</v>
      </c>
      <c r="D26" s="159" t="s">
        <v>24</v>
      </c>
      <c r="E26" s="159" t="s">
        <v>24</v>
      </c>
      <c r="F26" s="194"/>
      <c r="G26" s="194"/>
      <c r="H26" s="194"/>
      <c r="I26" s="194"/>
      <c r="J26" s="203"/>
    </row>
    <row r="27" ht="15.6" spans="1:10">
      <c r="A27" s="162"/>
      <c r="B27" s="163"/>
      <c r="C27" s="163"/>
      <c r="D27" s="163"/>
      <c r="E27" s="163"/>
      <c r="F27" s="163"/>
      <c r="G27" s="163"/>
      <c r="H27" s="163"/>
      <c r="I27" s="163"/>
      <c r="J27" s="204"/>
    </row>
    <row r="28" ht="16.35" spans="1:10">
      <c r="A28" s="162"/>
      <c r="B28" s="163"/>
      <c r="C28" s="163"/>
      <c r="D28" s="163"/>
      <c r="E28" s="163"/>
      <c r="F28" s="163"/>
      <c r="G28" s="163"/>
      <c r="H28" s="163"/>
      <c r="I28" s="163"/>
      <c r="J28" s="204"/>
    </row>
    <row r="29" ht="16.35" spans="1:10">
      <c r="A29" s="151" t="s">
        <v>46</v>
      </c>
      <c r="B29" s="152"/>
      <c r="C29" s="152"/>
      <c r="D29" s="152"/>
      <c r="E29" s="152"/>
      <c r="F29" s="152"/>
      <c r="G29" s="152"/>
      <c r="H29" s="152"/>
      <c r="I29" s="152"/>
      <c r="J29" s="201"/>
    </row>
    <row r="30" ht="16.35" spans="1:10">
      <c r="A30" s="175" t="s">
        <v>47</v>
      </c>
      <c r="B30" s="176"/>
      <c r="C30" s="176"/>
      <c r="D30" s="176"/>
      <c r="E30" s="176"/>
      <c r="F30" s="176"/>
      <c r="G30" s="176"/>
      <c r="H30" s="176"/>
      <c r="I30" s="176"/>
      <c r="J30" s="206"/>
    </row>
    <row r="31" ht="16.35" spans="1:10">
      <c r="A31" s="151" t="s">
        <v>48</v>
      </c>
      <c r="B31" s="152"/>
      <c r="C31" s="152"/>
      <c r="D31" s="152"/>
      <c r="E31" s="152"/>
      <c r="F31" s="152"/>
      <c r="G31" s="152"/>
      <c r="H31" s="152"/>
      <c r="I31" s="152"/>
      <c r="J31" s="201"/>
    </row>
    <row r="32" ht="16.35" spans="1:10">
      <c r="A32" s="151" t="s">
        <v>49</v>
      </c>
      <c r="B32" s="152"/>
      <c r="C32" s="152"/>
      <c r="D32" s="152"/>
      <c r="E32" s="152"/>
      <c r="F32" s="152"/>
      <c r="G32" s="152"/>
      <c r="H32" s="152"/>
      <c r="I32" s="152"/>
      <c r="J32" s="201"/>
    </row>
    <row r="33" ht="16.35" spans="1:10">
      <c r="A33" s="177" t="s">
        <v>50</v>
      </c>
      <c r="B33" s="178"/>
      <c r="C33" s="178"/>
      <c r="D33" s="178"/>
      <c r="E33" s="178"/>
      <c r="F33" s="178"/>
      <c r="G33" s="178"/>
      <c r="H33" s="178"/>
      <c r="I33" s="178"/>
      <c r="J33" s="207"/>
    </row>
    <row r="34" ht="16.75" spans="1:10">
      <c r="A34" s="179" t="s">
        <v>51</v>
      </c>
      <c r="B34" s="180" t="s">
        <v>52</v>
      </c>
      <c r="C34" s="180"/>
      <c r="D34" s="180"/>
      <c r="E34" s="180"/>
      <c r="F34" s="180"/>
      <c r="G34" s="180"/>
      <c r="H34" s="180"/>
      <c r="I34" s="180"/>
      <c r="J34" s="187"/>
    </row>
    <row r="35" ht="16.75" spans="1:10">
      <c r="A35" s="179" t="s">
        <v>53</v>
      </c>
      <c r="B35" s="180" t="s">
        <v>54</v>
      </c>
      <c r="C35" s="180"/>
      <c r="D35" s="180"/>
      <c r="E35" s="180"/>
      <c r="F35" s="180"/>
      <c r="G35" s="180"/>
      <c r="H35" s="180"/>
      <c r="I35" s="180"/>
      <c r="J35" s="187"/>
    </row>
    <row r="36" ht="16.75" spans="1:10">
      <c r="A36" s="179" t="s">
        <v>55</v>
      </c>
      <c r="B36" s="180" t="s">
        <v>56</v>
      </c>
      <c r="C36" s="180"/>
      <c r="D36" s="180"/>
      <c r="E36" s="180"/>
      <c r="F36" s="180"/>
      <c r="G36" s="180"/>
      <c r="H36" s="180"/>
      <c r="I36" s="180"/>
      <c r="J36" s="187"/>
    </row>
    <row r="37" ht="16.75" spans="1:10">
      <c r="A37" s="179" t="s">
        <v>57</v>
      </c>
      <c r="B37" s="180" t="s">
        <v>52</v>
      </c>
      <c r="C37" s="180"/>
      <c r="D37" s="180"/>
      <c r="E37" s="180"/>
      <c r="F37" s="180"/>
      <c r="G37" s="180"/>
      <c r="H37" s="180"/>
      <c r="I37" s="180"/>
      <c r="J37" s="187"/>
    </row>
    <row r="38" ht="16" customHeight="1" spans="1:10">
      <c r="A38" s="179" t="s">
        <v>58</v>
      </c>
      <c r="B38" s="180" t="s">
        <v>52</v>
      </c>
      <c r="C38" s="180"/>
      <c r="D38" s="180"/>
      <c r="E38" s="180"/>
      <c r="F38" s="180"/>
      <c r="G38" s="180"/>
      <c r="H38" s="180"/>
      <c r="I38" s="180"/>
      <c r="J38" s="187"/>
    </row>
    <row r="39" ht="16.75" spans="1:10">
      <c r="A39" s="179" t="s">
        <v>59</v>
      </c>
      <c r="B39" s="180" t="s">
        <v>60</v>
      </c>
      <c r="C39" s="180"/>
      <c r="D39" s="180"/>
      <c r="E39" s="180"/>
      <c r="F39" s="180"/>
      <c r="G39" s="180"/>
      <c r="H39" s="180"/>
      <c r="I39" s="180"/>
      <c r="J39" s="187"/>
    </row>
    <row r="40" ht="16.75" spans="1:10">
      <c r="A40" s="179" t="s">
        <v>61</v>
      </c>
      <c r="B40" s="180" t="s">
        <v>54</v>
      </c>
      <c r="C40" s="180"/>
      <c r="D40" s="180"/>
      <c r="E40" s="180"/>
      <c r="F40" s="180"/>
      <c r="G40" s="180"/>
      <c r="H40" s="180"/>
      <c r="I40" s="180"/>
      <c r="J40" s="187"/>
    </row>
    <row r="41" ht="13.5" customHeight="1" spans="1:10">
      <c r="A41" s="179" t="s">
        <v>62</v>
      </c>
      <c r="B41" s="180" t="s">
        <v>54</v>
      </c>
      <c r="C41" s="180"/>
      <c r="D41" s="180"/>
      <c r="E41" s="180"/>
      <c r="F41" s="180"/>
      <c r="G41" s="180"/>
      <c r="H41" s="180"/>
      <c r="I41" s="180"/>
      <c r="J41" s="187"/>
    </row>
    <row r="42" ht="13.5" customHeight="1" spans="1:10">
      <c r="A42" s="179" t="s">
        <v>63</v>
      </c>
      <c r="B42" s="180" t="s">
        <v>54</v>
      </c>
      <c r="C42" s="180"/>
      <c r="D42" s="180"/>
      <c r="E42" s="180"/>
      <c r="F42" s="180"/>
      <c r="G42" s="180"/>
      <c r="H42" s="180"/>
      <c r="I42" s="180"/>
      <c r="J42" s="187"/>
    </row>
    <row r="43" ht="16.75" spans="1:10">
      <c r="A43" s="179" t="s">
        <v>64</v>
      </c>
      <c r="B43" s="180" t="s">
        <v>54</v>
      </c>
      <c r="C43" s="180"/>
      <c r="D43" s="180"/>
      <c r="E43" s="180"/>
      <c r="F43" s="180"/>
      <c r="G43" s="180"/>
      <c r="H43" s="180"/>
      <c r="I43" s="180"/>
      <c r="J43" s="187"/>
    </row>
    <row r="44" ht="16" customHeight="1" spans="1:10">
      <c r="A44" s="179" t="s">
        <v>65</v>
      </c>
      <c r="B44" s="180" t="s">
        <v>66</v>
      </c>
      <c r="C44" s="180"/>
      <c r="D44" s="180"/>
      <c r="E44" s="180"/>
      <c r="F44" s="180"/>
      <c r="G44" s="180"/>
      <c r="H44" s="180"/>
      <c r="I44" s="180"/>
      <c r="J44" s="187"/>
    </row>
    <row r="45" ht="13.5" customHeight="1" spans="1:10">
      <c r="A45" s="179" t="s">
        <v>67</v>
      </c>
      <c r="B45" s="181" t="s">
        <v>68</v>
      </c>
      <c r="C45" s="181"/>
      <c r="D45" s="181"/>
      <c r="E45" s="181"/>
      <c r="F45" s="181"/>
      <c r="G45" s="181"/>
      <c r="H45" s="181"/>
      <c r="I45" s="181"/>
      <c r="J45" s="208"/>
    </row>
    <row r="46" ht="16" customHeight="1" spans="1:10">
      <c r="A46" s="182" t="s">
        <v>69</v>
      </c>
      <c r="B46" s="180" t="s">
        <v>70</v>
      </c>
      <c r="C46" s="180"/>
      <c r="D46" s="180"/>
      <c r="E46" s="180"/>
      <c r="F46" s="180"/>
      <c r="G46" s="180"/>
      <c r="H46" s="180"/>
      <c r="I46" s="180"/>
      <c r="J46" s="187"/>
    </row>
    <row r="47" ht="16.75" spans="1:10">
      <c r="A47" s="179" t="s">
        <v>71</v>
      </c>
      <c r="B47" s="180" t="s">
        <v>54</v>
      </c>
      <c r="C47" s="180"/>
      <c r="D47" s="180"/>
      <c r="E47" s="180"/>
      <c r="F47" s="180"/>
      <c r="G47" s="180"/>
      <c r="H47" s="180"/>
      <c r="I47" s="180"/>
      <c r="J47" s="187"/>
    </row>
    <row r="48" ht="16" customHeight="1" spans="1:10">
      <c r="A48" s="179" t="s">
        <v>72</v>
      </c>
      <c r="B48" s="180" t="s">
        <v>73</v>
      </c>
      <c r="C48" s="180"/>
      <c r="D48" s="180"/>
      <c r="E48" s="180"/>
      <c r="F48" s="180"/>
      <c r="G48" s="180"/>
      <c r="H48" s="180"/>
      <c r="I48" s="180"/>
      <c r="J48" s="187"/>
    </row>
    <row r="49" ht="16.75" spans="1:10">
      <c r="A49" s="179" t="s">
        <v>74</v>
      </c>
      <c r="B49" s="180" t="s">
        <v>54</v>
      </c>
      <c r="C49" s="180"/>
      <c r="D49" s="180"/>
      <c r="E49" s="180"/>
      <c r="F49" s="180"/>
      <c r="G49" s="180"/>
      <c r="H49" s="180"/>
      <c r="I49" s="180"/>
      <c r="J49" s="187"/>
    </row>
    <row r="50" ht="16.35" spans="1:10">
      <c r="A50" s="151" t="s">
        <v>75</v>
      </c>
      <c r="B50" s="152"/>
      <c r="C50" s="152"/>
      <c r="D50" s="152"/>
      <c r="E50" s="152"/>
      <c r="F50" s="152"/>
      <c r="G50" s="152"/>
      <c r="H50" s="152"/>
      <c r="I50" s="152"/>
      <c r="J50" s="201"/>
    </row>
    <row r="51" ht="32.75" spans="1:10">
      <c r="A51" s="183" t="s">
        <v>76</v>
      </c>
      <c r="B51" s="184"/>
      <c r="C51" s="185"/>
      <c r="D51" s="158" t="s">
        <v>77</v>
      </c>
      <c r="E51" s="197" t="s">
        <v>78</v>
      </c>
      <c r="F51" s="158" t="s">
        <v>79</v>
      </c>
      <c r="G51" s="158" t="s">
        <v>80</v>
      </c>
      <c r="H51" s="198" t="s">
        <v>81</v>
      </c>
      <c r="I51" s="158" t="s">
        <v>82</v>
      </c>
      <c r="J51" s="158" t="s">
        <v>83</v>
      </c>
    </row>
    <row r="52" ht="16.75" spans="1:10">
      <c r="A52" s="186" t="s">
        <v>84</v>
      </c>
      <c r="B52" s="180"/>
      <c r="C52" s="187"/>
      <c r="D52" s="158">
        <v>289</v>
      </c>
      <c r="E52" s="158">
        <v>275</v>
      </c>
      <c r="F52" s="159">
        <f>E52/D52</f>
        <v>0.951557093425606</v>
      </c>
      <c r="G52" s="174">
        <v>275</v>
      </c>
      <c r="H52" s="159">
        <f t="shared" ref="H52:H62" si="0">G52/E52</f>
        <v>1</v>
      </c>
      <c r="I52" s="159">
        <f t="shared" ref="I52:I62" si="1">G52/D52</f>
        <v>0.951557093425606</v>
      </c>
      <c r="J52" s="158" t="s">
        <v>85</v>
      </c>
    </row>
    <row r="53" ht="31.5" customHeight="1" spans="1:10">
      <c r="A53" s="186" t="s">
        <v>86</v>
      </c>
      <c r="B53" s="180"/>
      <c r="C53" s="187"/>
      <c r="D53" s="158">
        <v>122</v>
      </c>
      <c r="E53" s="158">
        <v>100</v>
      </c>
      <c r="F53" s="159">
        <f t="shared" ref="F53:F70" si="2">E53/D53</f>
        <v>0.819672131147541</v>
      </c>
      <c r="G53" s="158">
        <v>100</v>
      </c>
      <c r="H53" s="159">
        <f t="shared" si="0"/>
        <v>1</v>
      </c>
      <c r="I53" s="159">
        <f t="shared" si="1"/>
        <v>0.819672131147541</v>
      </c>
      <c r="J53" s="158" t="s">
        <v>87</v>
      </c>
    </row>
    <row r="54" ht="16.75" spans="1:10">
      <c r="A54" s="183" t="s">
        <v>88</v>
      </c>
      <c r="B54" s="184"/>
      <c r="C54" s="185"/>
      <c r="D54" s="188">
        <v>106</v>
      </c>
      <c r="E54" s="188">
        <v>59</v>
      </c>
      <c r="F54" s="159">
        <f t="shared" si="2"/>
        <v>0.556603773584906</v>
      </c>
      <c r="G54" s="158">
        <v>51</v>
      </c>
      <c r="H54" s="159">
        <f t="shared" si="0"/>
        <v>0.864406779661017</v>
      </c>
      <c r="I54" s="159">
        <f t="shared" si="1"/>
        <v>0.481132075471698</v>
      </c>
      <c r="J54" s="158" t="s">
        <v>89</v>
      </c>
    </row>
    <row r="55" ht="16.75" spans="1:10">
      <c r="A55" s="183" t="s">
        <v>90</v>
      </c>
      <c r="B55" s="184"/>
      <c r="C55" s="185"/>
      <c r="D55" s="189">
        <v>4094</v>
      </c>
      <c r="E55" s="167">
        <v>4048</v>
      </c>
      <c r="F55" s="159">
        <f t="shared" si="2"/>
        <v>0.98876404494382</v>
      </c>
      <c r="G55" s="158">
        <v>4032</v>
      </c>
      <c r="H55" s="159">
        <f t="shared" si="0"/>
        <v>0.99604743083004</v>
      </c>
      <c r="I55" s="159">
        <f t="shared" si="1"/>
        <v>0.98485588666341</v>
      </c>
      <c r="J55" s="171" t="s">
        <v>52</v>
      </c>
    </row>
    <row r="56" ht="15" customHeight="1" spans="1:10">
      <c r="A56" s="183" t="s">
        <v>91</v>
      </c>
      <c r="B56" s="184"/>
      <c r="C56" s="185"/>
      <c r="D56" s="190">
        <v>1563</v>
      </c>
      <c r="E56" s="191">
        <v>1563</v>
      </c>
      <c r="F56" s="199">
        <f t="shared" si="2"/>
        <v>1</v>
      </c>
      <c r="G56" s="200">
        <v>1552</v>
      </c>
      <c r="H56" s="199">
        <f t="shared" si="0"/>
        <v>0.992962252079335</v>
      </c>
      <c r="I56" s="159">
        <f t="shared" si="1"/>
        <v>0.992962252079335</v>
      </c>
      <c r="J56" s="158"/>
    </row>
    <row r="57" ht="16.5" customHeight="1" spans="1:10">
      <c r="A57" s="183" t="s">
        <v>55</v>
      </c>
      <c r="B57" s="184"/>
      <c r="C57" s="185"/>
      <c r="D57" s="191">
        <v>40</v>
      </c>
      <c r="E57" s="200">
        <v>40</v>
      </c>
      <c r="F57" s="199">
        <f t="shared" si="2"/>
        <v>1</v>
      </c>
      <c r="G57" s="200">
        <v>40</v>
      </c>
      <c r="H57" s="199">
        <f t="shared" si="0"/>
        <v>1</v>
      </c>
      <c r="I57" s="199">
        <f t="shared" si="1"/>
        <v>1</v>
      </c>
      <c r="J57" s="158"/>
    </row>
    <row r="58" ht="17.25" customHeight="1" spans="1:10">
      <c r="A58" s="183" t="s">
        <v>57</v>
      </c>
      <c r="B58" s="184"/>
      <c r="C58" s="185"/>
      <c r="D58" s="167">
        <v>643</v>
      </c>
      <c r="E58" s="158">
        <v>626</v>
      </c>
      <c r="F58" s="159">
        <f t="shared" si="2"/>
        <v>0.973561430793157</v>
      </c>
      <c r="G58" s="158">
        <v>619</v>
      </c>
      <c r="H58" s="159">
        <f t="shared" si="0"/>
        <v>0.988817891373802</v>
      </c>
      <c r="I58" s="159">
        <f t="shared" si="1"/>
        <v>0.962674961119751</v>
      </c>
      <c r="J58" s="158" t="s">
        <v>92</v>
      </c>
    </row>
    <row r="59" ht="16.75" spans="1:10">
      <c r="A59" s="186" t="s">
        <v>58</v>
      </c>
      <c r="B59" s="180"/>
      <c r="C59" s="187"/>
      <c r="D59" s="158">
        <v>128</v>
      </c>
      <c r="E59" s="158">
        <v>123</v>
      </c>
      <c r="F59" s="159">
        <f t="shared" si="2"/>
        <v>0.9609375</v>
      </c>
      <c r="G59" s="174">
        <v>121</v>
      </c>
      <c r="H59" s="159">
        <f t="shared" si="0"/>
        <v>0.983739837398374</v>
      </c>
      <c r="I59" s="159">
        <f t="shared" si="1"/>
        <v>0.9453125</v>
      </c>
      <c r="J59" s="158" t="s">
        <v>92</v>
      </c>
    </row>
    <row r="60" ht="17" customHeight="1" spans="1:10">
      <c r="A60" s="186" t="s">
        <v>59</v>
      </c>
      <c r="B60" s="180"/>
      <c r="C60" s="187"/>
      <c r="D60" s="158">
        <v>364</v>
      </c>
      <c r="E60" s="158">
        <v>364</v>
      </c>
      <c r="F60" s="159">
        <f t="shared" si="2"/>
        <v>1</v>
      </c>
      <c r="G60" s="174">
        <v>364</v>
      </c>
      <c r="H60" s="159">
        <f t="shared" si="0"/>
        <v>1</v>
      </c>
      <c r="I60" s="159">
        <f t="shared" si="1"/>
        <v>1</v>
      </c>
      <c r="J60" s="158"/>
    </row>
    <row r="61" ht="16.35" spans="1:10">
      <c r="A61" s="183" t="s">
        <v>61</v>
      </c>
      <c r="B61" s="184"/>
      <c r="C61" s="185"/>
      <c r="D61" s="192">
        <v>562</v>
      </c>
      <c r="E61" s="192">
        <v>562</v>
      </c>
      <c r="F61" s="159">
        <f t="shared" si="2"/>
        <v>1</v>
      </c>
      <c r="G61" s="158">
        <v>556</v>
      </c>
      <c r="H61" s="159">
        <f t="shared" si="0"/>
        <v>0.98932384341637</v>
      </c>
      <c r="I61" s="159">
        <f t="shared" si="1"/>
        <v>0.98932384341637</v>
      </c>
      <c r="J61" s="158"/>
    </row>
    <row r="62" ht="16.75" spans="1:10">
      <c r="A62" s="183" t="s">
        <v>62</v>
      </c>
      <c r="B62" s="184"/>
      <c r="C62" s="185"/>
      <c r="D62" s="158">
        <v>177</v>
      </c>
      <c r="E62" s="174">
        <v>176</v>
      </c>
      <c r="F62" s="159">
        <f t="shared" si="2"/>
        <v>0.994350282485876</v>
      </c>
      <c r="G62" s="174">
        <v>175</v>
      </c>
      <c r="H62" s="159">
        <f t="shared" si="0"/>
        <v>0.994318181818182</v>
      </c>
      <c r="I62" s="159">
        <f t="shared" si="1"/>
        <v>0.988700564971751</v>
      </c>
      <c r="J62" s="158" t="s">
        <v>93</v>
      </c>
    </row>
    <row r="63" ht="16.75" spans="1:10">
      <c r="A63" s="183" t="s">
        <v>63</v>
      </c>
      <c r="B63" s="184"/>
      <c r="C63" s="185"/>
      <c r="D63" s="158">
        <v>269</v>
      </c>
      <c r="E63" s="158">
        <v>261</v>
      </c>
      <c r="F63" s="159">
        <f t="shared" si="2"/>
        <v>0.970260223048327</v>
      </c>
      <c r="G63" s="158">
        <v>261</v>
      </c>
      <c r="H63" s="159">
        <f t="shared" ref="H63:H70" si="3">G63/E63</f>
        <v>1</v>
      </c>
      <c r="I63" s="159">
        <f t="shared" ref="I63:I70" si="4">G63/D63</f>
        <v>0.970260223048327</v>
      </c>
      <c r="J63" s="158" t="s">
        <v>93</v>
      </c>
    </row>
    <row r="64" ht="16.35" spans="1:10">
      <c r="A64" s="183" t="s">
        <v>64</v>
      </c>
      <c r="B64" s="184"/>
      <c r="C64" s="185"/>
      <c r="D64" s="167">
        <v>154</v>
      </c>
      <c r="E64" s="167">
        <v>154</v>
      </c>
      <c r="F64" s="159">
        <f t="shared" si="2"/>
        <v>1</v>
      </c>
      <c r="G64" s="158">
        <v>150</v>
      </c>
      <c r="H64" s="159">
        <f t="shared" si="3"/>
        <v>0.974025974025974</v>
      </c>
      <c r="I64" s="159">
        <f t="shared" si="4"/>
        <v>0.974025974025974</v>
      </c>
      <c r="J64" s="158"/>
    </row>
    <row r="65" ht="16.75" spans="1:10">
      <c r="A65" s="183" t="s">
        <v>65</v>
      </c>
      <c r="B65" s="184"/>
      <c r="C65" s="185"/>
      <c r="D65" s="158">
        <v>137</v>
      </c>
      <c r="E65" s="158">
        <v>128</v>
      </c>
      <c r="F65" s="159">
        <f t="shared" si="2"/>
        <v>0.934306569343066</v>
      </c>
      <c r="G65" s="158">
        <v>125</v>
      </c>
      <c r="H65" s="159">
        <f t="shared" si="3"/>
        <v>0.9765625</v>
      </c>
      <c r="I65" s="159">
        <f t="shared" si="4"/>
        <v>0.912408759124088</v>
      </c>
      <c r="J65" s="158" t="s">
        <v>94</v>
      </c>
    </row>
    <row r="66" ht="16.75" spans="1:10">
      <c r="A66" s="183" t="s">
        <v>67</v>
      </c>
      <c r="B66" s="184"/>
      <c r="C66" s="184"/>
      <c r="D66" s="167">
        <v>308</v>
      </c>
      <c r="E66" s="171">
        <v>307</v>
      </c>
      <c r="F66" s="159">
        <f t="shared" si="2"/>
        <v>0.996753246753247</v>
      </c>
      <c r="G66" s="167">
        <v>306</v>
      </c>
      <c r="H66" s="159">
        <f t="shared" si="3"/>
        <v>0.996742671009772</v>
      </c>
      <c r="I66" s="159">
        <f t="shared" si="4"/>
        <v>0.993506493506494</v>
      </c>
      <c r="J66" s="158" t="s">
        <v>68</v>
      </c>
    </row>
    <row r="67" ht="30.75" customHeight="1" spans="1:10">
      <c r="A67" s="183" t="s">
        <v>95</v>
      </c>
      <c r="B67" s="184"/>
      <c r="C67" s="184"/>
      <c r="D67" s="167">
        <v>328</v>
      </c>
      <c r="E67" s="171">
        <v>229</v>
      </c>
      <c r="F67" s="159">
        <f t="shared" si="2"/>
        <v>0.698170731707317</v>
      </c>
      <c r="G67" s="167">
        <v>229</v>
      </c>
      <c r="H67" s="159">
        <f t="shared" si="3"/>
        <v>1</v>
      </c>
      <c r="I67" s="159">
        <f t="shared" si="4"/>
        <v>0.698170731707317</v>
      </c>
      <c r="J67" s="171" t="s">
        <v>96</v>
      </c>
    </row>
    <row r="68" ht="16.75" spans="1:10">
      <c r="A68" s="183" t="s">
        <v>71</v>
      </c>
      <c r="B68" s="184"/>
      <c r="C68" s="184"/>
      <c r="D68" s="167">
        <v>76</v>
      </c>
      <c r="E68" s="171">
        <v>75</v>
      </c>
      <c r="F68" s="159">
        <f t="shared" si="2"/>
        <v>0.986842105263158</v>
      </c>
      <c r="G68" s="167">
        <v>75</v>
      </c>
      <c r="H68" s="159">
        <f t="shared" si="3"/>
        <v>1</v>
      </c>
      <c r="I68" s="159">
        <f t="shared" si="4"/>
        <v>0.986842105263158</v>
      </c>
      <c r="J68" s="158" t="s">
        <v>97</v>
      </c>
    </row>
    <row r="69" ht="16.75" spans="1:10">
      <c r="A69" s="183" t="s">
        <v>72</v>
      </c>
      <c r="B69" s="184"/>
      <c r="C69" s="184"/>
      <c r="D69" s="167">
        <v>94</v>
      </c>
      <c r="E69" s="171">
        <v>83</v>
      </c>
      <c r="F69" s="159">
        <f t="shared" si="2"/>
        <v>0.882978723404255</v>
      </c>
      <c r="G69" s="167">
        <v>83</v>
      </c>
      <c r="H69" s="159">
        <f t="shared" si="3"/>
        <v>1</v>
      </c>
      <c r="I69" s="159">
        <f t="shared" si="4"/>
        <v>0.882978723404255</v>
      </c>
      <c r="J69" s="171" t="s">
        <v>98</v>
      </c>
    </row>
    <row r="70" ht="16.35" spans="1:10">
      <c r="A70" s="183" t="s">
        <v>74</v>
      </c>
      <c r="B70" s="184"/>
      <c r="C70" s="184"/>
      <c r="D70" s="167">
        <v>66</v>
      </c>
      <c r="E70" s="171">
        <v>66</v>
      </c>
      <c r="F70" s="159">
        <f t="shared" si="2"/>
        <v>1</v>
      </c>
      <c r="G70" s="167">
        <v>66</v>
      </c>
      <c r="H70" s="159">
        <f t="shared" si="3"/>
        <v>1</v>
      </c>
      <c r="I70" s="159">
        <f t="shared" si="4"/>
        <v>1</v>
      </c>
      <c r="J70" s="171"/>
    </row>
    <row r="71" ht="16.75" spans="1:10">
      <c r="A71" s="183" t="s">
        <v>99</v>
      </c>
      <c r="B71" s="184"/>
      <c r="C71" s="184"/>
      <c r="D71" s="167">
        <v>708</v>
      </c>
      <c r="E71" s="171">
        <v>639</v>
      </c>
      <c r="F71" s="159">
        <v>3.78</v>
      </c>
      <c r="G71" s="167"/>
      <c r="H71" s="159"/>
      <c r="I71" s="159"/>
      <c r="J71" s="171" t="s">
        <v>100</v>
      </c>
    </row>
    <row r="72" ht="16.35" spans="1:10">
      <c r="A72" s="183" t="s">
        <v>101</v>
      </c>
      <c r="B72" s="184"/>
      <c r="C72" s="185"/>
      <c r="D72" s="183" t="str">
        <f>CONCATENATE("全部模块用例总执行数/全部模块用例总数=",TEXT(SUM(E52:E71)/SUM(D52:D71),"0%"))</f>
        <v>全部模块用例总执行数/全部模块用例总数=97%</v>
      </c>
      <c r="E72" s="184"/>
      <c r="F72" s="185"/>
      <c r="G72" s="209" t="str">
        <f>CONCATENATE("执行通过率(执行成功数/测试执行数）=",TEXT(SUM(G52:G71)/SUM(E52:E71),"0%"))</f>
        <v>执行通过率(执行成功数/测试执行数）=93%</v>
      </c>
      <c r="H72" s="210"/>
      <c r="I72" s="211"/>
      <c r="J72" s="158"/>
    </row>
    <row r="73" ht="16.35" spans="1:10">
      <c r="A73" s="151" t="s">
        <v>102</v>
      </c>
      <c r="B73" s="152"/>
      <c r="C73" s="152"/>
      <c r="D73" s="152"/>
      <c r="E73" s="152"/>
      <c r="F73" s="152"/>
      <c r="G73" s="152"/>
      <c r="H73" s="152"/>
      <c r="I73" s="152"/>
      <c r="J73" s="201"/>
    </row>
    <row r="74" ht="16.35" spans="1:10">
      <c r="A74" s="183" t="s">
        <v>103</v>
      </c>
      <c r="B74" s="184"/>
      <c r="C74" s="185"/>
      <c r="D74" s="183" t="s">
        <v>104</v>
      </c>
      <c r="E74" s="184"/>
      <c r="F74" s="185"/>
      <c r="G74" s="158"/>
      <c r="H74" s="158"/>
      <c r="I74" s="158"/>
      <c r="J74" s="158"/>
    </row>
    <row r="75" ht="16.35" spans="1:10">
      <c r="A75" s="183" t="s">
        <v>105</v>
      </c>
      <c r="B75" s="184"/>
      <c r="C75" s="185"/>
      <c r="D75" s="183" t="s">
        <v>106</v>
      </c>
      <c r="E75" s="184"/>
      <c r="F75" s="185"/>
      <c r="G75" s="158"/>
      <c r="H75" s="158"/>
      <c r="I75" s="158"/>
      <c r="J75" s="158"/>
    </row>
    <row r="76" ht="16.35" spans="1:10">
      <c r="A76" s="183" t="s">
        <v>107</v>
      </c>
      <c r="B76" s="184"/>
      <c r="C76" s="185"/>
      <c r="D76" s="183" t="s">
        <v>108</v>
      </c>
      <c r="E76" s="184"/>
      <c r="F76" s="185"/>
      <c r="G76" s="158"/>
      <c r="H76" s="158"/>
      <c r="I76" s="158"/>
      <c r="J76" s="158"/>
    </row>
  </sheetData>
  <autoFilter ref="A29:J76">
    <extLst/>
  </autoFilter>
  <mergeCells count="66">
    <mergeCell ref="A1:J1"/>
    <mergeCell ref="A2:J2"/>
    <mergeCell ref="A6:J6"/>
    <mergeCell ref="A7:J7"/>
    <mergeCell ref="A16:J16"/>
    <mergeCell ref="A17:J17"/>
    <mergeCell ref="A27:J27"/>
    <mergeCell ref="A28:J28"/>
    <mergeCell ref="A29:J29"/>
    <mergeCell ref="A30:J30"/>
    <mergeCell ref="A31:J31"/>
    <mergeCell ref="A32:J32"/>
    <mergeCell ref="A33:J33"/>
    <mergeCell ref="B34:J34"/>
    <mergeCell ref="B35:J35"/>
    <mergeCell ref="B36:J36"/>
    <mergeCell ref="B37:J37"/>
    <mergeCell ref="B38:J38"/>
    <mergeCell ref="B39:J39"/>
    <mergeCell ref="B40:J40"/>
    <mergeCell ref="B41:J41"/>
    <mergeCell ref="B42:J42"/>
    <mergeCell ref="B43:J43"/>
    <mergeCell ref="B44:J44"/>
    <mergeCell ref="B45:J45"/>
    <mergeCell ref="B46:J46"/>
    <mergeCell ref="B47:J47"/>
    <mergeCell ref="B48:J48"/>
    <mergeCell ref="B49:J49"/>
    <mergeCell ref="A50:J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61:C61"/>
    <mergeCell ref="A62:C62"/>
    <mergeCell ref="A63:C63"/>
    <mergeCell ref="A64:C64"/>
    <mergeCell ref="A65:C65"/>
    <mergeCell ref="A66:C66"/>
    <mergeCell ref="A67:C67"/>
    <mergeCell ref="A68:C68"/>
    <mergeCell ref="A69:C69"/>
    <mergeCell ref="A70:C70"/>
    <mergeCell ref="A71:C71"/>
    <mergeCell ref="A72:C72"/>
    <mergeCell ref="D72:F72"/>
    <mergeCell ref="G72:H72"/>
    <mergeCell ref="A73:J73"/>
    <mergeCell ref="A74:C74"/>
    <mergeCell ref="D74:F74"/>
    <mergeCell ref="A75:C75"/>
    <mergeCell ref="D75:F75"/>
    <mergeCell ref="A76:C76"/>
    <mergeCell ref="D76:F76"/>
    <mergeCell ref="A9:A10"/>
    <mergeCell ref="A11:A15"/>
    <mergeCell ref="A19:A21"/>
    <mergeCell ref="A22:A24"/>
    <mergeCell ref="A25:A2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workbookViewId="0">
      <selection activeCell="K10" sqref="K10"/>
    </sheetView>
  </sheetViews>
  <sheetFormatPr defaultColWidth="8.83333333333333" defaultRowHeight="14"/>
  <cols>
    <col min="1" max="1" width="11.1666666666667" style="133"/>
    <col min="2" max="2" width="35.3333333333333" style="133"/>
    <col min="3" max="3" width="10" style="133"/>
    <col min="4" max="4" width="35.3333333333333" style="133"/>
    <col min="5" max="5" width="12.6666666666667" style="133"/>
    <col min="6" max="6" width="21.1666666666667" style="133"/>
    <col min="7" max="7" width="12" style="133"/>
    <col min="8" max="8" width="8" style="133"/>
    <col min="9" max="9" width="8.66666666666667" style="133"/>
    <col min="10" max="10" width="12.1666666666667" style="133"/>
    <col min="11" max="11" width="22.6666666666667" style="133"/>
    <col min="12" max="12" width="17" style="133"/>
    <col min="13" max="13" width="10.3333333333333" style="133"/>
    <col min="14" max="14" width="22.6666666666667" style="133"/>
    <col min="15" max="16384" width="8.83333333333333" style="133"/>
  </cols>
  <sheetData>
    <row r="1" s="133" customFormat="1" ht="35" customHeight="1" spans="1:14">
      <c r="A1" s="134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46"/>
    </row>
    <row r="2" s="133" customFormat="1" ht="16" customHeight="1" spans="1:14">
      <c r="A2" s="136" t="s">
        <v>109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47"/>
    </row>
    <row r="3" s="133" customFormat="1" ht="16" customHeight="1" spans="1:14">
      <c r="A3" s="138" t="s">
        <v>110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48"/>
    </row>
    <row r="4" s="133" customFormat="1" ht="18" spans="1:14">
      <c r="A4" s="140" t="s">
        <v>111</v>
      </c>
      <c r="B4" s="140" t="s">
        <v>112</v>
      </c>
      <c r="C4" s="140" t="s">
        <v>113</v>
      </c>
      <c r="D4" s="140" t="s">
        <v>114</v>
      </c>
      <c r="E4" s="140" t="s">
        <v>115</v>
      </c>
      <c r="F4" s="140" t="s">
        <v>116</v>
      </c>
      <c r="G4" s="140" t="s">
        <v>117</v>
      </c>
      <c r="H4" s="140" t="s">
        <v>118</v>
      </c>
      <c r="I4" s="140" t="s">
        <v>119</v>
      </c>
      <c r="J4" s="140" t="s">
        <v>120</v>
      </c>
      <c r="K4" s="140" t="s">
        <v>121</v>
      </c>
      <c r="L4" s="140" t="s">
        <v>122</v>
      </c>
      <c r="M4" s="140" t="s">
        <v>123</v>
      </c>
      <c r="N4" s="140" t="s">
        <v>124</v>
      </c>
    </row>
    <row r="5" s="133" customFormat="1" ht="36" spans="1:14">
      <c r="A5" s="141" t="s">
        <v>125</v>
      </c>
      <c r="B5" s="142" t="s">
        <v>126</v>
      </c>
      <c r="C5" s="143" t="s">
        <v>127</v>
      </c>
      <c r="D5" s="142" t="s">
        <v>128</v>
      </c>
      <c r="E5" s="142" t="s">
        <v>129</v>
      </c>
      <c r="F5" s="142" t="s">
        <v>130</v>
      </c>
      <c r="G5" s="142"/>
      <c r="H5" s="142" t="s">
        <v>131</v>
      </c>
      <c r="I5" s="142"/>
      <c r="J5" s="143" t="s">
        <v>132</v>
      </c>
      <c r="K5" s="142" t="s">
        <v>133</v>
      </c>
      <c r="L5" s="142" t="s">
        <v>134</v>
      </c>
      <c r="M5" s="142"/>
      <c r="N5" s="142" t="s">
        <v>133</v>
      </c>
    </row>
    <row r="6" s="133" customFormat="1" ht="36" spans="1:14">
      <c r="A6" s="141" t="s">
        <v>135</v>
      </c>
      <c r="B6" s="142" t="s">
        <v>136</v>
      </c>
      <c r="C6" s="143" t="s">
        <v>127</v>
      </c>
      <c r="D6" s="142" t="s">
        <v>128</v>
      </c>
      <c r="E6" s="142" t="s">
        <v>129</v>
      </c>
      <c r="F6" s="142" t="s">
        <v>130</v>
      </c>
      <c r="G6" s="142"/>
      <c r="H6" s="142" t="s">
        <v>131</v>
      </c>
      <c r="I6" s="142"/>
      <c r="J6" s="143" t="s">
        <v>132</v>
      </c>
      <c r="K6" s="142" t="s">
        <v>137</v>
      </c>
      <c r="L6" s="142" t="s">
        <v>134</v>
      </c>
      <c r="M6" s="142"/>
      <c r="N6" s="142" t="s">
        <v>137</v>
      </c>
    </row>
    <row r="7" s="133" customFormat="1" ht="36" spans="1:14">
      <c r="A7" s="141" t="s">
        <v>138</v>
      </c>
      <c r="B7" s="142" t="s">
        <v>139</v>
      </c>
      <c r="C7" s="143" t="s">
        <v>127</v>
      </c>
      <c r="D7" s="142" t="s">
        <v>128</v>
      </c>
      <c r="E7" s="142" t="s">
        <v>129</v>
      </c>
      <c r="F7" s="142" t="s">
        <v>130</v>
      </c>
      <c r="G7" s="142"/>
      <c r="H7" s="142" t="s">
        <v>131</v>
      </c>
      <c r="I7" s="142"/>
      <c r="J7" s="143" t="s">
        <v>132</v>
      </c>
      <c r="K7" s="142" t="s">
        <v>140</v>
      </c>
      <c r="L7" s="142" t="s">
        <v>134</v>
      </c>
      <c r="M7" s="142"/>
      <c r="N7" s="142" t="s">
        <v>140</v>
      </c>
    </row>
    <row r="8" s="133" customFormat="1" ht="36" spans="1:14">
      <c r="A8" s="141" t="s">
        <v>141</v>
      </c>
      <c r="B8" s="142" t="s">
        <v>142</v>
      </c>
      <c r="C8" s="143" t="s">
        <v>127</v>
      </c>
      <c r="D8" s="142" t="s">
        <v>128</v>
      </c>
      <c r="E8" s="142" t="s">
        <v>129</v>
      </c>
      <c r="F8" s="142" t="s">
        <v>130</v>
      </c>
      <c r="G8" s="142"/>
      <c r="H8" s="142" t="s">
        <v>131</v>
      </c>
      <c r="I8" s="142"/>
      <c r="J8" s="143" t="s">
        <v>132</v>
      </c>
      <c r="K8" s="142" t="s">
        <v>143</v>
      </c>
      <c r="L8" s="142" t="s">
        <v>134</v>
      </c>
      <c r="M8" s="142"/>
      <c r="N8" s="142" t="s">
        <v>143</v>
      </c>
    </row>
    <row r="9" s="133" customFormat="1" ht="36" spans="1:14">
      <c r="A9" s="141" t="s">
        <v>144</v>
      </c>
      <c r="B9" s="142" t="s">
        <v>145</v>
      </c>
      <c r="C9" s="143" t="s">
        <v>127</v>
      </c>
      <c r="D9" s="142" t="s">
        <v>128</v>
      </c>
      <c r="E9" s="142" t="s">
        <v>129</v>
      </c>
      <c r="F9" s="142" t="s">
        <v>130</v>
      </c>
      <c r="G9" s="142"/>
      <c r="H9" s="142" t="s">
        <v>131</v>
      </c>
      <c r="I9" s="142"/>
      <c r="J9" s="143" t="s">
        <v>146</v>
      </c>
      <c r="K9" s="142" t="s">
        <v>147</v>
      </c>
      <c r="L9" s="142" t="s">
        <v>148</v>
      </c>
      <c r="M9" s="142"/>
      <c r="N9" s="142" t="s">
        <v>149</v>
      </c>
    </row>
    <row r="10" s="133" customFormat="1" ht="53" spans="1:14">
      <c r="A10" s="141" t="s">
        <v>150</v>
      </c>
      <c r="B10" s="142" t="s">
        <v>151</v>
      </c>
      <c r="C10" s="143" t="s">
        <v>127</v>
      </c>
      <c r="D10" s="142" t="s">
        <v>128</v>
      </c>
      <c r="E10" s="142" t="s">
        <v>129</v>
      </c>
      <c r="F10" s="142" t="s">
        <v>130</v>
      </c>
      <c r="G10" s="142"/>
      <c r="H10" s="142" t="s">
        <v>131</v>
      </c>
      <c r="I10" s="142"/>
      <c r="J10" s="143" t="s">
        <v>152</v>
      </c>
      <c r="K10" s="142" t="s">
        <v>153</v>
      </c>
      <c r="L10" s="142" t="s">
        <v>134</v>
      </c>
      <c r="M10" s="142"/>
      <c r="N10" s="142" t="s">
        <v>154</v>
      </c>
    </row>
    <row r="11" s="133" customFormat="1" ht="53" spans="1:14">
      <c r="A11" s="141" t="s">
        <v>155</v>
      </c>
      <c r="B11" s="142" t="s">
        <v>156</v>
      </c>
      <c r="C11" s="143" t="s">
        <v>127</v>
      </c>
      <c r="D11" s="142" t="s">
        <v>128</v>
      </c>
      <c r="E11" s="142" t="s">
        <v>129</v>
      </c>
      <c r="F11" s="142" t="s">
        <v>130</v>
      </c>
      <c r="G11" s="142"/>
      <c r="H11" s="142" t="s">
        <v>131</v>
      </c>
      <c r="I11" s="142"/>
      <c r="J11" s="143" t="s">
        <v>132</v>
      </c>
      <c r="K11" s="142" t="s">
        <v>157</v>
      </c>
      <c r="L11" s="142" t="s">
        <v>134</v>
      </c>
      <c r="M11" s="142"/>
      <c r="N11" s="142" t="s">
        <v>158</v>
      </c>
    </row>
    <row r="12" s="133" customFormat="1" ht="36" spans="1:14">
      <c r="A12" s="141" t="s">
        <v>159</v>
      </c>
      <c r="B12" s="142" t="s">
        <v>160</v>
      </c>
      <c r="C12" s="143" t="s">
        <v>127</v>
      </c>
      <c r="D12" s="142" t="s">
        <v>128</v>
      </c>
      <c r="E12" s="142" t="s">
        <v>129</v>
      </c>
      <c r="F12" s="142" t="s">
        <v>130</v>
      </c>
      <c r="G12" s="142"/>
      <c r="H12" s="142" t="s">
        <v>131</v>
      </c>
      <c r="I12" s="142"/>
      <c r="J12" s="143" t="s">
        <v>132</v>
      </c>
      <c r="K12" s="142" t="s">
        <v>161</v>
      </c>
      <c r="L12" s="142" t="s">
        <v>148</v>
      </c>
      <c r="M12" s="142"/>
      <c r="N12" s="142" t="s">
        <v>162</v>
      </c>
    </row>
    <row r="13" s="133" customFormat="1" ht="36" spans="1:14">
      <c r="A13" s="141" t="s">
        <v>163</v>
      </c>
      <c r="B13" s="142" t="s">
        <v>164</v>
      </c>
      <c r="C13" s="143" t="s">
        <v>127</v>
      </c>
      <c r="D13" s="142" t="s">
        <v>128</v>
      </c>
      <c r="E13" s="142" t="s">
        <v>129</v>
      </c>
      <c r="F13" s="142" t="s">
        <v>130</v>
      </c>
      <c r="G13" s="142"/>
      <c r="H13" s="142" t="s">
        <v>131</v>
      </c>
      <c r="I13" s="142"/>
      <c r="J13" s="143" t="s">
        <v>132</v>
      </c>
      <c r="K13" s="142" t="s">
        <v>161</v>
      </c>
      <c r="L13" s="142" t="s">
        <v>148</v>
      </c>
      <c r="M13" s="142"/>
      <c r="N13" s="142" t="s">
        <v>165</v>
      </c>
    </row>
    <row r="14" s="133" customFormat="1" ht="36" spans="1:14">
      <c r="A14" s="141" t="s">
        <v>166</v>
      </c>
      <c r="B14" s="142" t="s">
        <v>167</v>
      </c>
      <c r="C14" s="143" t="s">
        <v>127</v>
      </c>
      <c r="D14" s="142" t="s">
        <v>128</v>
      </c>
      <c r="E14" s="142" t="s">
        <v>168</v>
      </c>
      <c r="F14" s="142" t="s">
        <v>130</v>
      </c>
      <c r="G14" s="142"/>
      <c r="H14" s="142" t="s">
        <v>131</v>
      </c>
      <c r="I14" s="142"/>
      <c r="J14" s="143" t="s">
        <v>152</v>
      </c>
      <c r="K14" s="142" t="s">
        <v>169</v>
      </c>
      <c r="L14" s="142" t="s">
        <v>134</v>
      </c>
      <c r="M14" s="142"/>
      <c r="N14" s="142" t="s">
        <v>170</v>
      </c>
    </row>
    <row r="15" s="133" customFormat="1" ht="36" spans="1:14">
      <c r="A15" s="141" t="s">
        <v>171</v>
      </c>
      <c r="B15" s="142" t="s">
        <v>172</v>
      </c>
      <c r="C15" s="143" t="s">
        <v>127</v>
      </c>
      <c r="D15" s="142" t="s">
        <v>128</v>
      </c>
      <c r="E15" s="142" t="s">
        <v>129</v>
      </c>
      <c r="F15" s="142" t="s">
        <v>130</v>
      </c>
      <c r="G15" s="142"/>
      <c r="H15" s="142" t="s">
        <v>131</v>
      </c>
      <c r="I15" s="142"/>
      <c r="J15" s="143" t="s">
        <v>132</v>
      </c>
      <c r="K15" s="142" t="s">
        <v>173</v>
      </c>
      <c r="L15" s="142" t="s">
        <v>134</v>
      </c>
      <c r="M15" s="142"/>
      <c r="N15" s="142" t="s">
        <v>174</v>
      </c>
    </row>
    <row r="16" s="133" customFormat="1" ht="36" spans="1:14">
      <c r="A16" s="141" t="s">
        <v>175</v>
      </c>
      <c r="B16" s="142" t="s">
        <v>176</v>
      </c>
      <c r="C16" s="143" t="s">
        <v>127</v>
      </c>
      <c r="D16" s="142" t="s">
        <v>128</v>
      </c>
      <c r="E16" s="142" t="s">
        <v>177</v>
      </c>
      <c r="F16" s="142" t="s">
        <v>130</v>
      </c>
      <c r="G16" s="142"/>
      <c r="H16" s="142" t="s">
        <v>131</v>
      </c>
      <c r="I16" s="142"/>
      <c r="J16" s="143" t="s">
        <v>146</v>
      </c>
      <c r="K16" s="142" t="s">
        <v>178</v>
      </c>
      <c r="L16" s="142" t="s">
        <v>148</v>
      </c>
      <c r="M16" s="142"/>
      <c r="N16" s="142" t="s">
        <v>179</v>
      </c>
    </row>
    <row r="17" s="133" customFormat="1" ht="53" spans="1:14">
      <c r="A17" s="141" t="s">
        <v>180</v>
      </c>
      <c r="B17" s="142" t="s">
        <v>181</v>
      </c>
      <c r="C17" s="143" t="s">
        <v>127</v>
      </c>
      <c r="D17" s="142" t="s">
        <v>128</v>
      </c>
      <c r="E17" s="142" t="s">
        <v>177</v>
      </c>
      <c r="F17" s="142" t="s">
        <v>130</v>
      </c>
      <c r="G17" s="142"/>
      <c r="H17" s="142" t="s">
        <v>131</v>
      </c>
      <c r="I17" s="142"/>
      <c r="J17" s="143" t="s">
        <v>146</v>
      </c>
      <c r="K17" s="142" t="s">
        <v>182</v>
      </c>
      <c r="L17" s="142" t="s">
        <v>148</v>
      </c>
      <c r="M17" s="142"/>
      <c r="N17" s="142" t="s">
        <v>183</v>
      </c>
    </row>
    <row r="18" s="133" customFormat="1" ht="36" spans="1:14">
      <c r="A18" s="141" t="s">
        <v>184</v>
      </c>
      <c r="B18" s="142" t="s">
        <v>185</v>
      </c>
      <c r="C18" s="143" t="s">
        <v>127</v>
      </c>
      <c r="D18" s="142" t="s">
        <v>128</v>
      </c>
      <c r="E18" s="142" t="s">
        <v>129</v>
      </c>
      <c r="F18" s="142" t="s">
        <v>130</v>
      </c>
      <c r="G18" s="142"/>
      <c r="H18" s="142" t="s">
        <v>186</v>
      </c>
      <c r="I18" s="142"/>
      <c r="J18" s="143" t="s">
        <v>132</v>
      </c>
      <c r="K18" s="142" t="s">
        <v>187</v>
      </c>
      <c r="L18" s="142" t="s">
        <v>134</v>
      </c>
      <c r="M18" s="142"/>
      <c r="N18" s="142" t="s">
        <v>188</v>
      </c>
    </row>
    <row r="19" s="133" customFormat="1" spans="1:14">
      <c r="A19" s="144" t="s">
        <v>189</v>
      </c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9"/>
    </row>
  </sheetData>
  <mergeCells count="4">
    <mergeCell ref="A1:N1"/>
    <mergeCell ref="A2:N2"/>
    <mergeCell ref="A3:N3"/>
    <mergeCell ref="A19:N19"/>
  </mergeCells>
  <hyperlinks>
    <hyperlink ref="A2" r:id="rId2" display="FORD JIRA"/>
    <hyperlink ref="A5" r:id="rId3" display="AW2-7667"/>
    <hyperlink ref="A6" r:id="rId4" display="AW2-7666"/>
    <hyperlink ref="A7" r:id="rId5" display="AW2-7665"/>
    <hyperlink ref="A8" r:id="rId6" display="AW2-7662"/>
    <hyperlink ref="A9" r:id="rId7" display="AW2-7201"/>
    <hyperlink ref="A10" r:id="rId8" display="AW2-7325"/>
    <hyperlink ref="A11" r:id="rId9" display="AW2-7333"/>
    <hyperlink ref="A12" r:id="rId10" display="AW2-7338"/>
    <hyperlink ref="A13" r:id="rId11" display="AW2-7336"/>
    <hyperlink ref="A14" r:id="rId12" display="AW2-7207"/>
    <hyperlink ref="A15" r:id="rId13" display="AW2-7328"/>
    <hyperlink ref="A16" r:id="rId14" display="AW2-7080"/>
    <hyperlink ref="A17" r:id="rId15" display="AW2-7079"/>
    <hyperlink ref="A18" r:id="rId16" display="AW2-7326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I23" sqref="I23"/>
    </sheetView>
  </sheetViews>
  <sheetFormatPr defaultColWidth="9.16666666666667" defaultRowHeight="13.2" outlineLevelCol="7"/>
  <cols>
    <col min="1" max="1" width="21" style="1" customWidth="1"/>
    <col min="2" max="4" width="9.16666666666667" style="1"/>
    <col min="5" max="6" width="9" style="1" customWidth="1"/>
    <col min="7" max="7" width="12.5" style="1" customWidth="1"/>
    <col min="8" max="8" width="44.3333333333333" style="1" customWidth="1"/>
    <col min="9" max="16384" width="9.16666666666667" style="1"/>
  </cols>
  <sheetData>
    <row r="1" spans="1:8">
      <c r="A1" s="1" t="s">
        <v>115</v>
      </c>
      <c r="B1" s="1" t="s">
        <v>190</v>
      </c>
      <c r="C1" s="1" t="s">
        <v>191</v>
      </c>
      <c r="D1" s="1" t="s">
        <v>192</v>
      </c>
      <c r="E1" s="1" t="s">
        <v>193</v>
      </c>
      <c r="F1" s="1" t="s">
        <v>194</v>
      </c>
      <c r="G1" s="1" t="s">
        <v>195</v>
      </c>
      <c r="H1" s="1" t="s">
        <v>196</v>
      </c>
    </row>
    <row r="2" spans="1:7">
      <c r="A2" s="1" t="s">
        <v>84</v>
      </c>
      <c r="B2" s="1">
        <v>49</v>
      </c>
      <c r="C2" s="1">
        <v>49</v>
      </c>
      <c r="D2" s="1">
        <v>49</v>
      </c>
      <c r="E2" s="131">
        <f>C2/B2</f>
        <v>1</v>
      </c>
      <c r="F2" s="131">
        <f>D2/C2</f>
        <v>1</v>
      </c>
      <c r="G2" s="131">
        <f>D2/B2</f>
        <v>1</v>
      </c>
    </row>
    <row r="3" spans="1:8">
      <c r="A3" s="1" t="s">
        <v>86</v>
      </c>
      <c r="B3" s="1">
        <v>11</v>
      </c>
      <c r="C3" s="1">
        <v>8</v>
      </c>
      <c r="D3" s="1">
        <v>7</v>
      </c>
      <c r="E3" s="131">
        <f>C3/B3</f>
        <v>0.727272727272727</v>
      </c>
      <c r="F3" s="131">
        <f t="shared" ref="F3:F20" si="0">D3/C3</f>
        <v>0.875</v>
      </c>
      <c r="G3" s="131">
        <f t="shared" ref="G3:G20" si="1">D3/B3</f>
        <v>0.636363636363636</v>
      </c>
      <c r="H3" s="1" t="s">
        <v>197</v>
      </c>
    </row>
    <row r="4" spans="1:8">
      <c r="A4" s="1" t="s">
        <v>95</v>
      </c>
      <c r="B4" s="1">
        <v>41</v>
      </c>
      <c r="C4" s="1">
        <v>0</v>
      </c>
      <c r="D4" s="1">
        <v>0</v>
      </c>
      <c r="E4" s="131">
        <f>C4/B4</f>
        <v>0</v>
      </c>
      <c r="F4" s="131" t="e">
        <f t="shared" si="0"/>
        <v>#DIV/0!</v>
      </c>
      <c r="G4" s="131">
        <f t="shared" si="1"/>
        <v>0</v>
      </c>
      <c r="H4" s="1" t="s">
        <v>198</v>
      </c>
    </row>
    <row r="5" spans="1:7">
      <c r="A5" s="1" t="s">
        <v>71</v>
      </c>
      <c r="B5" s="1">
        <v>2</v>
      </c>
      <c r="C5" s="1">
        <v>2</v>
      </c>
      <c r="D5" s="1">
        <v>2</v>
      </c>
      <c r="E5" s="131">
        <f>C5/B5</f>
        <v>1</v>
      </c>
      <c r="F5" s="131">
        <f t="shared" si="0"/>
        <v>1</v>
      </c>
      <c r="G5" s="131">
        <f t="shared" si="1"/>
        <v>1</v>
      </c>
    </row>
    <row r="6" spans="1:7">
      <c r="A6" s="1" t="s">
        <v>72</v>
      </c>
      <c r="B6" s="1">
        <v>17</v>
      </c>
      <c r="C6" s="1">
        <v>17</v>
      </c>
      <c r="D6" s="1">
        <v>17</v>
      </c>
      <c r="E6" s="131">
        <f t="shared" ref="E6:E20" si="2">C6/B6</f>
        <v>1</v>
      </c>
      <c r="F6" s="131">
        <f t="shared" si="0"/>
        <v>1</v>
      </c>
      <c r="G6" s="131">
        <f t="shared" si="1"/>
        <v>1</v>
      </c>
    </row>
    <row r="7" spans="1:8">
      <c r="A7" s="1" t="s">
        <v>58</v>
      </c>
      <c r="B7" s="1">
        <v>26</v>
      </c>
      <c r="C7" s="1">
        <v>21</v>
      </c>
      <c r="D7" s="1">
        <v>0</v>
      </c>
      <c r="E7" s="131">
        <f t="shared" si="2"/>
        <v>0.807692307692308</v>
      </c>
      <c r="F7" s="131">
        <f t="shared" si="0"/>
        <v>0</v>
      </c>
      <c r="G7" s="131">
        <f t="shared" si="1"/>
        <v>0</v>
      </c>
      <c r="H7" s="1" t="s">
        <v>199</v>
      </c>
    </row>
    <row r="8" spans="1:8">
      <c r="A8" s="1" t="s">
        <v>57</v>
      </c>
      <c r="B8" s="1">
        <v>61</v>
      </c>
      <c r="C8" s="1">
        <v>57</v>
      </c>
      <c r="D8" s="1">
        <v>47</v>
      </c>
      <c r="E8" s="131">
        <f t="shared" si="2"/>
        <v>0.934426229508197</v>
      </c>
      <c r="F8" s="131">
        <f t="shared" si="0"/>
        <v>0.824561403508772</v>
      </c>
      <c r="G8" s="131">
        <f t="shared" si="1"/>
        <v>0.770491803278688</v>
      </c>
      <c r="H8" s="1" t="s">
        <v>200</v>
      </c>
    </row>
    <row r="9" spans="1:7">
      <c r="A9" s="1" t="s">
        <v>59</v>
      </c>
      <c r="B9" s="1">
        <v>13</v>
      </c>
      <c r="C9" s="1">
        <v>13</v>
      </c>
      <c r="D9" s="1">
        <v>13</v>
      </c>
      <c r="E9" s="131">
        <f t="shared" si="2"/>
        <v>1</v>
      </c>
      <c r="F9" s="131">
        <f t="shared" si="0"/>
        <v>1</v>
      </c>
      <c r="G9" s="131">
        <f t="shared" si="1"/>
        <v>1</v>
      </c>
    </row>
    <row r="10" spans="1:8">
      <c r="A10" s="1" t="s">
        <v>91</v>
      </c>
      <c r="B10" s="1">
        <v>76</v>
      </c>
      <c r="C10" s="1">
        <v>75</v>
      </c>
      <c r="D10" s="1">
        <v>57</v>
      </c>
      <c r="E10" s="131">
        <f t="shared" si="2"/>
        <v>0.986842105263158</v>
      </c>
      <c r="F10" s="131">
        <f t="shared" si="0"/>
        <v>0.76</v>
      </c>
      <c r="G10" s="131">
        <f t="shared" si="1"/>
        <v>0.75</v>
      </c>
      <c r="H10" s="1" t="s">
        <v>201</v>
      </c>
    </row>
    <row r="11" spans="1:7">
      <c r="A11" s="1" t="s">
        <v>55</v>
      </c>
      <c r="B11" s="1">
        <v>8</v>
      </c>
      <c r="C11" s="1">
        <v>8</v>
      </c>
      <c r="D11" s="1">
        <v>7</v>
      </c>
      <c r="E11" s="131">
        <f t="shared" si="2"/>
        <v>1</v>
      </c>
      <c r="F11" s="131">
        <f t="shared" si="0"/>
        <v>0.875</v>
      </c>
      <c r="G11" s="131">
        <f t="shared" si="1"/>
        <v>0.875</v>
      </c>
    </row>
    <row r="12" spans="1:8">
      <c r="A12" s="1" t="s">
        <v>90</v>
      </c>
      <c r="B12" s="1">
        <v>146</v>
      </c>
      <c r="C12" s="1">
        <v>146</v>
      </c>
      <c r="D12" s="1">
        <v>110</v>
      </c>
      <c r="E12" s="131">
        <f t="shared" si="2"/>
        <v>1</v>
      </c>
      <c r="F12" s="131">
        <f t="shared" si="0"/>
        <v>0.753424657534247</v>
      </c>
      <c r="G12" s="131">
        <f t="shared" si="1"/>
        <v>0.753424657534247</v>
      </c>
      <c r="H12" s="1" t="s">
        <v>202</v>
      </c>
    </row>
    <row r="13" ht="14" spans="1:8">
      <c r="A13" s="1" t="s">
        <v>61</v>
      </c>
      <c r="B13" s="1">
        <v>87</v>
      </c>
      <c r="C13" s="1">
        <v>80</v>
      </c>
      <c r="D13" s="1">
        <v>0</v>
      </c>
      <c r="E13" s="131">
        <f t="shared" si="2"/>
        <v>0.919540229885057</v>
      </c>
      <c r="F13" s="131">
        <f t="shared" si="0"/>
        <v>0</v>
      </c>
      <c r="G13" s="131">
        <f t="shared" si="1"/>
        <v>0</v>
      </c>
      <c r="H13" s="132" t="s">
        <v>203</v>
      </c>
    </row>
    <row r="14" spans="1:8">
      <c r="A14" s="1" t="s">
        <v>62</v>
      </c>
      <c r="B14" s="1">
        <v>27</v>
      </c>
      <c r="C14" s="1">
        <v>25</v>
      </c>
      <c r="D14" s="1">
        <v>0</v>
      </c>
      <c r="E14" s="131">
        <f t="shared" si="2"/>
        <v>0.925925925925926</v>
      </c>
      <c r="F14" s="131">
        <f t="shared" si="0"/>
        <v>0</v>
      </c>
      <c r="G14" s="131">
        <f t="shared" si="1"/>
        <v>0</v>
      </c>
      <c r="H14" s="1" t="s">
        <v>204</v>
      </c>
    </row>
    <row r="15" spans="1:7">
      <c r="A15" s="1" t="s">
        <v>90</v>
      </c>
      <c r="B15" s="1">
        <v>13</v>
      </c>
      <c r="C15" s="1">
        <v>13</v>
      </c>
      <c r="D15" s="1">
        <v>13</v>
      </c>
      <c r="E15" s="131">
        <f t="shared" si="2"/>
        <v>1</v>
      </c>
      <c r="F15" s="131">
        <f t="shared" si="0"/>
        <v>1</v>
      </c>
      <c r="G15" s="131">
        <f t="shared" si="1"/>
        <v>1</v>
      </c>
    </row>
    <row r="16" spans="1:8">
      <c r="A16" s="1" t="s">
        <v>63</v>
      </c>
      <c r="B16" s="1">
        <v>57</v>
      </c>
      <c r="C16" s="1">
        <v>51</v>
      </c>
      <c r="D16" s="1">
        <v>4</v>
      </c>
      <c r="E16" s="131">
        <f t="shared" si="2"/>
        <v>0.894736842105263</v>
      </c>
      <c r="F16" s="131">
        <f t="shared" si="0"/>
        <v>0.0784313725490196</v>
      </c>
      <c r="G16" s="131">
        <f t="shared" si="1"/>
        <v>0.0701754385964912</v>
      </c>
      <c r="H16" s="1" t="s">
        <v>204</v>
      </c>
    </row>
    <row r="17" spans="1:7">
      <c r="A17" s="1" t="s">
        <v>64</v>
      </c>
      <c r="B17" s="1">
        <v>13</v>
      </c>
      <c r="C17" s="1">
        <v>13</v>
      </c>
      <c r="D17" s="1">
        <v>12</v>
      </c>
      <c r="E17" s="131">
        <f t="shared" si="2"/>
        <v>1</v>
      </c>
      <c r="F17" s="131">
        <f t="shared" si="0"/>
        <v>0.923076923076923</v>
      </c>
      <c r="G17" s="131">
        <f t="shared" si="1"/>
        <v>0.923076923076923</v>
      </c>
    </row>
    <row r="18" spans="1:7">
      <c r="A18" s="1" t="s">
        <v>65</v>
      </c>
      <c r="B18" s="1">
        <v>44</v>
      </c>
      <c r="C18" s="1">
        <v>44</v>
      </c>
      <c r="D18" s="1">
        <v>40</v>
      </c>
      <c r="E18" s="131">
        <f t="shared" si="2"/>
        <v>1</v>
      </c>
      <c r="F18" s="131">
        <f t="shared" si="0"/>
        <v>0.909090909090909</v>
      </c>
      <c r="G18" s="131">
        <f t="shared" si="1"/>
        <v>0.909090909090909</v>
      </c>
    </row>
    <row r="19" spans="1:7">
      <c r="A19" s="1" t="s">
        <v>67</v>
      </c>
      <c r="B19" s="1">
        <v>17</v>
      </c>
      <c r="C19" s="1">
        <v>17</v>
      </c>
      <c r="D19" s="1">
        <v>0</v>
      </c>
      <c r="E19" s="131">
        <f t="shared" si="2"/>
        <v>1</v>
      </c>
      <c r="F19" s="131">
        <f t="shared" si="0"/>
        <v>0</v>
      </c>
      <c r="G19" s="131">
        <f t="shared" si="1"/>
        <v>0</v>
      </c>
    </row>
    <row r="20" spans="2:7">
      <c r="B20" s="1">
        <f>SUM(B2:B19)</f>
        <v>708</v>
      </c>
      <c r="C20" s="1">
        <f>SUM(C2:C19)</f>
        <v>639</v>
      </c>
      <c r="D20" s="1">
        <f>SUM(D2:D19)</f>
        <v>378</v>
      </c>
      <c r="E20" s="131">
        <f t="shared" si="2"/>
        <v>0.902542372881356</v>
      </c>
      <c r="F20" s="131">
        <f t="shared" si="0"/>
        <v>0.591549295774648</v>
      </c>
      <c r="G20" s="131">
        <f t="shared" si="1"/>
        <v>0.533898305084746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4"/>
  <sheetViews>
    <sheetView zoomScale="41" zoomScaleNormal="41" workbookViewId="0">
      <selection activeCell="P11" sqref="P11"/>
    </sheetView>
  </sheetViews>
  <sheetFormatPr defaultColWidth="9.16666666666667" defaultRowHeight="17.2"/>
  <cols>
    <col min="1" max="1" width="13.8333333333333" style="96" customWidth="1"/>
    <col min="2" max="2" width="13.1666666666667" style="96" customWidth="1"/>
    <col min="3" max="3" width="64" style="96" customWidth="1"/>
    <col min="4" max="4" width="19.5" style="96" customWidth="1"/>
    <col min="5" max="5" width="17.8333333333333" style="97" customWidth="1"/>
    <col min="6" max="11" width="16.5" style="97" customWidth="1"/>
    <col min="12" max="12" width="45" style="97" customWidth="1"/>
    <col min="13" max="14" width="16.5" style="97" customWidth="1"/>
    <col min="15" max="15" width="13.1666666666667" style="96" customWidth="1"/>
    <col min="16" max="16" width="57.6666666666667" style="98" customWidth="1"/>
    <col min="17" max="18" width="81.5" style="96" customWidth="1"/>
    <col min="19" max="19" width="20.1666666666667" style="99" customWidth="1"/>
    <col min="20" max="16384" width="9.16666666666667" style="100"/>
  </cols>
  <sheetData>
    <row r="1" ht="60" customHeight="1" spans="1:19">
      <c r="A1" s="101" t="s">
        <v>205</v>
      </c>
      <c r="B1" s="102" t="s">
        <v>206</v>
      </c>
      <c r="C1" s="102" t="s">
        <v>207</v>
      </c>
      <c r="D1" s="103" t="s">
        <v>208</v>
      </c>
      <c r="E1" s="103" t="s">
        <v>209</v>
      </c>
      <c r="F1" s="103" t="s">
        <v>210</v>
      </c>
      <c r="G1" s="103" t="s">
        <v>211</v>
      </c>
      <c r="H1" s="103" t="s">
        <v>212</v>
      </c>
      <c r="I1" s="103" t="s">
        <v>213</v>
      </c>
      <c r="J1" s="103" t="s">
        <v>214</v>
      </c>
      <c r="K1" s="103" t="s">
        <v>215</v>
      </c>
      <c r="L1" s="103" t="s">
        <v>216</v>
      </c>
      <c r="M1" s="103" t="s">
        <v>217</v>
      </c>
      <c r="N1" s="103" t="s">
        <v>218</v>
      </c>
      <c r="O1" s="103" t="s">
        <v>219</v>
      </c>
      <c r="P1" s="121" t="s">
        <v>220</v>
      </c>
      <c r="Q1" s="126" t="s">
        <v>221</v>
      </c>
      <c r="R1" s="126" t="s">
        <v>222</v>
      </c>
      <c r="S1" s="104" t="s">
        <v>223</v>
      </c>
    </row>
    <row r="2" s="94" customFormat="1" ht="60" customHeight="1" spans="1:19">
      <c r="A2" s="104" t="s">
        <v>33</v>
      </c>
      <c r="B2" s="105">
        <v>4</v>
      </c>
      <c r="C2" s="105" t="s">
        <v>224</v>
      </c>
      <c r="D2" s="106">
        <v>1.5</v>
      </c>
      <c r="E2" s="106" t="s">
        <v>225</v>
      </c>
      <c r="F2" s="106" t="s">
        <v>225</v>
      </c>
      <c r="G2" s="106"/>
      <c r="H2" s="106">
        <v>12.2</v>
      </c>
      <c r="I2" s="118" t="s">
        <v>226</v>
      </c>
      <c r="J2" s="118">
        <v>21.47</v>
      </c>
      <c r="K2" s="118" t="s">
        <v>227</v>
      </c>
      <c r="L2" s="106"/>
      <c r="M2" s="106"/>
      <c r="N2" s="106"/>
      <c r="O2" s="106" t="s">
        <v>228</v>
      </c>
      <c r="P2" s="122"/>
      <c r="Q2" s="114" t="s">
        <v>229</v>
      </c>
      <c r="R2" s="114" t="s">
        <v>230</v>
      </c>
      <c r="S2" s="104" t="s">
        <v>231</v>
      </c>
    </row>
    <row r="3" s="95" customFormat="1" ht="60" customHeight="1" spans="1:19">
      <c r="A3" s="107" t="s">
        <v>33</v>
      </c>
      <c r="B3" s="108">
        <v>5</v>
      </c>
      <c r="C3" s="108" t="s">
        <v>232</v>
      </c>
      <c r="D3" s="109">
        <v>1</v>
      </c>
      <c r="E3" s="109"/>
      <c r="F3" s="109" t="s">
        <v>225</v>
      </c>
      <c r="G3" s="109"/>
      <c r="H3" s="109">
        <v>15.2</v>
      </c>
      <c r="I3" s="109"/>
      <c r="J3" s="109"/>
      <c r="K3" s="109"/>
      <c r="L3" s="109" t="s">
        <v>197</v>
      </c>
      <c r="M3" s="109"/>
      <c r="N3" s="109"/>
      <c r="O3" s="109" t="s">
        <v>228</v>
      </c>
      <c r="P3" s="123" t="s">
        <v>197</v>
      </c>
      <c r="Q3" s="112" t="s">
        <v>233</v>
      </c>
      <c r="R3" s="112" t="s">
        <v>234</v>
      </c>
      <c r="S3" s="107" t="s">
        <v>231</v>
      </c>
    </row>
    <row r="4" s="94" customFormat="1" ht="60" customHeight="1" spans="1:19">
      <c r="A4" s="104" t="s">
        <v>33</v>
      </c>
      <c r="B4" s="105">
        <v>6</v>
      </c>
      <c r="C4" s="105" t="s">
        <v>235</v>
      </c>
      <c r="D4" s="106">
        <v>1</v>
      </c>
      <c r="E4" s="106"/>
      <c r="F4" s="106" t="s">
        <v>225</v>
      </c>
      <c r="G4" s="106"/>
      <c r="H4" s="106">
        <v>15.2</v>
      </c>
      <c r="I4" s="118" t="s">
        <v>236</v>
      </c>
      <c r="J4" s="118" t="s">
        <v>237</v>
      </c>
      <c r="K4" s="118" t="s">
        <v>238</v>
      </c>
      <c r="L4" s="106"/>
      <c r="M4" s="106"/>
      <c r="N4" s="106"/>
      <c r="O4" s="106" t="s">
        <v>228</v>
      </c>
      <c r="P4" s="122"/>
      <c r="Q4" s="114" t="s">
        <v>239</v>
      </c>
      <c r="R4" s="114" t="s">
        <v>234</v>
      </c>
      <c r="S4" s="104" t="s">
        <v>231</v>
      </c>
    </row>
    <row r="5" s="94" customFormat="1" ht="60" customHeight="1" spans="1:19">
      <c r="A5" s="104" t="s">
        <v>33</v>
      </c>
      <c r="B5" s="105">
        <v>12</v>
      </c>
      <c r="C5" s="105" t="s">
        <v>240</v>
      </c>
      <c r="D5" s="106">
        <v>1.5</v>
      </c>
      <c r="E5" s="106"/>
      <c r="F5" s="106" t="s">
        <v>225</v>
      </c>
      <c r="G5" s="106" t="s">
        <v>241</v>
      </c>
      <c r="H5" s="106">
        <v>6.2</v>
      </c>
      <c r="I5" s="106" t="s">
        <v>242</v>
      </c>
      <c r="J5" s="106" t="s">
        <v>243</v>
      </c>
      <c r="K5" s="106" t="s">
        <v>244</v>
      </c>
      <c r="L5" s="106"/>
      <c r="M5" s="106"/>
      <c r="N5" s="106"/>
      <c r="O5" s="106" t="s">
        <v>228</v>
      </c>
      <c r="P5" s="122" t="s">
        <v>245</v>
      </c>
      <c r="Q5" s="114" t="s">
        <v>246</v>
      </c>
      <c r="R5" s="114" t="s">
        <v>247</v>
      </c>
      <c r="S5" s="104" t="s">
        <v>231</v>
      </c>
    </row>
    <row r="6" s="94" customFormat="1" ht="60" customHeight="1" spans="1:19">
      <c r="A6" s="104" t="s">
        <v>33</v>
      </c>
      <c r="B6" s="105">
        <v>13</v>
      </c>
      <c r="C6" s="105" t="s">
        <v>248</v>
      </c>
      <c r="D6" s="106">
        <v>0.5</v>
      </c>
      <c r="E6" s="106"/>
      <c r="F6" s="106" t="s">
        <v>225</v>
      </c>
      <c r="G6" s="106"/>
      <c r="H6" s="106">
        <v>18.2</v>
      </c>
      <c r="I6" s="106" t="s">
        <v>249</v>
      </c>
      <c r="J6" s="106" t="s">
        <v>250</v>
      </c>
      <c r="K6" s="106" t="s">
        <v>251</v>
      </c>
      <c r="L6" s="106"/>
      <c r="M6" s="106"/>
      <c r="N6" s="106"/>
      <c r="O6" s="106" t="s">
        <v>228</v>
      </c>
      <c r="P6" s="122" t="s">
        <v>252</v>
      </c>
      <c r="Q6" s="114" t="s">
        <v>253</v>
      </c>
      <c r="R6" s="114" t="s">
        <v>254</v>
      </c>
      <c r="S6" s="104" t="s">
        <v>231</v>
      </c>
    </row>
    <row r="7" s="95" customFormat="1" ht="60" customHeight="1" spans="1:19">
      <c r="A7" s="107" t="s">
        <v>33</v>
      </c>
      <c r="B7" s="108">
        <v>14</v>
      </c>
      <c r="C7" s="108" t="s">
        <v>255</v>
      </c>
      <c r="D7" s="109">
        <v>1</v>
      </c>
      <c r="E7" s="109" t="s">
        <v>225</v>
      </c>
      <c r="F7" s="109" t="s">
        <v>225</v>
      </c>
      <c r="G7" s="109"/>
      <c r="H7" s="109">
        <v>18.2</v>
      </c>
      <c r="I7" s="109"/>
      <c r="J7" s="109"/>
      <c r="K7" s="109"/>
      <c r="L7" s="109" t="s">
        <v>256</v>
      </c>
      <c r="M7" s="109"/>
      <c r="N7" s="109"/>
      <c r="O7" s="109" t="s">
        <v>228</v>
      </c>
      <c r="P7" s="123" t="s">
        <v>257</v>
      </c>
      <c r="Q7" s="112" t="s">
        <v>253</v>
      </c>
      <c r="R7" s="112" t="s">
        <v>258</v>
      </c>
      <c r="S7" s="107" t="s">
        <v>231</v>
      </c>
    </row>
    <row r="8" s="95" customFormat="1" ht="60" customHeight="1" spans="1:19">
      <c r="A8" s="107" t="s">
        <v>256</v>
      </c>
      <c r="B8" s="108">
        <v>19</v>
      </c>
      <c r="C8" s="108" t="s">
        <v>259</v>
      </c>
      <c r="D8" s="109">
        <v>1</v>
      </c>
      <c r="E8" s="109" t="s">
        <v>225</v>
      </c>
      <c r="F8" s="109" t="s">
        <v>225</v>
      </c>
      <c r="G8" s="109"/>
      <c r="H8" s="109" t="s">
        <v>260</v>
      </c>
      <c r="I8" s="109"/>
      <c r="J8" s="109"/>
      <c r="K8" s="109"/>
      <c r="L8" s="109" t="s">
        <v>256</v>
      </c>
      <c r="M8" s="109"/>
      <c r="N8" s="109"/>
      <c r="O8" s="109"/>
      <c r="P8" s="123" t="s">
        <v>261</v>
      </c>
      <c r="Q8" s="112" t="s">
        <v>262</v>
      </c>
      <c r="R8" s="112" t="s">
        <v>263</v>
      </c>
      <c r="S8" s="107" t="s">
        <v>264</v>
      </c>
    </row>
    <row r="9" s="95" customFormat="1" ht="60" customHeight="1" spans="1:19">
      <c r="A9" s="107" t="s">
        <v>256</v>
      </c>
      <c r="B9" s="108">
        <v>20</v>
      </c>
      <c r="C9" s="108" t="s">
        <v>265</v>
      </c>
      <c r="D9" s="109">
        <v>1</v>
      </c>
      <c r="E9" s="109" t="s">
        <v>225</v>
      </c>
      <c r="F9" s="109" t="s">
        <v>225</v>
      </c>
      <c r="G9" s="109"/>
      <c r="H9" s="109" t="s">
        <v>260</v>
      </c>
      <c r="I9" s="109"/>
      <c r="J9" s="109"/>
      <c r="K9" s="109"/>
      <c r="L9" s="109" t="s">
        <v>256</v>
      </c>
      <c r="M9" s="109"/>
      <c r="N9" s="109"/>
      <c r="O9" s="109"/>
      <c r="P9" s="123" t="s">
        <v>261</v>
      </c>
      <c r="Q9" s="112" t="s">
        <v>266</v>
      </c>
      <c r="R9" s="112" t="s">
        <v>263</v>
      </c>
      <c r="S9" s="107" t="s">
        <v>264</v>
      </c>
    </row>
    <row r="10" s="95" customFormat="1" ht="60" customHeight="1" spans="1:19">
      <c r="A10" s="107" t="s">
        <v>256</v>
      </c>
      <c r="B10" s="108">
        <v>21</v>
      </c>
      <c r="C10" s="108" t="s">
        <v>267</v>
      </c>
      <c r="D10" s="109">
        <v>1</v>
      </c>
      <c r="E10" s="109" t="s">
        <v>225</v>
      </c>
      <c r="F10" s="109" t="s">
        <v>225</v>
      </c>
      <c r="G10" s="109"/>
      <c r="H10" s="109" t="s">
        <v>260</v>
      </c>
      <c r="I10" s="109"/>
      <c r="J10" s="109"/>
      <c r="K10" s="109"/>
      <c r="L10" s="109" t="s">
        <v>256</v>
      </c>
      <c r="M10" s="109"/>
      <c r="N10" s="109"/>
      <c r="O10" s="109"/>
      <c r="P10" s="123" t="s">
        <v>261</v>
      </c>
      <c r="Q10" s="112" t="s">
        <v>266</v>
      </c>
      <c r="R10" s="112" t="s">
        <v>263</v>
      </c>
      <c r="S10" s="107" t="s">
        <v>264</v>
      </c>
    </row>
    <row r="11" s="95" customFormat="1" ht="60" customHeight="1" spans="1:19">
      <c r="A11" s="107" t="s">
        <v>256</v>
      </c>
      <c r="B11" s="108">
        <v>22</v>
      </c>
      <c r="C11" s="108" t="s">
        <v>268</v>
      </c>
      <c r="D11" s="109">
        <v>2</v>
      </c>
      <c r="E11" s="109" t="s">
        <v>225</v>
      </c>
      <c r="F11" s="109" t="s">
        <v>225</v>
      </c>
      <c r="G11" s="109"/>
      <c r="H11" s="109" t="s">
        <v>260</v>
      </c>
      <c r="I11" s="109"/>
      <c r="J11" s="109"/>
      <c r="K11" s="109"/>
      <c r="L11" s="109" t="s">
        <v>256</v>
      </c>
      <c r="M11" s="109"/>
      <c r="N11" s="109"/>
      <c r="O11" s="109"/>
      <c r="P11" s="123" t="s">
        <v>261</v>
      </c>
      <c r="Q11" s="112" t="s">
        <v>269</v>
      </c>
      <c r="R11" s="112" t="s">
        <v>263</v>
      </c>
      <c r="S11" s="107" t="s">
        <v>264</v>
      </c>
    </row>
    <row r="12" s="95" customFormat="1" ht="60" customHeight="1" spans="1:19">
      <c r="A12" s="107" t="s">
        <v>256</v>
      </c>
      <c r="B12" s="108">
        <v>23</v>
      </c>
      <c r="C12" s="108" t="s">
        <v>270</v>
      </c>
      <c r="D12" s="109">
        <v>1</v>
      </c>
      <c r="E12" s="109" t="s">
        <v>225</v>
      </c>
      <c r="F12" s="109" t="s">
        <v>225</v>
      </c>
      <c r="G12" s="109"/>
      <c r="H12" s="109" t="s">
        <v>271</v>
      </c>
      <c r="I12" s="109"/>
      <c r="J12" s="109"/>
      <c r="K12" s="109"/>
      <c r="L12" s="109" t="s">
        <v>256</v>
      </c>
      <c r="M12" s="109"/>
      <c r="N12" s="109"/>
      <c r="O12" s="109"/>
      <c r="P12" s="123" t="s">
        <v>261</v>
      </c>
      <c r="Q12" s="112" t="s">
        <v>272</v>
      </c>
      <c r="R12" s="112" t="s">
        <v>273</v>
      </c>
      <c r="S12" s="107" t="s">
        <v>264</v>
      </c>
    </row>
    <row r="13" s="95" customFormat="1" ht="60" customHeight="1" spans="1:19">
      <c r="A13" s="107" t="s">
        <v>256</v>
      </c>
      <c r="B13" s="108">
        <v>24</v>
      </c>
      <c r="C13" s="108" t="s">
        <v>274</v>
      </c>
      <c r="D13" s="109">
        <v>1</v>
      </c>
      <c r="E13" s="109" t="s">
        <v>225</v>
      </c>
      <c r="F13" s="109" t="s">
        <v>225</v>
      </c>
      <c r="G13" s="109"/>
      <c r="H13" s="109" t="s">
        <v>271</v>
      </c>
      <c r="I13" s="109"/>
      <c r="J13" s="109"/>
      <c r="K13" s="109"/>
      <c r="L13" s="109" t="s">
        <v>256</v>
      </c>
      <c r="M13" s="109"/>
      <c r="N13" s="109"/>
      <c r="O13" s="109"/>
      <c r="P13" s="123" t="s">
        <v>261</v>
      </c>
      <c r="Q13" s="112" t="s">
        <v>275</v>
      </c>
      <c r="R13" s="112" t="s">
        <v>273</v>
      </c>
      <c r="S13" s="107" t="s">
        <v>264</v>
      </c>
    </row>
    <row r="14" s="95" customFormat="1" ht="60" customHeight="1" spans="1:19">
      <c r="A14" s="107" t="s">
        <v>256</v>
      </c>
      <c r="B14" s="108">
        <v>25</v>
      </c>
      <c r="C14" s="108" t="s">
        <v>276</v>
      </c>
      <c r="D14" s="109">
        <v>1</v>
      </c>
      <c r="E14" s="109" t="s">
        <v>225</v>
      </c>
      <c r="F14" s="109" t="s">
        <v>225</v>
      </c>
      <c r="G14" s="109"/>
      <c r="H14" s="109" t="s">
        <v>271</v>
      </c>
      <c r="I14" s="109"/>
      <c r="J14" s="109"/>
      <c r="K14" s="109"/>
      <c r="L14" s="109" t="s">
        <v>256</v>
      </c>
      <c r="M14" s="109"/>
      <c r="N14" s="109"/>
      <c r="O14" s="109"/>
      <c r="P14" s="123" t="s">
        <v>261</v>
      </c>
      <c r="Q14" s="112" t="s">
        <v>277</v>
      </c>
      <c r="R14" s="112" t="s">
        <v>273</v>
      </c>
      <c r="S14" s="107" t="s">
        <v>264</v>
      </c>
    </row>
    <row r="15" s="95" customFormat="1" ht="60" customHeight="1" spans="1:19">
      <c r="A15" s="107" t="s">
        <v>256</v>
      </c>
      <c r="B15" s="108">
        <v>26</v>
      </c>
      <c r="C15" s="108" t="s">
        <v>278</v>
      </c>
      <c r="D15" s="109">
        <v>2</v>
      </c>
      <c r="E15" s="109" t="s">
        <v>225</v>
      </c>
      <c r="F15" s="109" t="s">
        <v>225</v>
      </c>
      <c r="G15" s="109"/>
      <c r="H15" s="109" t="s">
        <v>271</v>
      </c>
      <c r="I15" s="109"/>
      <c r="J15" s="109"/>
      <c r="K15" s="109"/>
      <c r="L15" s="109" t="s">
        <v>256</v>
      </c>
      <c r="M15" s="109"/>
      <c r="N15" s="109"/>
      <c r="O15" s="109"/>
      <c r="P15" s="123" t="s">
        <v>261</v>
      </c>
      <c r="Q15" s="112" t="s">
        <v>279</v>
      </c>
      <c r="R15" s="112" t="s">
        <v>273</v>
      </c>
      <c r="S15" s="107" t="s">
        <v>264</v>
      </c>
    </row>
    <row r="16" s="95" customFormat="1" ht="60" customHeight="1" spans="1:19">
      <c r="A16" s="107" t="s">
        <v>256</v>
      </c>
      <c r="B16" s="108">
        <v>27</v>
      </c>
      <c r="C16" s="108" t="s">
        <v>280</v>
      </c>
      <c r="D16" s="109"/>
      <c r="E16" s="109"/>
      <c r="F16" s="109" t="s">
        <v>225</v>
      </c>
      <c r="G16" s="109"/>
      <c r="H16" s="109" t="s">
        <v>271</v>
      </c>
      <c r="I16" s="109"/>
      <c r="J16" s="109"/>
      <c r="K16" s="109"/>
      <c r="L16" s="109" t="s">
        <v>256</v>
      </c>
      <c r="M16" s="109"/>
      <c r="N16" s="109"/>
      <c r="O16" s="109"/>
      <c r="P16" s="112" t="s">
        <v>261</v>
      </c>
      <c r="Q16" s="112"/>
      <c r="R16" s="112"/>
      <c r="S16" s="107" t="s">
        <v>264</v>
      </c>
    </row>
    <row r="17" s="95" customFormat="1" ht="60" customHeight="1" spans="1:19">
      <c r="A17" s="107" t="s">
        <v>256</v>
      </c>
      <c r="B17" s="108">
        <v>28</v>
      </c>
      <c r="C17" s="108" t="s">
        <v>281</v>
      </c>
      <c r="D17" s="109">
        <v>1</v>
      </c>
      <c r="E17" s="109" t="s">
        <v>225</v>
      </c>
      <c r="F17" s="109" t="s">
        <v>225</v>
      </c>
      <c r="G17" s="109"/>
      <c r="H17" s="109" t="s">
        <v>282</v>
      </c>
      <c r="I17" s="109"/>
      <c r="J17" s="109"/>
      <c r="K17" s="109"/>
      <c r="L17" s="109" t="s">
        <v>256</v>
      </c>
      <c r="M17" s="109"/>
      <c r="N17" s="109"/>
      <c r="O17" s="109"/>
      <c r="P17" s="123" t="s">
        <v>261</v>
      </c>
      <c r="Q17" s="112" t="s">
        <v>283</v>
      </c>
      <c r="R17" s="112" t="s">
        <v>284</v>
      </c>
      <c r="S17" s="107" t="s">
        <v>264</v>
      </c>
    </row>
    <row r="18" s="95" customFormat="1" ht="60" customHeight="1" spans="1:19">
      <c r="A18" s="107" t="s">
        <v>256</v>
      </c>
      <c r="B18" s="108">
        <v>29</v>
      </c>
      <c r="C18" s="108" t="s">
        <v>285</v>
      </c>
      <c r="D18" s="109">
        <v>1</v>
      </c>
      <c r="E18" s="109" t="s">
        <v>225</v>
      </c>
      <c r="F18" s="109" t="s">
        <v>225</v>
      </c>
      <c r="G18" s="109"/>
      <c r="H18" s="109" t="s">
        <v>282</v>
      </c>
      <c r="I18" s="109"/>
      <c r="J18" s="109"/>
      <c r="K18" s="109"/>
      <c r="L18" s="109" t="s">
        <v>256</v>
      </c>
      <c r="M18" s="109"/>
      <c r="N18" s="109"/>
      <c r="O18" s="109"/>
      <c r="P18" s="123" t="s">
        <v>261</v>
      </c>
      <c r="Q18" s="112" t="s">
        <v>283</v>
      </c>
      <c r="R18" s="112" t="s">
        <v>284</v>
      </c>
      <c r="S18" s="107" t="s">
        <v>264</v>
      </c>
    </row>
    <row r="19" s="95" customFormat="1" ht="60" customHeight="1" spans="1:19">
      <c r="A19" s="107" t="s">
        <v>256</v>
      </c>
      <c r="B19" s="108">
        <v>30</v>
      </c>
      <c r="C19" s="110" t="s">
        <v>286</v>
      </c>
      <c r="D19" s="109">
        <v>1</v>
      </c>
      <c r="E19" s="109" t="s">
        <v>225</v>
      </c>
      <c r="F19" s="109" t="s">
        <v>225</v>
      </c>
      <c r="G19" s="109"/>
      <c r="H19" s="109" t="s">
        <v>282</v>
      </c>
      <c r="I19" s="109"/>
      <c r="J19" s="109"/>
      <c r="K19" s="109"/>
      <c r="L19" s="109" t="s">
        <v>256</v>
      </c>
      <c r="M19" s="109"/>
      <c r="N19" s="109"/>
      <c r="O19" s="109"/>
      <c r="P19" s="123" t="s">
        <v>261</v>
      </c>
      <c r="Q19" s="112" t="s">
        <v>283</v>
      </c>
      <c r="R19" s="112" t="s">
        <v>284</v>
      </c>
      <c r="S19" s="107" t="s">
        <v>264</v>
      </c>
    </row>
    <row r="20" s="95" customFormat="1" ht="60" customHeight="1" spans="1:19">
      <c r="A20" s="107" t="s">
        <v>256</v>
      </c>
      <c r="B20" s="108">
        <v>31</v>
      </c>
      <c r="C20" s="110" t="s">
        <v>287</v>
      </c>
      <c r="D20" s="109">
        <v>2</v>
      </c>
      <c r="E20" s="109" t="s">
        <v>225</v>
      </c>
      <c r="F20" s="109" t="s">
        <v>225</v>
      </c>
      <c r="G20" s="109"/>
      <c r="H20" s="109" t="s">
        <v>282</v>
      </c>
      <c r="I20" s="109"/>
      <c r="J20" s="109"/>
      <c r="K20" s="109"/>
      <c r="L20" s="109" t="s">
        <v>256</v>
      </c>
      <c r="M20" s="109"/>
      <c r="N20" s="109"/>
      <c r="O20" s="109"/>
      <c r="P20" s="123" t="s">
        <v>261</v>
      </c>
      <c r="Q20" s="112" t="s">
        <v>283</v>
      </c>
      <c r="R20" s="112" t="s">
        <v>284</v>
      </c>
      <c r="S20" s="107" t="s">
        <v>264</v>
      </c>
    </row>
    <row r="21" s="94" customFormat="1" ht="60" customHeight="1" spans="1:19">
      <c r="A21" s="104" t="s">
        <v>33</v>
      </c>
      <c r="B21" s="105">
        <v>34</v>
      </c>
      <c r="C21" s="111" t="s">
        <v>288</v>
      </c>
      <c r="D21" s="106">
        <v>1</v>
      </c>
      <c r="E21" s="106"/>
      <c r="F21" s="106" t="s">
        <v>225</v>
      </c>
      <c r="G21" s="106"/>
      <c r="H21" s="106" t="s">
        <v>289</v>
      </c>
      <c r="I21" s="118" t="s">
        <v>290</v>
      </c>
      <c r="J21" s="118" t="s">
        <v>291</v>
      </c>
      <c r="K21" s="118" t="s">
        <v>292</v>
      </c>
      <c r="L21" s="106"/>
      <c r="M21" s="106"/>
      <c r="N21" s="106"/>
      <c r="O21" s="106" t="s">
        <v>228</v>
      </c>
      <c r="P21" s="122"/>
      <c r="Q21" s="114" t="s">
        <v>293</v>
      </c>
      <c r="R21" s="114" t="s">
        <v>294</v>
      </c>
      <c r="S21" s="104" t="s">
        <v>231</v>
      </c>
    </row>
    <row r="22" s="94" customFormat="1" ht="60" customHeight="1" spans="1:20">
      <c r="A22" s="104" t="s">
        <v>33</v>
      </c>
      <c r="B22" s="105">
        <v>35</v>
      </c>
      <c r="C22" s="111" t="s">
        <v>295</v>
      </c>
      <c r="D22" s="106">
        <v>0.5</v>
      </c>
      <c r="E22" s="106"/>
      <c r="F22" s="106" t="s">
        <v>225</v>
      </c>
      <c r="G22" s="106"/>
      <c r="H22" s="106" t="s">
        <v>289</v>
      </c>
      <c r="I22" s="118" t="s">
        <v>296</v>
      </c>
      <c r="J22" s="118" t="s">
        <v>297</v>
      </c>
      <c r="K22" s="118" t="s">
        <v>298</v>
      </c>
      <c r="L22" s="106"/>
      <c r="M22" s="106"/>
      <c r="N22" s="106"/>
      <c r="O22" s="106" t="s">
        <v>228</v>
      </c>
      <c r="P22" s="122"/>
      <c r="Q22" s="114" t="s">
        <v>299</v>
      </c>
      <c r="R22" s="114" t="s">
        <v>300</v>
      </c>
      <c r="S22" s="104" t="s">
        <v>231</v>
      </c>
      <c r="T22" s="127" t="s">
        <v>301</v>
      </c>
    </row>
    <row r="23" s="94" customFormat="1" ht="60" customHeight="1" spans="1:19">
      <c r="A23" s="104" t="s">
        <v>33</v>
      </c>
      <c r="B23" s="105"/>
      <c r="C23" s="111" t="s">
        <v>302</v>
      </c>
      <c r="D23" s="106">
        <v>0.5</v>
      </c>
      <c r="E23" s="106"/>
      <c r="F23" s="106" t="s">
        <v>225</v>
      </c>
      <c r="G23" s="106"/>
      <c r="H23" s="106" t="s">
        <v>289</v>
      </c>
      <c r="I23" s="118" t="s">
        <v>303</v>
      </c>
      <c r="J23" s="118" t="s">
        <v>296</v>
      </c>
      <c r="K23" s="118" t="s">
        <v>304</v>
      </c>
      <c r="L23" s="106"/>
      <c r="M23" s="106"/>
      <c r="N23" s="106"/>
      <c r="O23" s="106" t="s">
        <v>228</v>
      </c>
      <c r="P23" s="122"/>
      <c r="Q23" s="114" t="s">
        <v>305</v>
      </c>
      <c r="R23" s="114" t="s">
        <v>306</v>
      </c>
      <c r="S23" s="104" t="s">
        <v>231</v>
      </c>
    </row>
    <row r="24" s="94" customFormat="1" ht="60" customHeight="1" spans="1:19">
      <c r="A24" s="104" t="s">
        <v>33</v>
      </c>
      <c r="B24" s="105">
        <v>38</v>
      </c>
      <c r="C24" s="111" t="s">
        <v>307</v>
      </c>
      <c r="D24" s="106">
        <v>1</v>
      </c>
      <c r="E24" s="106"/>
      <c r="F24" s="106" t="s">
        <v>225</v>
      </c>
      <c r="G24" s="106"/>
      <c r="H24" s="106" t="s">
        <v>308</v>
      </c>
      <c r="I24" s="118" t="s">
        <v>309</v>
      </c>
      <c r="J24" s="118" t="s">
        <v>310</v>
      </c>
      <c r="K24" s="118" t="s">
        <v>311</v>
      </c>
      <c r="L24" s="106"/>
      <c r="M24" s="106"/>
      <c r="N24" s="106"/>
      <c r="O24" s="106" t="s">
        <v>228</v>
      </c>
      <c r="P24" s="122"/>
      <c r="Q24" s="114" t="s">
        <v>312</v>
      </c>
      <c r="R24" s="114" t="s">
        <v>313</v>
      </c>
      <c r="S24" s="104" t="s">
        <v>231</v>
      </c>
    </row>
    <row r="25" s="94" customFormat="1" ht="60" customHeight="1" spans="1:19">
      <c r="A25" s="104" t="s">
        <v>33</v>
      </c>
      <c r="B25" s="105">
        <v>40</v>
      </c>
      <c r="C25" s="111" t="s">
        <v>314</v>
      </c>
      <c r="D25" s="106">
        <v>1</v>
      </c>
      <c r="E25" s="106"/>
      <c r="F25" s="106" t="s">
        <v>225</v>
      </c>
      <c r="G25" s="106"/>
      <c r="H25" s="106" t="s">
        <v>315</v>
      </c>
      <c r="I25" s="118" t="s">
        <v>316</v>
      </c>
      <c r="J25" s="118" t="s">
        <v>317</v>
      </c>
      <c r="K25" s="118" t="s">
        <v>318</v>
      </c>
      <c r="L25" s="106"/>
      <c r="M25" s="106"/>
      <c r="N25" s="106"/>
      <c r="O25" s="106" t="s">
        <v>319</v>
      </c>
      <c r="P25" s="122"/>
      <c r="Q25" s="114" t="s">
        <v>320</v>
      </c>
      <c r="R25" s="114" t="s">
        <v>321</v>
      </c>
      <c r="S25" s="104" t="s">
        <v>231</v>
      </c>
    </row>
    <row r="26" s="94" customFormat="1" ht="60" customHeight="1" spans="1:19">
      <c r="A26" s="104" t="s">
        <v>33</v>
      </c>
      <c r="B26" s="105">
        <v>41</v>
      </c>
      <c r="C26" s="111" t="s">
        <v>322</v>
      </c>
      <c r="D26" s="106">
        <v>1</v>
      </c>
      <c r="E26" s="106"/>
      <c r="F26" s="106" t="s">
        <v>225</v>
      </c>
      <c r="G26" s="106"/>
      <c r="H26" s="106" t="s">
        <v>315</v>
      </c>
      <c r="I26" s="118" t="s">
        <v>318</v>
      </c>
      <c r="J26" s="118" t="s">
        <v>323</v>
      </c>
      <c r="K26" s="118" t="s">
        <v>324</v>
      </c>
      <c r="L26" s="106"/>
      <c r="M26" s="106"/>
      <c r="N26" s="106"/>
      <c r="O26" s="106" t="s">
        <v>319</v>
      </c>
      <c r="P26" s="122" t="s">
        <v>325</v>
      </c>
      <c r="Q26" s="114" t="s">
        <v>326</v>
      </c>
      <c r="R26" s="114" t="s">
        <v>306</v>
      </c>
      <c r="S26" s="104" t="s">
        <v>231</v>
      </c>
    </row>
    <row r="27" s="94" customFormat="1" ht="60" customHeight="1" spans="1:19">
      <c r="A27" s="104" t="s">
        <v>33</v>
      </c>
      <c r="B27" s="105">
        <v>44</v>
      </c>
      <c r="C27" s="111" t="s">
        <v>327</v>
      </c>
      <c r="D27" s="106">
        <v>1</v>
      </c>
      <c r="E27" s="106"/>
      <c r="F27" s="106" t="s">
        <v>225</v>
      </c>
      <c r="G27" s="106"/>
      <c r="H27" s="106" t="s">
        <v>315</v>
      </c>
      <c r="I27" s="118" t="s">
        <v>328</v>
      </c>
      <c r="J27" s="118" t="s">
        <v>329</v>
      </c>
      <c r="K27" s="118" t="s">
        <v>330</v>
      </c>
      <c r="L27" s="106"/>
      <c r="M27" s="106"/>
      <c r="N27" s="106"/>
      <c r="O27" s="106" t="s">
        <v>319</v>
      </c>
      <c r="P27" s="122"/>
      <c r="Q27" s="114" t="s">
        <v>331</v>
      </c>
      <c r="R27" s="114" t="s">
        <v>332</v>
      </c>
      <c r="S27" s="104" t="s">
        <v>231</v>
      </c>
    </row>
    <row r="28" s="94" customFormat="1" ht="60" customHeight="1" spans="1:19">
      <c r="A28" s="104" t="s">
        <v>333</v>
      </c>
      <c r="B28" s="105">
        <v>45</v>
      </c>
      <c r="C28" s="105" t="s">
        <v>334</v>
      </c>
      <c r="D28" s="106">
        <v>1</v>
      </c>
      <c r="E28" s="106"/>
      <c r="F28" s="106" t="s">
        <v>225</v>
      </c>
      <c r="G28" s="106"/>
      <c r="H28" s="106"/>
      <c r="I28" s="106"/>
      <c r="J28" s="106"/>
      <c r="K28" s="106"/>
      <c r="L28" s="119">
        <v>1.2259</v>
      </c>
      <c r="M28" s="106"/>
      <c r="N28" s="106"/>
      <c r="O28" s="106"/>
      <c r="P28" s="122" t="s">
        <v>335</v>
      </c>
      <c r="Q28" s="114" t="s">
        <v>336</v>
      </c>
      <c r="R28" s="114" t="s">
        <v>337</v>
      </c>
      <c r="S28" s="104" t="s">
        <v>264</v>
      </c>
    </row>
    <row r="29" s="94" customFormat="1" ht="60" customHeight="1" spans="1:19">
      <c r="A29" s="104" t="s">
        <v>333</v>
      </c>
      <c r="B29" s="105">
        <v>46</v>
      </c>
      <c r="C29" s="105" t="s">
        <v>338</v>
      </c>
      <c r="D29" s="106">
        <v>1</v>
      </c>
      <c r="E29" s="106"/>
      <c r="F29" s="106" t="s">
        <v>225</v>
      </c>
      <c r="G29" s="106"/>
      <c r="H29" s="106"/>
      <c r="I29" s="106"/>
      <c r="J29" s="106"/>
      <c r="K29" s="106"/>
      <c r="L29" s="106" t="s">
        <v>339</v>
      </c>
      <c r="M29" s="106"/>
      <c r="N29" s="106"/>
      <c r="O29" s="106"/>
      <c r="P29" s="122" t="s">
        <v>335</v>
      </c>
      <c r="Q29" s="114" t="s">
        <v>340</v>
      </c>
      <c r="R29" s="114" t="s">
        <v>341</v>
      </c>
      <c r="S29" s="104" t="s">
        <v>264</v>
      </c>
    </row>
    <row r="30" s="94" customFormat="1" ht="60" customHeight="1" spans="1:19">
      <c r="A30" s="104" t="s">
        <v>333</v>
      </c>
      <c r="B30" s="105">
        <v>47</v>
      </c>
      <c r="C30" s="105" t="s">
        <v>342</v>
      </c>
      <c r="D30" s="106">
        <v>1</v>
      </c>
      <c r="E30" s="106"/>
      <c r="F30" s="106" t="s">
        <v>225</v>
      </c>
      <c r="G30" s="106"/>
      <c r="H30" s="106"/>
      <c r="I30" s="106"/>
      <c r="J30" s="106"/>
      <c r="K30" s="106"/>
      <c r="L30" s="119">
        <v>0.6706</v>
      </c>
      <c r="M30" s="106"/>
      <c r="N30" s="106"/>
      <c r="O30" s="106"/>
      <c r="P30" s="122" t="s">
        <v>335</v>
      </c>
      <c r="Q30" s="114" t="s">
        <v>343</v>
      </c>
      <c r="R30" s="114" t="s">
        <v>344</v>
      </c>
      <c r="S30" s="104" t="s">
        <v>264</v>
      </c>
    </row>
    <row r="31" s="94" customFormat="1" ht="60" customHeight="1" spans="1:19">
      <c r="A31" s="104" t="s">
        <v>333</v>
      </c>
      <c r="B31" s="105">
        <v>48</v>
      </c>
      <c r="C31" s="105" t="s">
        <v>345</v>
      </c>
      <c r="D31" s="106">
        <v>1</v>
      </c>
      <c r="E31" s="106"/>
      <c r="F31" s="106" t="s">
        <v>225</v>
      </c>
      <c r="G31" s="106"/>
      <c r="H31" s="106"/>
      <c r="I31" s="106"/>
      <c r="J31" s="106"/>
      <c r="K31" s="106"/>
      <c r="L31" s="106" t="s">
        <v>346</v>
      </c>
      <c r="M31" s="106"/>
      <c r="N31" s="106"/>
      <c r="O31" s="106"/>
      <c r="P31" s="122" t="s">
        <v>335</v>
      </c>
      <c r="Q31" s="114" t="s">
        <v>347</v>
      </c>
      <c r="R31" s="114" t="s">
        <v>348</v>
      </c>
      <c r="S31" s="104" t="s">
        <v>264</v>
      </c>
    </row>
    <row r="32" s="94" customFormat="1" ht="110.25" customHeight="1" spans="1:19">
      <c r="A32" s="104" t="s">
        <v>333</v>
      </c>
      <c r="B32" s="105">
        <v>49</v>
      </c>
      <c r="C32" s="105" t="s">
        <v>349</v>
      </c>
      <c r="D32" s="106">
        <v>1</v>
      </c>
      <c r="E32" s="106"/>
      <c r="F32" s="106" t="s">
        <v>225</v>
      </c>
      <c r="G32" s="106"/>
      <c r="H32" s="106"/>
      <c r="I32" s="106"/>
      <c r="J32" s="106"/>
      <c r="K32" s="106"/>
      <c r="L32" s="106" t="s">
        <v>346</v>
      </c>
      <c r="M32" s="106"/>
      <c r="N32" s="106"/>
      <c r="O32" s="106"/>
      <c r="P32" s="122" t="s">
        <v>335</v>
      </c>
      <c r="Q32" s="114" t="s">
        <v>350</v>
      </c>
      <c r="R32" s="114" t="s">
        <v>351</v>
      </c>
      <c r="S32" s="104" t="s">
        <v>264</v>
      </c>
    </row>
    <row r="33" s="94" customFormat="1" ht="140" spans="1:19">
      <c r="A33" s="104" t="s">
        <v>333</v>
      </c>
      <c r="B33" s="105">
        <v>50</v>
      </c>
      <c r="C33" s="105" t="s">
        <v>352</v>
      </c>
      <c r="D33" s="106">
        <v>1</v>
      </c>
      <c r="E33" s="106"/>
      <c r="F33" s="106" t="s">
        <v>225</v>
      </c>
      <c r="G33" s="106"/>
      <c r="H33" s="106"/>
      <c r="I33" s="106"/>
      <c r="J33" s="106"/>
      <c r="K33" s="106"/>
      <c r="L33" s="106" t="s">
        <v>353</v>
      </c>
      <c r="M33" s="106"/>
      <c r="N33" s="106"/>
      <c r="O33" s="106"/>
      <c r="P33" s="122" t="s">
        <v>335</v>
      </c>
      <c r="Q33" s="114" t="s">
        <v>354</v>
      </c>
      <c r="R33" s="114" t="s">
        <v>355</v>
      </c>
      <c r="S33" s="104" t="s">
        <v>264</v>
      </c>
    </row>
    <row r="34" s="95" customFormat="1" ht="60" customHeight="1" spans="1:19">
      <c r="A34" s="107" t="s">
        <v>256</v>
      </c>
      <c r="B34" s="108">
        <v>51</v>
      </c>
      <c r="C34" s="108" t="s">
        <v>356</v>
      </c>
      <c r="D34" s="109">
        <v>1</v>
      </c>
      <c r="E34" s="109"/>
      <c r="F34" s="109" t="s">
        <v>225</v>
      </c>
      <c r="G34" s="109"/>
      <c r="H34" s="109"/>
      <c r="I34" s="109"/>
      <c r="J34" s="109"/>
      <c r="L34" s="109" t="s">
        <v>256</v>
      </c>
      <c r="M34" s="109"/>
      <c r="N34" s="109"/>
      <c r="O34" s="109"/>
      <c r="P34" s="123"/>
      <c r="Q34" s="112" t="s">
        <v>357</v>
      </c>
      <c r="R34" s="112" t="s">
        <v>348</v>
      </c>
      <c r="S34" s="107" t="s">
        <v>264</v>
      </c>
    </row>
    <row r="35" s="95" customFormat="1" ht="60" customHeight="1" spans="1:19">
      <c r="A35" s="107" t="s">
        <v>256</v>
      </c>
      <c r="B35" s="108">
        <v>52</v>
      </c>
      <c r="C35" s="108" t="s">
        <v>358</v>
      </c>
      <c r="D35" s="109">
        <v>1</v>
      </c>
      <c r="E35" s="109"/>
      <c r="F35" s="109" t="s">
        <v>225</v>
      </c>
      <c r="G35" s="109"/>
      <c r="H35" s="109"/>
      <c r="I35" s="109"/>
      <c r="J35" s="109"/>
      <c r="L35" s="109" t="s">
        <v>256</v>
      </c>
      <c r="M35" s="109"/>
      <c r="N35" s="109"/>
      <c r="O35" s="109"/>
      <c r="P35" s="123"/>
      <c r="Q35" s="112" t="s">
        <v>359</v>
      </c>
      <c r="R35" s="112" t="s">
        <v>351</v>
      </c>
      <c r="S35" s="107" t="s">
        <v>264</v>
      </c>
    </row>
    <row r="36" s="95" customFormat="1" ht="60" customHeight="1" spans="1:20">
      <c r="A36" s="107" t="s">
        <v>360</v>
      </c>
      <c r="B36" s="108">
        <v>53</v>
      </c>
      <c r="C36" s="108" t="s">
        <v>361</v>
      </c>
      <c r="D36" s="109">
        <v>1</v>
      </c>
      <c r="E36" s="109"/>
      <c r="F36" s="109" t="s">
        <v>225</v>
      </c>
      <c r="G36" s="109"/>
      <c r="H36" s="109"/>
      <c r="I36" s="109"/>
      <c r="J36" s="109"/>
      <c r="L36" s="109" t="s">
        <v>362</v>
      </c>
      <c r="M36" s="109"/>
      <c r="N36" s="109"/>
      <c r="O36" s="109"/>
      <c r="P36" s="123"/>
      <c r="Q36" s="112"/>
      <c r="R36" s="112"/>
      <c r="S36" s="107" t="s">
        <v>264</v>
      </c>
      <c r="T36" s="128" t="s">
        <v>363</v>
      </c>
    </row>
    <row r="37" s="95" customFormat="1" ht="60" customHeight="1" spans="1:19">
      <c r="A37" s="107" t="s">
        <v>256</v>
      </c>
      <c r="B37" s="108">
        <v>54</v>
      </c>
      <c r="C37" s="112" t="s">
        <v>364</v>
      </c>
      <c r="D37" s="113">
        <v>1</v>
      </c>
      <c r="E37" s="109" t="s">
        <v>225</v>
      </c>
      <c r="F37" s="109" t="s">
        <v>225</v>
      </c>
      <c r="G37" s="109"/>
      <c r="H37" s="109"/>
      <c r="I37" s="109"/>
      <c r="J37" s="109"/>
      <c r="L37" s="109" t="s">
        <v>256</v>
      </c>
      <c r="M37" s="109"/>
      <c r="N37" s="109"/>
      <c r="O37" s="109"/>
      <c r="P37" s="123"/>
      <c r="Q37" s="112" t="s">
        <v>365</v>
      </c>
      <c r="R37" s="112" t="s">
        <v>366</v>
      </c>
      <c r="S37" s="107" t="s">
        <v>264</v>
      </c>
    </row>
    <row r="38" s="94" customFormat="1" ht="60" customHeight="1" spans="1:19">
      <c r="A38" s="104" t="s">
        <v>33</v>
      </c>
      <c r="B38" s="105">
        <v>55</v>
      </c>
      <c r="C38" s="114" t="s">
        <v>367</v>
      </c>
      <c r="D38" s="115">
        <v>1</v>
      </c>
      <c r="E38" s="106" t="s">
        <v>225</v>
      </c>
      <c r="F38" s="106" t="s">
        <v>225</v>
      </c>
      <c r="G38" s="106"/>
      <c r="H38" s="106" t="s">
        <v>368</v>
      </c>
      <c r="I38" s="118" t="s">
        <v>369</v>
      </c>
      <c r="J38" s="118" t="s">
        <v>370</v>
      </c>
      <c r="K38" s="118" t="s">
        <v>371</v>
      </c>
      <c r="L38" s="106"/>
      <c r="M38" s="106"/>
      <c r="N38" s="106"/>
      <c r="O38" s="106" t="s">
        <v>228</v>
      </c>
      <c r="P38" s="122" t="s">
        <v>372</v>
      </c>
      <c r="Q38" s="114" t="s">
        <v>373</v>
      </c>
      <c r="R38" s="114" t="s">
        <v>374</v>
      </c>
      <c r="S38" s="104" t="s">
        <v>231</v>
      </c>
    </row>
    <row r="39" s="94" customFormat="1" ht="60" customHeight="1" spans="1:19">
      <c r="A39" s="104" t="s">
        <v>33</v>
      </c>
      <c r="B39" s="105">
        <v>56</v>
      </c>
      <c r="C39" s="114" t="s">
        <v>375</v>
      </c>
      <c r="D39" s="115">
        <v>1</v>
      </c>
      <c r="E39" s="106" t="s">
        <v>225</v>
      </c>
      <c r="F39" s="106" t="s">
        <v>225</v>
      </c>
      <c r="G39" s="106"/>
      <c r="H39" s="106" t="s">
        <v>368</v>
      </c>
      <c r="I39" s="118" t="s">
        <v>376</v>
      </c>
      <c r="J39" s="118" t="s">
        <v>316</v>
      </c>
      <c r="K39" s="118" t="s">
        <v>377</v>
      </c>
      <c r="L39" s="106"/>
      <c r="M39" s="106"/>
      <c r="N39" s="106"/>
      <c r="O39" s="106" t="s">
        <v>228</v>
      </c>
      <c r="P39" s="122" t="s">
        <v>372</v>
      </c>
      <c r="Q39" s="114" t="s">
        <v>378</v>
      </c>
      <c r="R39" s="114" t="s">
        <v>379</v>
      </c>
      <c r="S39" s="104" t="s">
        <v>231</v>
      </c>
    </row>
    <row r="40" s="94" customFormat="1" ht="60" customHeight="1" spans="1:19">
      <c r="A40" s="104" t="s">
        <v>33</v>
      </c>
      <c r="B40" s="105">
        <v>57</v>
      </c>
      <c r="C40" s="114" t="s">
        <v>380</v>
      </c>
      <c r="D40" s="115">
        <v>1</v>
      </c>
      <c r="E40" s="106"/>
      <c r="F40" s="106" t="s">
        <v>225</v>
      </c>
      <c r="G40" s="106"/>
      <c r="H40" s="106" t="s">
        <v>368</v>
      </c>
      <c r="I40" s="106" t="s">
        <v>381</v>
      </c>
      <c r="J40" s="106" t="s">
        <v>382</v>
      </c>
      <c r="K40" s="106" t="s">
        <v>383</v>
      </c>
      <c r="L40" s="106"/>
      <c r="M40" s="106"/>
      <c r="N40" s="106"/>
      <c r="O40" s="106" t="s">
        <v>228</v>
      </c>
      <c r="P40" s="122" t="s">
        <v>372</v>
      </c>
      <c r="Q40" s="114" t="s">
        <v>384</v>
      </c>
      <c r="R40" s="114" t="s">
        <v>385</v>
      </c>
      <c r="S40" s="104" t="s">
        <v>231</v>
      </c>
    </row>
    <row r="41" s="94" customFormat="1" ht="60" customHeight="1" spans="1:19">
      <c r="A41" s="104" t="s">
        <v>33</v>
      </c>
      <c r="B41" s="105">
        <v>58</v>
      </c>
      <c r="C41" s="114" t="s">
        <v>386</v>
      </c>
      <c r="D41" s="115">
        <v>1</v>
      </c>
      <c r="E41" s="106"/>
      <c r="F41" s="106" t="s">
        <v>225</v>
      </c>
      <c r="G41" s="106"/>
      <c r="H41" s="106" t="s">
        <v>368</v>
      </c>
      <c r="I41" s="118" t="s">
        <v>387</v>
      </c>
      <c r="J41" s="118" t="s">
        <v>388</v>
      </c>
      <c r="K41" s="118" t="s">
        <v>389</v>
      </c>
      <c r="L41" s="106"/>
      <c r="M41" s="106"/>
      <c r="N41" s="106"/>
      <c r="O41" s="106" t="s">
        <v>228</v>
      </c>
      <c r="P41" s="122" t="s">
        <v>372</v>
      </c>
      <c r="Q41" s="114" t="s">
        <v>390</v>
      </c>
      <c r="R41" s="114" t="s">
        <v>391</v>
      </c>
      <c r="S41" s="104" t="s">
        <v>231</v>
      </c>
    </row>
    <row r="42" s="94" customFormat="1" ht="60" customHeight="1" spans="1:19">
      <c r="A42" s="104" t="s">
        <v>33</v>
      </c>
      <c r="B42" s="105">
        <v>59</v>
      </c>
      <c r="C42" s="114" t="s">
        <v>392</v>
      </c>
      <c r="D42" s="115">
        <v>1</v>
      </c>
      <c r="E42" s="106"/>
      <c r="F42" s="106" t="s">
        <v>225</v>
      </c>
      <c r="G42" s="106"/>
      <c r="H42" s="106" t="s">
        <v>368</v>
      </c>
      <c r="I42" s="118" t="s">
        <v>393</v>
      </c>
      <c r="J42" s="118" t="s">
        <v>394</v>
      </c>
      <c r="K42" s="118" t="s">
        <v>395</v>
      </c>
      <c r="L42" s="106"/>
      <c r="M42" s="106"/>
      <c r="N42" s="106"/>
      <c r="O42" s="106" t="s">
        <v>228</v>
      </c>
      <c r="P42" s="122" t="s">
        <v>372</v>
      </c>
      <c r="Q42" s="114" t="s">
        <v>396</v>
      </c>
      <c r="R42" s="114" t="s">
        <v>397</v>
      </c>
      <c r="S42" s="104" t="s">
        <v>231</v>
      </c>
    </row>
    <row r="43" s="94" customFormat="1" ht="60" customHeight="1" spans="1:19">
      <c r="A43" s="104" t="s">
        <v>33</v>
      </c>
      <c r="B43" s="105">
        <v>60</v>
      </c>
      <c r="C43" s="114" t="s">
        <v>398</v>
      </c>
      <c r="D43" s="115">
        <v>1</v>
      </c>
      <c r="E43" s="106"/>
      <c r="F43" s="106" t="s">
        <v>225</v>
      </c>
      <c r="G43" s="106"/>
      <c r="H43" s="106" t="s">
        <v>368</v>
      </c>
      <c r="I43" s="118" t="s">
        <v>399</v>
      </c>
      <c r="J43" s="118" t="s">
        <v>400</v>
      </c>
      <c r="K43" s="118" t="s">
        <v>401</v>
      </c>
      <c r="L43" s="106"/>
      <c r="M43" s="106"/>
      <c r="N43" s="106"/>
      <c r="O43" s="106" t="s">
        <v>228</v>
      </c>
      <c r="P43" s="122" t="s">
        <v>372</v>
      </c>
      <c r="Q43" s="114" t="s">
        <v>402</v>
      </c>
      <c r="R43" s="114" t="s">
        <v>397</v>
      </c>
      <c r="S43" s="104" t="s">
        <v>231</v>
      </c>
    </row>
    <row r="44" s="94" customFormat="1" ht="60" customHeight="1" spans="1:19">
      <c r="A44" s="104" t="s">
        <v>33</v>
      </c>
      <c r="B44" s="105">
        <v>61</v>
      </c>
      <c r="C44" s="114" t="s">
        <v>403</v>
      </c>
      <c r="D44" s="115">
        <v>1</v>
      </c>
      <c r="E44" s="106"/>
      <c r="F44" s="106" t="s">
        <v>225</v>
      </c>
      <c r="G44" s="106"/>
      <c r="H44" s="106" t="s">
        <v>368</v>
      </c>
      <c r="I44" s="118" t="s">
        <v>404</v>
      </c>
      <c r="J44" s="118" t="s">
        <v>405</v>
      </c>
      <c r="K44" s="118" t="s">
        <v>406</v>
      </c>
      <c r="L44" s="106"/>
      <c r="M44" s="106"/>
      <c r="N44" s="106"/>
      <c r="O44" s="106" t="s">
        <v>228</v>
      </c>
      <c r="P44" s="122" t="s">
        <v>372</v>
      </c>
      <c r="Q44" s="114" t="s">
        <v>407</v>
      </c>
      <c r="R44" s="114" t="s">
        <v>408</v>
      </c>
      <c r="S44" s="104" t="s">
        <v>231</v>
      </c>
    </row>
    <row r="45" s="94" customFormat="1" ht="60" customHeight="1" spans="1:19">
      <c r="A45" s="104" t="s">
        <v>33</v>
      </c>
      <c r="B45" s="105">
        <v>62</v>
      </c>
      <c r="C45" s="114" t="s">
        <v>409</v>
      </c>
      <c r="D45" s="115">
        <v>1</v>
      </c>
      <c r="E45" s="106"/>
      <c r="F45" s="106" t="s">
        <v>225</v>
      </c>
      <c r="G45" s="106"/>
      <c r="H45" s="106" t="s">
        <v>368</v>
      </c>
      <c r="I45" s="106" t="s">
        <v>410</v>
      </c>
      <c r="J45" s="106" t="s">
        <v>411</v>
      </c>
      <c r="K45" s="106" t="s">
        <v>412</v>
      </c>
      <c r="L45" s="106"/>
      <c r="M45" s="106"/>
      <c r="N45" s="106"/>
      <c r="O45" s="106" t="s">
        <v>228</v>
      </c>
      <c r="P45" s="122" t="s">
        <v>372</v>
      </c>
      <c r="Q45" s="114" t="s">
        <v>413</v>
      </c>
      <c r="R45" s="114" t="s">
        <v>414</v>
      </c>
      <c r="S45" s="104" t="s">
        <v>231</v>
      </c>
    </row>
    <row r="46" s="94" customFormat="1" ht="60" customHeight="1" spans="1:19">
      <c r="A46" s="104" t="s">
        <v>33</v>
      </c>
      <c r="B46" s="105">
        <v>63</v>
      </c>
      <c r="C46" s="114" t="s">
        <v>415</v>
      </c>
      <c r="D46" s="115">
        <v>1</v>
      </c>
      <c r="E46" s="106"/>
      <c r="F46" s="106" t="s">
        <v>225</v>
      </c>
      <c r="G46" s="106"/>
      <c r="H46" s="106" t="s">
        <v>368</v>
      </c>
      <c r="I46" s="118" t="s">
        <v>416</v>
      </c>
      <c r="J46" s="118" t="s">
        <v>417</v>
      </c>
      <c r="K46" s="118" t="s">
        <v>418</v>
      </c>
      <c r="L46" s="106"/>
      <c r="M46" s="106"/>
      <c r="N46" s="106"/>
      <c r="O46" s="106" t="s">
        <v>228</v>
      </c>
      <c r="P46" s="122" t="s">
        <v>372</v>
      </c>
      <c r="Q46" s="114" t="s">
        <v>419</v>
      </c>
      <c r="R46" s="114" t="s">
        <v>420</v>
      </c>
      <c r="S46" s="104" t="s">
        <v>231</v>
      </c>
    </row>
    <row r="47" s="94" customFormat="1" ht="60" customHeight="1" spans="1:19">
      <c r="A47" s="104" t="s">
        <v>33</v>
      </c>
      <c r="B47" s="105">
        <v>64</v>
      </c>
      <c r="C47" s="114" t="s">
        <v>421</v>
      </c>
      <c r="D47" s="115">
        <v>1</v>
      </c>
      <c r="E47" s="106"/>
      <c r="F47" s="106" t="s">
        <v>225</v>
      </c>
      <c r="G47" s="106"/>
      <c r="H47" s="106" t="s">
        <v>368</v>
      </c>
      <c r="I47" s="118" t="s">
        <v>422</v>
      </c>
      <c r="J47" s="118" t="s">
        <v>423</v>
      </c>
      <c r="K47" s="118" t="s">
        <v>424</v>
      </c>
      <c r="L47" s="106"/>
      <c r="M47" s="106"/>
      <c r="N47" s="106"/>
      <c r="O47" s="106" t="s">
        <v>228</v>
      </c>
      <c r="P47" s="122" t="s">
        <v>372</v>
      </c>
      <c r="Q47" s="114" t="s">
        <v>425</v>
      </c>
      <c r="R47" s="114" t="s">
        <v>426</v>
      </c>
      <c r="S47" s="104" t="s">
        <v>231</v>
      </c>
    </row>
    <row r="48" s="95" customFormat="1" ht="60" customHeight="1" spans="1:20">
      <c r="A48" s="107" t="s">
        <v>33</v>
      </c>
      <c r="B48" s="108"/>
      <c r="C48" s="107" t="s">
        <v>427</v>
      </c>
      <c r="D48" s="113"/>
      <c r="E48" s="116"/>
      <c r="F48" s="109"/>
      <c r="G48" s="116"/>
      <c r="H48" s="116"/>
      <c r="I48" s="116"/>
      <c r="J48" s="116"/>
      <c r="K48" s="116"/>
      <c r="L48" s="116" t="s">
        <v>428</v>
      </c>
      <c r="M48" s="116"/>
      <c r="N48" s="116"/>
      <c r="O48" s="107"/>
      <c r="P48" s="123"/>
      <c r="Q48" s="112"/>
      <c r="R48" s="112"/>
      <c r="S48" s="107"/>
      <c r="T48" s="95" t="s">
        <v>429</v>
      </c>
    </row>
    <row r="49" s="95" customFormat="1" ht="60" customHeight="1" spans="1:20">
      <c r="A49" s="104" t="s">
        <v>33</v>
      </c>
      <c r="B49" s="105">
        <v>83</v>
      </c>
      <c r="C49" s="104" t="s">
        <v>430</v>
      </c>
      <c r="D49" s="115">
        <v>0.5</v>
      </c>
      <c r="E49" s="117"/>
      <c r="F49" s="106" t="s">
        <v>225</v>
      </c>
      <c r="G49" s="117"/>
      <c r="H49" s="117" t="s">
        <v>315</v>
      </c>
      <c r="I49" s="120" t="s">
        <v>431</v>
      </c>
      <c r="J49" s="120" t="s">
        <v>432</v>
      </c>
      <c r="K49" s="120" t="s">
        <v>433</v>
      </c>
      <c r="L49" s="117"/>
      <c r="M49" s="117"/>
      <c r="N49" s="117"/>
      <c r="O49" s="104"/>
      <c r="P49" s="124"/>
      <c r="Q49" s="114" t="s">
        <v>434</v>
      </c>
      <c r="R49" s="104"/>
      <c r="S49" s="104" t="s">
        <v>231</v>
      </c>
      <c r="T49" s="94"/>
    </row>
    <row r="50" s="95" customFormat="1" ht="60" customHeight="1" spans="1:20">
      <c r="A50" s="104" t="s">
        <v>33</v>
      </c>
      <c r="B50" s="105">
        <v>84</v>
      </c>
      <c r="C50" s="104" t="s">
        <v>435</v>
      </c>
      <c r="D50" s="115">
        <v>0.5</v>
      </c>
      <c r="E50" s="117"/>
      <c r="F50" s="106" t="s">
        <v>225</v>
      </c>
      <c r="G50" s="117"/>
      <c r="H50" s="106" t="s">
        <v>436</v>
      </c>
      <c r="I50" s="106" t="s">
        <v>437</v>
      </c>
      <c r="J50" s="106" t="s">
        <v>438</v>
      </c>
      <c r="K50" s="106" t="s">
        <v>432</v>
      </c>
      <c r="L50" s="117"/>
      <c r="M50" s="117"/>
      <c r="N50" s="117"/>
      <c r="O50" s="104"/>
      <c r="P50" s="125"/>
      <c r="Q50" s="114" t="s">
        <v>439</v>
      </c>
      <c r="R50" s="104" t="s">
        <v>440</v>
      </c>
      <c r="S50" s="104" t="s">
        <v>231</v>
      </c>
      <c r="T50" s="94"/>
    </row>
    <row r="51" s="95" customFormat="1" ht="60" customHeight="1" spans="1:20">
      <c r="A51" s="104" t="s">
        <v>33</v>
      </c>
      <c r="B51" s="105">
        <v>85</v>
      </c>
      <c r="C51" s="104" t="s">
        <v>441</v>
      </c>
      <c r="D51" s="115">
        <v>0.5</v>
      </c>
      <c r="E51" s="117"/>
      <c r="F51" s="106" t="s">
        <v>225</v>
      </c>
      <c r="G51" s="117"/>
      <c r="H51" s="106" t="s">
        <v>315</v>
      </c>
      <c r="I51" s="106" t="s">
        <v>442</v>
      </c>
      <c r="J51" s="106" t="s">
        <v>443</v>
      </c>
      <c r="K51" s="106" t="s">
        <v>444</v>
      </c>
      <c r="L51" s="117"/>
      <c r="M51" s="117"/>
      <c r="N51" s="117"/>
      <c r="O51" s="104"/>
      <c r="P51" s="125"/>
      <c r="Q51" s="114" t="s">
        <v>445</v>
      </c>
      <c r="R51" s="104" t="s">
        <v>440</v>
      </c>
      <c r="S51" s="104" t="s">
        <v>231</v>
      </c>
      <c r="T51" s="94"/>
    </row>
    <row r="52" s="95" customFormat="1" ht="60" customHeight="1" spans="1:20">
      <c r="A52" s="104" t="s">
        <v>33</v>
      </c>
      <c r="B52" s="105">
        <v>88</v>
      </c>
      <c r="C52" s="104" t="s">
        <v>446</v>
      </c>
      <c r="D52" s="115">
        <v>0.5</v>
      </c>
      <c r="E52" s="117"/>
      <c r="F52" s="106" t="s">
        <v>225</v>
      </c>
      <c r="G52" s="117"/>
      <c r="H52" s="106" t="s">
        <v>436</v>
      </c>
      <c r="I52" s="106" t="s">
        <v>447</v>
      </c>
      <c r="J52" s="106" t="s">
        <v>448</v>
      </c>
      <c r="K52" s="106" t="s">
        <v>443</v>
      </c>
      <c r="L52" s="117"/>
      <c r="M52" s="117"/>
      <c r="N52" s="117"/>
      <c r="O52" s="104"/>
      <c r="P52" s="125"/>
      <c r="Q52" s="114" t="s">
        <v>449</v>
      </c>
      <c r="R52" s="104" t="s">
        <v>440</v>
      </c>
      <c r="S52" s="104" t="s">
        <v>231</v>
      </c>
      <c r="T52" s="94"/>
    </row>
    <row r="53" s="95" customFormat="1" ht="60" customHeight="1" spans="1:20">
      <c r="A53" s="104" t="s">
        <v>33</v>
      </c>
      <c r="B53" s="105">
        <v>89</v>
      </c>
      <c r="C53" s="104" t="s">
        <v>450</v>
      </c>
      <c r="D53" s="115">
        <v>0.5</v>
      </c>
      <c r="E53" s="117"/>
      <c r="F53" s="106" t="s">
        <v>225</v>
      </c>
      <c r="G53" s="117"/>
      <c r="H53" s="106" t="s">
        <v>315</v>
      </c>
      <c r="I53" s="118" t="s">
        <v>451</v>
      </c>
      <c r="J53" s="118" t="s">
        <v>323</v>
      </c>
      <c r="K53" s="118" t="s">
        <v>452</v>
      </c>
      <c r="L53" s="117"/>
      <c r="M53" s="117"/>
      <c r="N53" s="117"/>
      <c r="O53" s="104"/>
      <c r="P53" s="125"/>
      <c r="Q53" s="114" t="s">
        <v>453</v>
      </c>
      <c r="R53" s="104" t="s">
        <v>440</v>
      </c>
      <c r="S53" s="104" t="s">
        <v>231</v>
      </c>
      <c r="T53" s="94"/>
    </row>
    <row r="54" s="95" customFormat="1" ht="60" customHeight="1" spans="1:20">
      <c r="A54" s="104" t="s">
        <v>33</v>
      </c>
      <c r="B54" s="105">
        <v>90</v>
      </c>
      <c r="C54" s="104" t="s">
        <v>454</v>
      </c>
      <c r="D54" s="115">
        <v>0.5</v>
      </c>
      <c r="E54" s="117"/>
      <c r="F54" s="106" t="s">
        <v>225</v>
      </c>
      <c r="G54" s="117"/>
      <c r="H54" s="106" t="s">
        <v>436</v>
      </c>
      <c r="I54" s="118" t="s">
        <v>455</v>
      </c>
      <c r="J54" s="118" t="s">
        <v>456</v>
      </c>
      <c r="K54" s="118" t="s">
        <v>457</v>
      </c>
      <c r="L54" s="117"/>
      <c r="M54" s="117"/>
      <c r="N54" s="117"/>
      <c r="O54" s="104"/>
      <c r="P54" s="125"/>
      <c r="Q54" s="114" t="s">
        <v>458</v>
      </c>
      <c r="R54" s="104" t="s">
        <v>440</v>
      </c>
      <c r="S54" s="104" t="s">
        <v>231</v>
      </c>
      <c r="T54" s="94"/>
    </row>
    <row r="55" s="95" customFormat="1" ht="60" customHeight="1" spans="1:20">
      <c r="A55" s="104" t="s">
        <v>33</v>
      </c>
      <c r="B55" s="105">
        <v>91</v>
      </c>
      <c r="C55" s="104" t="s">
        <v>459</v>
      </c>
      <c r="D55" s="115">
        <v>0.5</v>
      </c>
      <c r="E55" s="117"/>
      <c r="F55" s="106" t="s">
        <v>225</v>
      </c>
      <c r="G55" s="117"/>
      <c r="H55" s="106" t="s">
        <v>315</v>
      </c>
      <c r="I55" s="118" t="s">
        <v>460</v>
      </c>
      <c r="J55" s="118" t="s">
        <v>461</v>
      </c>
      <c r="K55" s="118" t="s">
        <v>462</v>
      </c>
      <c r="L55" s="117"/>
      <c r="M55" s="117"/>
      <c r="N55" s="117"/>
      <c r="O55" s="104"/>
      <c r="P55" s="125"/>
      <c r="Q55" s="114" t="s">
        <v>463</v>
      </c>
      <c r="R55" s="104" t="s">
        <v>440</v>
      </c>
      <c r="S55" s="104" t="s">
        <v>231</v>
      </c>
      <c r="T55" s="94"/>
    </row>
    <row r="56" s="95" customFormat="1" ht="60" customHeight="1" spans="1:20">
      <c r="A56" s="104" t="s">
        <v>33</v>
      </c>
      <c r="B56" s="105">
        <v>92</v>
      </c>
      <c r="C56" s="104" t="s">
        <v>464</v>
      </c>
      <c r="D56" s="115">
        <v>0.5</v>
      </c>
      <c r="E56" s="117"/>
      <c r="F56" s="106" t="s">
        <v>225</v>
      </c>
      <c r="G56" s="117"/>
      <c r="H56" s="106" t="s">
        <v>436</v>
      </c>
      <c r="I56" s="118" t="s">
        <v>465</v>
      </c>
      <c r="J56" s="118" t="s">
        <v>466</v>
      </c>
      <c r="K56" s="118" t="s">
        <v>467</v>
      </c>
      <c r="L56" s="117"/>
      <c r="M56" s="117"/>
      <c r="N56" s="117"/>
      <c r="O56" s="104"/>
      <c r="P56" s="125"/>
      <c r="Q56" s="114" t="s">
        <v>468</v>
      </c>
      <c r="R56" s="104" t="s">
        <v>440</v>
      </c>
      <c r="S56" s="104" t="s">
        <v>231</v>
      </c>
      <c r="T56" s="94"/>
    </row>
    <row r="57" s="95" customFormat="1" ht="60" customHeight="1" spans="1:20">
      <c r="A57" s="104" t="s">
        <v>33</v>
      </c>
      <c r="B57" s="105">
        <v>93</v>
      </c>
      <c r="C57" s="104" t="s">
        <v>469</v>
      </c>
      <c r="D57" s="115">
        <v>0.5</v>
      </c>
      <c r="E57" s="117"/>
      <c r="F57" s="106" t="s">
        <v>225</v>
      </c>
      <c r="G57" s="117"/>
      <c r="H57" s="106" t="s">
        <v>436</v>
      </c>
      <c r="I57" s="118" t="s">
        <v>251</v>
      </c>
      <c r="J57" s="118" t="s">
        <v>470</v>
      </c>
      <c r="K57" s="118" t="s">
        <v>471</v>
      </c>
      <c r="L57" s="117"/>
      <c r="M57" s="117"/>
      <c r="N57" s="117"/>
      <c r="O57" s="104"/>
      <c r="P57" s="125"/>
      <c r="Q57" s="114" t="s">
        <v>472</v>
      </c>
      <c r="R57" s="104" t="s">
        <v>440</v>
      </c>
      <c r="S57" s="104" t="s">
        <v>231</v>
      </c>
      <c r="T57" s="94"/>
    </row>
    <row r="58" s="95" customFormat="1" ht="60" customHeight="1" spans="1:20">
      <c r="A58" s="104" t="s">
        <v>33</v>
      </c>
      <c r="B58" s="105">
        <v>94</v>
      </c>
      <c r="C58" s="104" t="s">
        <v>473</v>
      </c>
      <c r="D58" s="115">
        <v>0.5</v>
      </c>
      <c r="E58" s="117"/>
      <c r="F58" s="106" t="s">
        <v>225</v>
      </c>
      <c r="G58" s="117"/>
      <c r="H58" s="106" t="s">
        <v>315</v>
      </c>
      <c r="I58" s="118" t="s">
        <v>474</v>
      </c>
      <c r="J58" s="118" t="s">
        <v>475</v>
      </c>
      <c r="K58" s="118" t="s">
        <v>291</v>
      </c>
      <c r="L58" s="117"/>
      <c r="M58" s="117"/>
      <c r="N58" s="117"/>
      <c r="O58" s="104"/>
      <c r="P58" s="125"/>
      <c r="Q58" s="114" t="s">
        <v>476</v>
      </c>
      <c r="R58" s="104" t="s">
        <v>440</v>
      </c>
      <c r="S58" s="104" t="s">
        <v>231</v>
      </c>
      <c r="T58" s="94"/>
    </row>
    <row r="59" s="95" customFormat="1" ht="60" customHeight="1" spans="1:20">
      <c r="A59" s="104" t="s">
        <v>33</v>
      </c>
      <c r="B59" s="105">
        <v>95</v>
      </c>
      <c r="C59" s="104" t="s">
        <v>477</v>
      </c>
      <c r="D59" s="115">
        <v>0.5</v>
      </c>
      <c r="E59" s="117"/>
      <c r="F59" s="106" t="s">
        <v>225</v>
      </c>
      <c r="G59" s="117"/>
      <c r="H59" s="106" t="s">
        <v>436</v>
      </c>
      <c r="I59" s="118" t="s">
        <v>478</v>
      </c>
      <c r="J59" s="118" t="s">
        <v>479</v>
      </c>
      <c r="K59" s="118" t="s">
        <v>480</v>
      </c>
      <c r="L59" s="117"/>
      <c r="M59" s="117"/>
      <c r="N59" s="117"/>
      <c r="O59" s="104"/>
      <c r="P59" s="125"/>
      <c r="Q59" s="114" t="s">
        <v>481</v>
      </c>
      <c r="R59" s="104" t="s">
        <v>440</v>
      </c>
      <c r="S59" s="104" t="s">
        <v>231</v>
      </c>
      <c r="T59" s="94"/>
    </row>
    <row r="60" s="95" customFormat="1" ht="60" customHeight="1" spans="1:20">
      <c r="A60" s="104" t="s">
        <v>33</v>
      </c>
      <c r="B60" s="105">
        <v>96</v>
      </c>
      <c r="C60" s="104" t="s">
        <v>482</v>
      </c>
      <c r="D60" s="115">
        <v>0.5</v>
      </c>
      <c r="E60" s="117"/>
      <c r="F60" s="106" t="s">
        <v>225</v>
      </c>
      <c r="G60" s="117"/>
      <c r="H60" s="106" t="s">
        <v>315</v>
      </c>
      <c r="I60" s="106" t="s">
        <v>315</v>
      </c>
      <c r="J60" s="118" t="s">
        <v>483</v>
      </c>
      <c r="K60" s="118" t="s">
        <v>484</v>
      </c>
      <c r="L60" s="117"/>
      <c r="M60" s="117"/>
      <c r="N60" s="117"/>
      <c r="O60" s="104"/>
      <c r="P60" s="125"/>
      <c r="Q60" s="114" t="s">
        <v>485</v>
      </c>
      <c r="R60" s="104" t="s">
        <v>440</v>
      </c>
      <c r="S60" s="104" t="s">
        <v>231</v>
      </c>
      <c r="T60" s="94"/>
    </row>
    <row r="61" s="95" customFormat="1" ht="60" customHeight="1" spans="1:20">
      <c r="A61" s="104" t="s">
        <v>33</v>
      </c>
      <c r="B61" s="105">
        <v>97</v>
      </c>
      <c r="C61" s="104" t="s">
        <v>486</v>
      </c>
      <c r="D61" s="115">
        <v>0.5</v>
      </c>
      <c r="E61" s="117"/>
      <c r="F61" s="106" t="s">
        <v>225</v>
      </c>
      <c r="G61" s="117"/>
      <c r="H61" s="106" t="s">
        <v>436</v>
      </c>
      <c r="I61" s="106" t="s">
        <v>487</v>
      </c>
      <c r="J61" s="106" t="s">
        <v>488</v>
      </c>
      <c r="K61" s="106" t="s">
        <v>412</v>
      </c>
      <c r="L61" s="117"/>
      <c r="M61" s="117"/>
      <c r="N61" s="117"/>
      <c r="O61" s="104"/>
      <c r="P61" s="125"/>
      <c r="Q61" s="114" t="s">
        <v>489</v>
      </c>
      <c r="R61" s="104" t="s">
        <v>440</v>
      </c>
      <c r="S61" s="104" t="s">
        <v>231</v>
      </c>
      <c r="T61" s="94"/>
    </row>
    <row r="62" s="95" customFormat="1" ht="60" customHeight="1" spans="1:20">
      <c r="A62" s="104" t="s">
        <v>33</v>
      </c>
      <c r="B62" s="105">
        <v>98</v>
      </c>
      <c r="C62" s="104" t="s">
        <v>490</v>
      </c>
      <c r="D62" s="115">
        <v>0.5</v>
      </c>
      <c r="E62" s="117"/>
      <c r="F62" s="106" t="s">
        <v>225</v>
      </c>
      <c r="G62" s="117"/>
      <c r="H62" s="106" t="s">
        <v>315</v>
      </c>
      <c r="I62" s="118" t="s">
        <v>488</v>
      </c>
      <c r="J62" s="118" t="s">
        <v>491</v>
      </c>
      <c r="K62" s="118" t="s">
        <v>462</v>
      </c>
      <c r="L62" s="117"/>
      <c r="M62" s="117"/>
      <c r="N62" s="117"/>
      <c r="O62" s="104"/>
      <c r="P62" s="125"/>
      <c r="Q62" s="114" t="s">
        <v>492</v>
      </c>
      <c r="R62" s="104" t="s">
        <v>440</v>
      </c>
      <c r="S62" s="104" t="s">
        <v>231</v>
      </c>
      <c r="T62" s="94"/>
    </row>
    <row r="63" s="95" customFormat="1" ht="60" customHeight="1" spans="1:20">
      <c r="A63" s="104" t="s">
        <v>33</v>
      </c>
      <c r="B63" s="105">
        <v>99</v>
      </c>
      <c r="C63" s="104" t="s">
        <v>493</v>
      </c>
      <c r="D63" s="115">
        <v>0.5</v>
      </c>
      <c r="E63" s="117"/>
      <c r="F63" s="106" t="s">
        <v>225</v>
      </c>
      <c r="G63" s="117"/>
      <c r="H63" s="106" t="s">
        <v>436</v>
      </c>
      <c r="I63" s="106" t="s">
        <v>461</v>
      </c>
      <c r="J63" s="106" t="s">
        <v>494</v>
      </c>
      <c r="K63" s="106" t="s">
        <v>444</v>
      </c>
      <c r="L63" s="117"/>
      <c r="M63" s="117"/>
      <c r="N63" s="117"/>
      <c r="O63" s="104"/>
      <c r="P63" s="125"/>
      <c r="Q63" s="114" t="s">
        <v>495</v>
      </c>
      <c r="R63" s="104" t="s">
        <v>440</v>
      </c>
      <c r="S63" s="104" t="s">
        <v>231</v>
      </c>
      <c r="T63" s="94"/>
    </row>
    <row r="64" s="95" customFormat="1" ht="60" customHeight="1" spans="1:20">
      <c r="A64" s="104" t="s">
        <v>33</v>
      </c>
      <c r="B64" s="105">
        <v>100</v>
      </c>
      <c r="C64" s="104" t="s">
        <v>496</v>
      </c>
      <c r="D64" s="115">
        <v>0.5</v>
      </c>
      <c r="E64" s="117"/>
      <c r="F64" s="106" t="s">
        <v>225</v>
      </c>
      <c r="G64" s="117"/>
      <c r="H64" s="106" t="s">
        <v>315</v>
      </c>
      <c r="I64" s="118" t="s">
        <v>497</v>
      </c>
      <c r="J64" s="118" t="s">
        <v>447</v>
      </c>
      <c r="K64" s="118" t="s">
        <v>442</v>
      </c>
      <c r="L64" s="117"/>
      <c r="M64" s="117"/>
      <c r="N64" s="117"/>
      <c r="O64" s="104"/>
      <c r="P64" s="125"/>
      <c r="Q64" s="114" t="s">
        <v>498</v>
      </c>
      <c r="R64" s="104" t="s">
        <v>440</v>
      </c>
      <c r="S64" s="104" t="s">
        <v>231</v>
      </c>
      <c r="T64" s="94"/>
    </row>
    <row r="65" s="94" customFormat="1" ht="60" customHeight="1" spans="1:19">
      <c r="A65" s="104" t="s">
        <v>33</v>
      </c>
      <c r="B65" s="105">
        <v>101</v>
      </c>
      <c r="C65" s="104" t="s">
        <v>499</v>
      </c>
      <c r="D65" s="115">
        <v>0.5</v>
      </c>
      <c r="E65" s="117"/>
      <c r="F65" s="106" t="s">
        <v>225</v>
      </c>
      <c r="G65" s="117"/>
      <c r="H65" s="106" t="s">
        <v>436</v>
      </c>
      <c r="I65" s="118" t="s">
        <v>500</v>
      </c>
      <c r="J65" s="106" t="s">
        <v>436</v>
      </c>
      <c r="K65" s="118" t="s">
        <v>501</v>
      </c>
      <c r="L65" s="117"/>
      <c r="M65" s="117"/>
      <c r="N65" s="117"/>
      <c r="O65" s="104"/>
      <c r="P65" s="125" t="s">
        <v>502</v>
      </c>
      <c r="Q65" s="114" t="s">
        <v>503</v>
      </c>
      <c r="R65" s="104" t="s">
        <v>504</v>
      </c>
      <c r="S65" s="104" t="s">
        <v>231</v>
      </c>
    </row>
    <row r="66" s="95" customFormat="1" ht="60" customHeight="1" spans="1:20">
      <c r="A66" s="104" t="s">
        <v>33</v>
      </c>
      <c r="B66" s="105">
        <v>104</v>
      </c>
      <c r="C66" s="104" t="s">
        <v>505</v>
      </c>
      <c r="D66" s="115">
        <v>0.5</v>
      </c>
      <c r="E66" s="117"/>
      <c r="F66" s="106" t="s">
        <v>225</v>
      </c>
      <c r="G66" s="117"/>
      <c r="H66" s="106" t="s">
        <v>436</v>
      </c>
      <c r="I66" s="118" t="s">
        <v>506</v>
      </c>
      <c r="J66" s="118" t="s">
        <v>507</v>
      </c>
      <c r="K66" s="118" t="s">
        <v>405</v>
      </c>
      <c r="L66" s="117"/>
      <c r="M66" s="117"/>
      <c r="N66" s="117"/>
      <c r="O66" s="104"/>
      <c r="P66" s="125"/>
      <c r="Q66" s="114" t="s">
        <v>508</v>
      </c>
      <c r="R66" s="104" t="s">
        <v>440</v>
      </c>
      <c r="S66" s="104" t="s">
        <v>231</v>
      </c>
      <c r="T66" s="94"/>
    </row>
    <row r="67" s="95" customFormat="1" ht="60" customHeight="1" spans="1:20">
      <c r="A67" s="104" t="s">
        <v>33</v>
      </c>
      <c r="B67" s="105">
        <v>105</v>
      </c>
      <c r="C67" s="104" t="s">
        <v>509</v>
      </c>
      <c r="D67" s="115">
        <v>0.5</v>
      </c>
      <c r="E67" s="117"/>
      <c r="F67" s="106" t="s">
        <v>225</v>
      </c>
      <c r="G67" s="117"/>
      <c r="H67" s="106" t="s">
        <v>315</v>
      </c>
      <c r="I67" s="118" t="s">
        <v>510</v>
      </c>
      <c r="J67" s="118" t="s">
        <v>298</v>
      </c>
      <c r="K67" s="118" t="s">
        <v>511</v>
      </c>
      <c r="L67" s="117"/>
      <c r="M67" s="117"/>
      <c r="N67" s="117"/>
      <c r="O67" s="104"/>
      <c r="P67" s="125"/>
      <c r="Q67" s="114" t="s">
        <v>512</v>
      </c>
      <c r="R67" s="104" t="s">
        <v>440</v>
      </c>
      <c r="S67" s="104" t="s">
        <v>231</v>
      </c>
      <c r="T67" s="94"/>
    </row>
    <row r="68" s="95" customFormat="1" ht="60" customHeight="1" spans="1:20">
      <c r="A68" s="104" t="s">
        <v>33</v>
      </c>
      <c r="B68" s="105">
        <v>110</v>
      </c>
      <c r="C68" s="104" t="s">
        <v>513</v>
      </c>
      <c r="D68" s="115">
        <v>0.5</v>
      </c>
      <c r="E68" s="117"/>
      <c r="F68" s="106" t="s">
        <v>225</v>
      </c>
      <c r="G68" s="117"/>
      <c r="H68" s="106" t="s">
        <v>436</v>
      </c>
      <c r="I68" s="106" t="s">
        <v>514</v>
      </c>
      <c r="J68" s="106" t="s">
        <v>515</v>
      </c>
      <c r="K68" s="106" t="s">
        <v>516</v>
      </c>
      <c r="L68" s="117"/>
      <c r="M68" s="117"/>
      <c r="N68" s="117"/>
      <c r="O68" s="104"/>
      <c r="P68" s="125"/>
      <c r="Q68" s="114" t="s">
        <v>517</v>
      </c>
      <c r="R68" s="104" t="s">
        <v>440</v>
      </c>
      <c r="S68" s="104" t="s">
        <v>231</v>
      </c>
      <c r="T68" s="94"/>
    </row>
    <row r="69" s="95" customFormat="1" ht="60" customHeight="1" spans="1:20">
      <c r="A69" s="104" t="s">
        <v>33</v>
      </c>
      <c r="B69" s="105">
        <v>111</v>
      </c>
      <c r="C69" s="104" t="s">
        <v>518</v>
      </c>
      <c r="D69" s="115">
        <v>0.5</v>
      </c>
      <c r="E69" s="117"/>
      <c r="F69" s="106" t="s">
        <v>225</v>
      </c>
      <c r="G69" s="117"/>
      <c r="H69" s="106" t="s">
        <v>315</v>
      </c>
      <c r="I69" s="118" t="s">
        <v>519</v>
      </c>
      <c r="J69" s="118" t="s">
        <v>520</v>
      </c>
      <c r="K69" s="118" t="s">
        <v>521</v>
      </c>
      <c r="L69" s="117"/>
      <c r="M69" s="117"/>
      <c r="N69" s="117"/>
      <c r="O69" s="104"/>
      <c r="P69" s="125"/>
      <c r="Q69" s="114" t="s">
        <v>522</v>
      </c>
      <c r="R69" s="104" t="s">
        <v>440</v>
      </c>
      <c r="S69" s="104" t="s">
        <v>231</v>
      </c>
      <c r="T69" s="94"/>
    </row>
    <row r="70" s="95" customFormat="1" ht="60" customHeight="1" spans="1:20">
      <c r="A70" s="104" t="s">
        <v>33</v>
      </c>
      <c r="B70" s="105">
        <v>112</v>
      </c>
      <c r="C70" s="104" t="s">
        <v>523</v>
      </c>
      <c r="D70" s="115">
        <v>0.5</v>
      </c>
      <c r="E70" s="117"/>
      <c r="F70" s="106" t="s">
        <v>225</v>
      </c>
      <c r="G70" s="117"/>
      <c r="H70" s="106" t="s">
        <v>436</v>
      </c>
      <c r="I70" s="129" t="s">
        <v>382</v>
      </c>
      <c r="J70" s="129" t="s">
        <v>519</v>
      </c>
      <c r="K70" s="129" t="s">
        <v>521</v>
      </c>
      <c r="L70" s="117"/>
      <c r="M70" s="117"/>
      <c r="N70" s="117"/>
      <c r="O70" s="104"/>
      <c r="P70" s="125"/>
      <c r="Q70" s="114" t="s">
        <v>524</v>
      </c>
      <c r="R70" s="104" t="s">
        <v>440</v>
      </c>
      <c r="S70" s="104" t="s">
        <v>231</v>
      </c>
      <c r="T70" s="94"/>
    </row>
    <row r="71" s="95" customFormat="1" ht="60" customHeight="1" spans="1:20">
      <c r="A71" s="104" t="s">
        <v>33</v>
      </c>
      <c r="B71" s="105">
        <v>113</v>
      </c>
      <c r="C71" s="104" t="s">
        <v>525</v>
      </c>
      <c r="D71" s="115">
        <v>0.5</v>
      </c>
      <c r="E71" s="117"/>
      <c r="F71" s="106" t="s">
        <v>225</v>
      </c>
      <c r="G71" s="117"/>
      <c r="H71" s="106" t="s">
        <v>315</v>
      </c>
      <c r="I71" s="120" t="s">
        <v>382</v>
      </c>
      <c r="J71" s="120" t="s">
        <v>381</v>
      </c>
      <c r="K71" s="120" t="s">
        <v>382</v>
      </c>
      <c r="L71" s="117"/>
      <c r="M71" s="117"/>
      <c r="N71" s="117"/>
      <c r="O71" s="104"/>
      <c r="P71" s="125"/>
      <c r="Q71" s="114" t="s">
        <v>522</v>
      </c>
      <c r="R71" s="104" t="s">
        <v>440</v>
      </c>
      <c r="S71" s="104" t="s">
        <v>231</v>
      </c>
      <c r="T71" s="94"/>
    </row>
    <row r="72" s="95" customFormat="1" ht="60" customHeight="1" spans="1:20">
      <c r="A72" s="104" t="s">
        <v>33</v>
      </c>
      <c r="B72" s="105">
        <v>114</v>
      </c>
      <c r="C72" s="104" t="s">
        <v>526</v>
      </c>
      <c r="D72" s="115">
        <v>0.5</v>
      </c>
      <c r="E72" s="117"/>
      <c r="F72" s="106" t="s">
        <v>225</v>
      </c>
      <c r="G72" s="117"/>
      <c r="H72" s="106" t="s">
        <v>436</v>
      </c>
      <c r="I72" s="118" t="s">
        <v>527</v>
      </c>
      <c r="J72" s="118" t="s">
        <v>528</v>
      </c>
      <c r="K72" s="118" t="s">
        <v>529</v>
      </c>
      <c r="L72" s="117"/>
      <c r="M72" s="117"/>
      <c r="N72" s="117"/>
      <c r="O72" s="104"/>
      <c r="P72" s="125"/>
      <c r="Q72" s="114" t="s">
        <v>530</v>
      </c>
      <c r="R72" s="104" t="s">
        <v>440</v>
      </c>
      <c r="S72" s="104" t="s">
        <v>231</v>
      </c>
      <c r="T72" s="94"/>
    </row>
    <row r="73" s="95" customFormat="1" ht="60" customHeight="1" spans="1:20">
      <c r="A73" s="104" t="s">
        <v>33</v>
      </c>
      <c r="B73" s="105">
        <v>115</v>
      </c>
      <c r="C73" s="104" t="s">
        <v>531</v>
      </c>
      <c r="D73" s="115">
        <v>0.5</v>
      </c>
      <c r="E73" s="117"/>
      <c r="F73" s="106" t="s">
        <v>225</v>
      </c>
      <c r="G73" s="117"/>
      <c r="H73" s="106" t="s">
        <v>315</v>
      </c>
      <c r="I73" s="118" t="s">
        <v>330</v>
      </c>
      <c r="J73" s="106" t="s">
        <v>315</v>
      </c>
      <c r="K73" s="118" t="s">
        <v>330</v>
      </c>
      <c r="L73" s="117"/>
      <c r="M73" s="117"/>
      <c r="N73" s="117"/>
      <c r="O73" s="104"/>
      <c r="P73" s="125"/>
      <c r="Q73" s="114" t="s">
        <v>532</v>
      </c>
      <c r="R73" s="104" t="s">
        <v>440</v>
      </c>
      <c r="S73" s="104" t="s">
        <v>231</v>
      </c>
      <c r="T73" s="94"/>
    </row>
    <row r="74" s="95" customFormat="1" ht="60" customHeight="1" spans="1:20">
      <c r="A74" s="104" t="s">
        <v>33</v>
      </c>
      <c r="B74" s="105">
        <v>116</v>
      </c>
      <c r="C74" s="104" t="s">
        <v>533</v>
      </c>
      <c r="D74" s="115">
        <v>0.5</v>
      </c>
      <c r="E74" s="117"/>
      <c r="F74" s="106" t="s">
        <v>225</v>
      </c>
      <c r="G74" s="117"/>
      <c r="H74" s="106" t="s">
        <v>436</v>
      </c>
      <c r="I74" s="118" t="s">
        <v>534</v>
      </c>
      <c r="J74" s="118" t="s">
        <v>519</v>
      </c>
      <c r="K74" s="118" t="s">
        <v>382</v>
      </c>
      <c r="L74" s="117"/>
      <c r="M74" s="117"/>
      <c r="N74" s="117"/>
      <c r="O74" s="104"/>
      <c r="P74" s="125"/>
      <c r="Q74" s="114" t="s">
        <v>535</v>
      </c>
      <c r="R74" s="104" t="s">
        <v>440</v>
      </c>
      <c r="S74" s="104" t="s">
        <v>231</v>
      </c>
      <c r="T74" s="94"/>
    </row>
    <row r="75" s="95" customFormat="1" ht="60" customHeight="1" spans="1:20">
      <c r="A75" s="104" t="s">
        <v>33</v>
      </c>
      <c r="B75" s="105">
        <v>117</v>
      </c>
      <c r="C75" s="104" t="s">
        <v>536</v>
      </c>
      <c r="D75" s="115">
        <v>0.5</v>
      </c>
      <c r="E75" s="117"/>
      <c r="F75" s="106" t="s">
        <v>225</v>
      </c>
      <c r="G75" s="117"/>
      <c r="H75" s="106" t="s">
        <v>315</v>
      </c>
      <c r="I75" s="118" t="s">
        <v>521</v>
      </c>
      <c r="J75" s="118" t="s">
        <v>382</v>
      </c>
      <c r="K75" s="118" t="s">
        <v>382</v>
      </c>
      <c r="L75" s="117"/>
      <c r="M75" s="117"/>
      <c r="N75" s="117"/>
      <c r="O75" s="104"/>
      <c r="P75" s="125"/>
      <c r="Q75" s="114" t="s">
        <v>537</v>
      </c>
      <c r="R75" s="104" t="s">
        <v>440</v>
      </c>
      <c r="S75" s="104" t="s">
        <v>231</v>
      </c>
      <c r="T75" s="94"/>
    </row>
    <row r="76" s="95" customFormat="1" ht="60" customHeight="1" spans="1:20">
      <c r="A76" s="104" t="s">
        <v>33</v>
      </c>
      <c r="B76" s="105">
        <v>118</v>
      </c>
      <c r="C76" s="104" t="s">
        <v>538</v>
      </c>
      <c r="D76" s="115">
        <v>0.5</v>
      </c>
      <c r="E76" s="117"/>
      <c r="F76" s="106" t="s">
        <v>225</v>
      </c>
      <c r="G76" s="117"/>
      <c r="H76" s="106" t="s">
        <v>436</v>
      </c>
      <c r="I76" s="118" t="s">
        <v>243</v>
      </c>
      <c r="J76" s="118" t="s">
        <v>528</v>
      </c>
      <c r="K76" s="118" t="s">
        <v>539</v>
      </c>
      <c r="L76" s="117"/>
      <c r="M76" s="117"/>
      <c r="N76" s="117"/>
      <c r="O76" s="104"/>
      <c r="P76" s="125"/>
      <c r="Q76" s="114" t="s">
        <v>540</v>
      </c>
      <c r="R76" s="104" t="s">
        <v>440</v>
      </c>
      <c r="S76" s="104" t="s">
        <v>231</v>
      </c>
      <c r="T76" s="94"/>
    </row>
    <row r="77" s="95" customFormat="1" ht="60" customHeight="1" spans="1:20">
      <c r="A77" s="104" t="s">
        <v>33</v>
      </c>
      <c r="B77" s="105">
        <v>119</v>
      </c>
      <c r="C77" s="104" t="s">
        <v>541</v>
      </c>
      <c r="D77" s="115">
        <v>0.5</v>
      </c>
      <c r="E77" s="117"/>
      <c r="F77" s="106" t="s">
        <v>225</v>
      </c>
      <c r="G77" s="117"/>
      <c r="H77" s="106" t="s">
        <v>315</v>
      </c>
      <c r="I77" s="118" t="s">
        <v>491</v>
      </c>
      <c r="J77" s="118" t="s">
        <v>452</v>
      </c>
      <c r="K77" s="118" t="s">
        <v>542</v>
      </c>
      <c r="L77" s="117"/>
      <c r="M77" s="117"/>
      <c r="N77" s="117"/>
      <c r="O77" s="104"/>
      <c r="P77" s="125"/>
      <c r="Q77" s="114" t="s">
        <v>543</v>
      </c>
      <c r="R77" s="104" t="s">
        <v>440</v>
      </c>
      <c r="S77" s="104" t="s">
        <v>231</v>
      </c>
      <c r="T77" s="94"/>
    </row>
    <row r="78" s="95" customFormat="1" ht="60" customHeight="1" spans="1:20">
      <c r="A78" s="104" t="s">
        <v>33</v>
      </c>
      <c r="B78" s="105">
        <v>120</v>
      </c>
      <c r="C78" s="104" t="s">
        <v>544</v>
      </c>
      <c r="D78" s="115">
        <v>0.5</v>
      </c>
      <c r="E78" s="117"/>
      <c r="F78" s="106" t="s">
        <v>225</v>
      </c>
      <c r="G78" s="117"/>
      <c r="H78" s="106" t="s">
        <v>436</v>
      </c>
      <c r="I78" s="118" t="s">
        <v>545</v>
      </c>
      <c r="J78" s="118" t="s">
        <v>546</v>
      </c>
      <c r="K78" s="118" t="s">
        <v>547</v>
      </c>
      <c r="L78" s="117"/>
      <c r="M78" s="117"/>
      <c r="N78" s="117"/>
      <c r="O78" s="104"/>
      <c r="P78" s="125"/>
      <c r="Q78" s="114" t="s">
        <v>548</v>
      </c>
      <c r="R78" s="104" t="s">
        <v>440</v>
      </c>
      <c r="S78" s="104" t="s">
        <v>231</v>
      </c>
      <c r="T78" s="94"/>
    </row>
    <row r="79" s="95" customFormat="1" ht="60" customHeight="1" spans="1:20">
      <c r="A79" s="104" t="s">
        <v>33</v>
      </c>
      <c r="B79" s="105">
        <v>121</v>
      </c>
      <c r="C79" s="104" t="s">
        <v>549</v>
      </c>
      <c r="D79" s="115">
        <v>0.5</v>
      </c>
      <c r="E79" s="117"/>
      <c r="F79" s="106" t="s">
        <v>225</v>
      </c>
      <c r="G79" s="117"/>
      <c r="H79" s="106" t="s">
        <v>315</v>
      </c>
      <c r="I79" s="118" t="s">
        <v>550</v>
      </c>
      <c r="J79" s="118" t="s">
        <v>483</v>
      </c>
      <c r="K79" s="118" t="s">
        <v>550</v>
      </c>
      <c r="L79" s="117"/>
      <c r="M79" s="117"/>
      <c r="N79" s="117"/>
      <c r="O79" s="104"/>
      <c r="P79" s="125"/>
      <c r="Q79" s="114" t="s">
        <v>551</v>
      </c>
      <c r="R79" s="104" t="s">
        <v>440</v>
      </c>
      <c r="S79" s="104" t="s">
        <v>231</v>
      </c>
      <c r="T79" s="94"/>
    </row>
    <row r="80" s="95" customFormat="1" ht="60" customHeight="1" spans="1:19">
      <c r="A80" s="107" t="s">
        <v>333</v>
      </c>
      <c r="B80" s="108">
        <v>122</v>
      </c>
      <c r="C80" s="107" t="s">
        <v>552</v>
      </c>
      <c r="D80" s="113">
        <v>0.5</v>
      </c>
      <c r="E80" s="116"/>
      <c r="F80" s="109" t="s">
        <v>225</v>
      </c>
      <c r="G80" s="116"/>
      <c r="H80" s="116"/>
      <c r="I80" s="116"/>
      <c r="J80" s="116"/>
      <c r="K80" s="116"/>
      <c r="L80" s="116" t="s">
        <v>553</v>
      </c>
      <c r="M80" s="116"/>
      <c r="N80" s="116"/>
      <c r="O80" s="107"/>
      <c r="P80" s="130"/>
      <c r="Q80" s="112"/>
      <c r="R80" s="107"/>
      <c r="S80" s="107" t="s">
        <v>231</v>
      </c>
    </row>
    <row r="81" s="95" customFormat="1" ht="60" customHeight="1" spans="1:19">
      <c r="A81" s="107" t="s">
        <v>333</v>
      </c>
      <c r="B81" s="108">
        <v>123</v>
      </c>
      <c r="C81" s="107" t="s">
        <v>554</v>
      </c>
      <c r="D81" s="113">
        <v>0.5</v>
      </c>
      <c r="E81" s="116"/>
      <c r="F81" s="109" t="s">
        <v>225</v>
      </c>
      <c r="G81" s="116"/>
      <c r="H81" s="116"/>
      <c r="I81" s="116"/>
      <c r="J81" s="116"/>
      <c r="K81" s="116"/>
      <c r="L81" s="116" t="s">
        <v>553</v>
      </c>
      <c r="M81" s="116"/>
      <c r="N81" s="116"/>
      <c r="O81" s="107"/>
      <c r="P81" s="130"/>
      <c r="Q81" s="107"/>
      <c r="R81" s="107"/>
      <c r="S81" s="107" t="s">
        <v>231</v>
      </c>
    </row>
    <row r="82" s="95" customFormat="1" ht="60" customHeight="1" spans="1:19">
      <c r="A82" s="107" t="s">
        <v>333</v>
      </c>
      <c r="B82" s="108">
        <v>124</v>
      </c>
      <c r="C82" s="107" t="s">
        <v>555</v>
      </c>
      <c r="D82" s="113">
        <v>0.5</v>
      </c>
      <c r="E82" s="116"/>
      <c r="F82" s="109" t="s">
        <v>225</v>
      </c>
      <c r="G82" s="116"/>
      <c r="H82" s="116"/>
      <c r="I82" s="116"/>
      <c r="J82" s="116"/>
      <c r="K82" s="116"/>
      <c r="L82" s="116" t="s">
        <v>553</v>
      </c>
      <c r="M82" s="116"/>
      <c r="N82" s="116"/>
      <c r="O82" s="107"/>
      <c r="P82" s="130"/>
      <c r="Q82" s="112"/>
      <c r="R82" s="107"/>
      <c r="S82" s="107" t="s">
        <v>231</v>
      </c>
    </row>
    <row r="83" s="95" customFormat="1" ht="60" customHeight="1" spans="1:19">
      <c r="A83" s="107" t="s">
        <v>333</v>
      </c>
      <c r="B83" s="108">
        <v>125</v>
      </c>
      <c r="C83" s="107" t="s">
        <v>556</v>
      </c>
      <c r="D83" s="113">
        <v>0.5</v>
      </c>
      <c r="E83" s="116"/>
      <c r="F83" s="109" t="s">
        <v>225</v>
      </c>
      <c r="G83" s="116"/>
      <c r="H83" s="116"/>
      <c r="I83" s="116"/>
      <c r="J83" s="116"/>
      <c r="K83" s="116"/>
      <c r="L83" s="116" t="s">
        <v>553</v>
      </c>
      <c r="M83" s="116"/>
      <c r="N83" s="116"/>
      <c r="O83" s="107"/>
      <c r="P83" s="130"/>
      <c r="Q83" s="112"/>
      <c r="R83" s="107"/>
      <c r="S83" s="107" t="s">
        <v>231</v>
      </c>
    </row>
    <row r="84" s="95" customFormat="1" ht="60" customHeight="1" spans="1:19">
      <c r="A84" s="107" t="s">
        <v>333</v>
      </c>
      <c r="B84" s="108">
        <v>126</v>
      </c>
      <c r="C84" s="107" t="s">
        <v>557</v>
      </c>
      <c r="D84" s="113">
        <v>0.5</v>
      </c>
      <c r="E84" s="116"/>
      <c r="F84" s="109" t="s">
        <v>225</v>
      </c>
      <c r="G84" s="116"/>
      <c r="H84" s="116"/>
      <c r="I84" s="116"/>
      <c r="J84" s="116"/>
      <c r="K84" s="116"/>
      <c r="L84" s="116" t="s">
        <v>553</v>
      </c>
      <c r="M84" s="116"/>
      <c r="N84" s="116"/>
      <c r="O84" s="107"/>
      <c r="P84" s="130"/>
      <c r="Q84" s="112"/>
      <c r="R84" s="107"/>
      <c r="S84" s="107" t="s">
        <v>231</v>
      </c>
    </row>
  </sheetData>
  <conditionalFormatting sqref="S1 S49:S1048576 S38:S47">
    <cfRule type="containsText" dxfId="0" priority="2" operator="between" text="Desay">
      <formula>NOT(ISERROR(SEARCH("Desay",S1)))</formula>
    </cfRule>
  </conditionalFormatting>
  <conditionalFormatting sqref="S2:S7 S24:S27 S21:S22">
    <cfRule type="containsText" dxfId="0" priority="1" operator="between" text="Desay">
      <formula>NOT(ISERROR(SEARCH("Desay",S2)))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6"/>
  <sheetViews>
    <sheetView zoomScale="75" zoomScaleNormal="75" workbookViewId="0">
      <selection activeCell="T45" sqref="T45"/>
    </sheetView>
  </sheetViews>
  <sheetFormatPr defaultColWidth="9" defaultRowHeight="12.4"/>
  <cols>
    <col min="1" max="1" width="16.6666666666667" style="55" customWidth="1"/>
    <col min="2" max="2" width="25.3333333333333" style="55" customWidth="1"/>
    <col min="3" max="3" width="11.5" style="55" customWidth="1"/>
    <col min="4" max="4" width="32.6666666666667" style="55" customWidth="1"/>
    <col min="5" max="5" width="9" style="55"/>
    <col min="6" max="6" width="16.6666666666667" style="55" customWidth="1"/>
    <col min="7" max="9" width="14.1666666666667" style="55" customWidth="1"/>
    <col min="10" max="10" width="12" style="55" customWidth="1"/>
    <col min="11" max="11" width="12.1666666666667" style="55" customWidth="1"/>
    <col min="12" max="12" width="14.1666666666667" style="55" customWidth="1"/>
    <col min="13" max="14" width="17.1666666666667" style="55" customWidth="1"/>
    <col min="15" max="16" width="18.5" style="55" customWidth="1"/>
    <col min="17" max="17" width="12" style="55" customWidth="1"/>
    <col min="18" max="18" width="12.1666666666667" style="55" customWidth="1"/>
    <col min="19" max="19" width="26.6666666666667" style="55" customWidth="1"/>
    <col min="20" max="20" width="24.1666666666667" style="55" customWidth="1"/>
    <col min="21" max="21" width="27.5" style="55" customWidth="1"/>
    <col min="22" max="22" width="13" style="55" customWidth="1"/>
    <col min="23" max="16384" width="9" style="55"/>
  </cols>
  <sheetData>
    <row r="1" spans="1:22">
      <c r="A1" s="56" t="s">
        <v>558</v>
      </c>
      <c r="B1" s="56" t="s">
        <v>559</v>
      </c>
      <c r="C1" s="56" t="s">
        <v>560</v>
      </c>
      <c r="D1" s="56" t="s">
        <v>561</v>
      </c>
      <c r="E1" s="56" t="s">
        <v>223</v>
      </c>
      <c r="F1" s="56" t="s">
        <v>562</v>
      </c>
      <c r="G1" s="56" t="s">
        <v>563</v>
      </c>
      <c r="H1" s="56" t="s">
        <v>564</v>
      </c>
      <c r="I1" s="56" t="s">
        <v>565</v>
      </c>
      <c r="J1" s="56" t="s">
        <v>566</v>
      </c>
      <c r="K1" s="56" t="s">
        <v>567</v>
      </c>
      <c r="L1" s="56" t="s">
        <v>568</v>
      </c>
      <c r="M1" s="56" t="s">
        <v>562</v>
      </c>
      <c r="N1" s="56" t="s">
        <v>563</v>
      </c>
      <c r="O1" s="56" t="s">
        <v>564</v>
      </c>
      <c r="P1" s="56" t="s">
        <v>565</v>
      </c>
      <c r="Q1" s="56" t="s">
        <v>566</v>
      </c>
      <c r="R1" s="56" t="s">
        <v>567</v>
      </c>
      <c r="S1" s="56" t="s">
        <v>569</v>
      </c>
      <c r="T1" s="56" t="s">
        <v>570</v>
      </c>
      <c r="U1" s="56" t="s">
        <v>571</v>
      </c>
      <c r="V1" s="56" t="s">
        <v>572</v>
      </c>
    </row>
    <row r="2" ht="13.2" spans="1:18">
      <c r="A2" s="57" t="s">
        <v>91</v>
      </c>
      <c r="B2" s="57" t="s">
        <v>573</v>
      </c>
      <c r="C2" s="58" t="s">
        <v>574</v>
      </c>
      <c r="D2" s="57" t="s">
        <v>575</v>
      </c>
      <c r="E2" s="58" t="s">
        <v>231</v>
      </c>
      <c r="F2" s="59">
        <v>0.2945</v>
      </c>
      <c r="G2" s="59">
        <v>1</v>
      </c>
      <c r="H2" s="58" t="s">
        <v>576</v>
      </c>
      <c r="I2" s="58" t="s">
        <v>577</v>
      </c>
      <c r="J2" s="61">
        <v>0.2981</v>
      </c>
      <c r="K2" s="62">
        <v>0.52</v>
      </c>
      <c r="L2" s="57"/>
      <c r="M2" s="74">
        <v>0.3448</v>
      </c>
      <c r="N2" s="75">
        <v>0.796</v>
      </c>
      <c r="O2" s="76">
        <v>312.28</v>
      </c>
      <c r="P2" s="77">
        <v>342.77</v>
      </c>
      <c r="Q2" s="89">
        <v>0.43</v>
      </c>
      <c r="R2" s="89">
        <v>0.55</v>
      </c>
    </row>
    <row r="3" ht="13.2" spans="1:18">
      <c r="A3" s="58"/>
      <c r="B3" s="57" t="s">
        <v>578</v>
      </c>
      <c r="C3" s="58" t="s">
        <v>574</v>
      </c>
      <c r="D3" s="57" t="s">
        <v>575</v>
      </c>
      <c r="E3" s="58" t="s">
        <v>231</v>
      </c>
      <c r="F3" s="59">
        <v>0.2618</v>
      </c>
      <c r="G3" s="59">
        <v>0.781</v>
      </c>
      <c r="H3" s="58" t="s">
        <v>579</v>
      </c>
      <c r="I3" s="58" t="s">
        <v>580</v>
      </c>
      <c r="J3" s="61">
        <v>0.3644</v>
      </c>
      <c r="K3" s="62">
        <v>0.57</v>
      </c>
      <c r="L3" s="58"/>
      <c r="M3" s="74">
        <v>0.3315</v>
      </c>
      <c r="N3" s="75">
        <v>0.573</v>
      </c>
      <c r="O3" s="76">
        <v>310.2</v>
      </c>
      <c r="P3" s="77">
        <v>331.53</v>
      </c>
      <c r="Q3" s="90">
        <v>0.4</v>
      </c>
      <c r="R3" s="90">
        <v>0.56</v>
      </c>
    </row>
    <row r="4" ht="13.2" spans="1:18">
      <c r="A4" s="58"/>
      <c r="B4" s="57" t="s">
        <v>581</v>
      </c>
      <c r="C4" s="58" t="s">
        <v>574</v>
      </c>
      <c r="D4" s="57" t="s">
        <v>575</v>
      </c>
      <c r="E4" s="58" t="s">
        <v>231</v>
      </c>
      <c r="F4" s="59">
        <v>0.2762</v>
      </c>
      <c r="G4" s="59">
        <v>0.843</v>
      </c>
      <c r="H4" s="58" t="s">
        <v>582</v>
      </c>
      <c r="I4" s="63" t="s">
        <v>583</v>
      </c>
      <c r="J4" s="61">
        <v>0.3396</v>
      </c>
      <c r="K4" s="62">
        <v>0.4</v>
      </c>
      <c r="L4" s="58"/>
      <c r="M4" s="74">
        <v>0.3854</v>
      </c>
      <c r="N4" s="75">
        <v>0.623</v>
      </c>
      <c r="O4" s="76">
        <v>300.55</v>
      </c>
      <c r="P4" s="77">
        <v>320.29</v>
      </c>
      <c r="Q4" s="90">
        <v>0.18</v>
      </c>
      <c r="R4" s="90">
        <v>0.19</v>
      </c>
    </row>
    <row r="5" ht="13.2" spans="1:18">
      <c r="A5" s="58"/>
      <c r="B5" s="57" t="s">
        <v>584</v>
      </c>
      <c r="C5" s="58" t="s">
        <v>574</v>
      </c>
      <c r="D5" s="57" t="s">
        <v>575</v>
      </c>
      <c r="E5" s="58" t="s">
        <v>231</v>
      </c>
      <c r="F5" s="59">
        <v>0.152</v>
      </c>
      <c r="G5" s="59">
        <v>0.352</v>
      </c>
      <c r="H5" s="58" t="s">
        <v>585</v>
      </c>
      <c r="I5" s="58" t="s">
        <v>586</v>
      </c>
      <c r="J5" s="61">
        <v>0.4024</v>
      </c>
      <c r="K5" s="64">
        <v>0.74</v>
      </c>
      <c r="L5" s="58"/>
      <c r="M5" s="74">
        <v>0.117</v>
      </c>
      <c r="N5" s="75">
        <v>0.22</v>
      </c>
      <c r="O5" s="76">
        <v>302.41</v>
      </c>
      <c r="P5" s="77">
        <v>320.29</v>
      </c>
      <c r="Q5" s="90">
        <v>0.09</v>
      </c>
      <c r="R5" s="90">
        <v>0.12</v>
      </c>
    </row>
    <row r="6" ht="13.2" spans="1:18">
      <c r="A6" s="58"/>
      <c r="B6" s="57" t="s">
        <v>587</v>
      </c>
      <c r="C6" s="58" t="s">
        <v>588</v>
      </c>
      <c r="D6" s="57" t="s">
        <v>575</v>
      </c>
      <c r="E6" s="58" t="s">
        <v>231</v>
      </c>
      <c r="F6" s="59">
        <v>0.006</v>
      </c>
      <c r="G6" s="59">
        <v>0.218</v>
      </c>
      <c r="H6" s="58" t="s">
        <v>589</v>
      </c>
      <c r="I6" s="58" t="s">
        <v>590</v>
      </c>
      <c r="J6" s="62">
        <v>0.06</v>
      </c>
      <c r="K6" s="62">
        <v>0.14</v>
      </c>
      <c r="L6" s="58"/>
      <c r="M6" s="74">
        <v>0.004</v>
      </c>
      <c r="N6" s="75">
        <v>0.156</v>
      </c>
      <c r="O6" s="76">
        <v>359.8</v>
      </c>
      <c r="P6" s="77">
        <v>365</v>
      </c>
      <c r="Q6" s="90">
        <v>0.1</v>
      </c>
      <c r="R6" s="90">
        <v>0.11</v>
      </c>
    </row>
    <row r="7" ht="14" customHeight="1" spans="1:18">
      <c r="A7" s="58" t="s">
        <v>67</v>
      </c>
      <c r="B7" s="58" t="s">
        <v>591</v>
      </c>
      <c r="C7" s="58" t="s">
        <v>574</v>
      </c>
      <c r="D7" s="58" t="s">
        <v>592</v>
      </c>
      <c r="E7" s="58" t="s">
        <v>231</v>
      </c>
      <c r="F7" s="59">
        <v>0.001</v>
      </c>
      <c r="G7" s="59">
        <v>0.031</v>
      </c>
      <c r="H7" s="58" t="s">
        <v>593</v>
      </c>
      <c r="I7" s="58" t="s">
        <v>593</v>
      </c>
      <c r="J7" s="62">
        <v>0.03</v>
      </c>
      <c r="K7" s="62">
        <v>0.04</v>
      </c>
      <c r="L7" s="58"/>
      <c r="M7" s="74">
        <v>0.0027</v>
      </c>
      <c r="N7" s="75">
        <v>0.166</v>
      </c>
      <c r="O7" s="76">
        <v>120.81</v>
      </c>
      <c r="P7" s="77">
        <v>123.62</v>
      </c>
      <c r="Q7" s="90">
        <v>0.06</v>
      </c>
      <c r="R7" s="90">
        <v>0.12</v>
      </c>
    </row>
    <row r="8" ht="13.2" spans="1:18">
      <c r="A8" s="58"/>
      <c r="B8" s="58" t="s">
        <v>594</v>
      </c>
      <c r="C8" s="58" t="s">
        <v>574</v>
      </c>
      <c r="D8" s="58" t="s">
        <v>592</v>
      </c>
      <c r="E8" s="58" t="s">
        <v>231</v>
      </c>
      <c r="F8" s="59">
        <v>0.001</v>
      </c>
      <c r="G8" s="59">
        <v>0.031</v>
      </c>
      <c r="H8" s="58" t="s">
        <v>595</v>
      </c>
      <c r="I8" s="58" t="s">
        <v>595</v>
      </c>
      <c r="J8" s="61">
        <v>0.024</v>
      </c>
      <c r="K8" s="62">
        <v>0.05</v>
      </c>
      <c r="L8" s="58"/>
      <c r="M8" s="74">
        <v>0.001</v>
      </c>
      <c r="N8" s="75">
        <v>0.04</v>
      </c>
      <c r="O8" s="76">
        <v>78.67</v>
      </c>
      <c r="P8" s="77">
        <v>118</v>
      </c>
      <c r="Q8" s="90">
        <v>0.06</v>
      </c>
      <c r="R8" s="90">
        <v>0.13</v>
      </c>
    </row>
    <row r="9" ht="13.2" spans="1:18">
      <c r="A9" s="58"/>
      <c r="B9" s="58" t="s">
        <v>596</v>
      </c>
      <c r="C9" s="58" t="s">
        <v>574</v>
      </c>
      <c r="D9" s="58" t="s">
        <v>592</v>
      </c>
      <c r="E9" s="58" t="s">
        <v>231</v>
      </c>
      <c r="F9" s="59">
        <v>0.236</v>
      </c>
      <c r="G9" s="59">
        <v>0.0045</v>
      </c>
      <c r="H9" s="58" t="s">
        <v>597</v>
      </c>
      <c r="I9" s="58" t="s">
        <v>598</v>
      </c>
      <c r="J9" s="65">
        <v>0.067</v>
      </c>
      <c r="K9" s="66">
        <v>0.08</v>
      </c>
      <c r="L9" s="58"/>
      <c r="M9" s="74">
        <v>0.0038</v>
      </c>
      <c r="N9" s="75">
        <v>0.2</v>
      </c>
      <c r="O9" s="76">
        <v>98.9</v>
      </c>
      <c r="P9" s="77">
        <v>123.62</v>
      </c>
      <c r="Q9" s="90">
        <v>0.13</v>
      </c>
      <c r="R9" s="90">
        <v>0.15</v>
      </c>
    </row>
    <row r="10" ht="13.2" spans="1:18">
      <c r="A10" s="58"/>
      <c r="B10" s="58" t="s">
        <v>587</v>
      </c>
      <c r="C10" s="58" t="s">
        <v>588</v>
      </c>
      <c r="D10" s="58" t="s">
        <v>592</v>
      </c>
      <c r="E10" s="58" t="s">
        <v>231</v>
      </c>
      <c r="F10" s="59">
        <v>0.001</v>
      </c>
      <c r="G10" s="59">
        <v>0.031</v>
      </c>
      <c r="H10" s="59" t="s">
        <v>595</v>
      </c>
      <c r="I10" s="67" t="s">
        <v>595</v>
      </c>
      <c r="J10" s="68">
        <v>0.03</v>
      </c>
      <c r="K10" s="68">
        <v>0.1</v>
      </c>
      <c r="L10" s="58"/>
      <c r="M10" s="74">
        <v>0.0004</v>
      </c>
      <c r="N10" s="75">
        <v>0.031</v>
      </c>
      <c r="O10" s="76">
        <v>64.62</v>
      </c>
      <c r="P10" s="77">
        <v>129.24</v>
      </c>
      <c r="Q10" s="90">
        <v>0.08</v>
      </c>
      <c r="R10" s="90">
        <v>0.13</v>
      </c>
    </row>
    <row r="11" ht="13.2" spans="1:18">
      <c r="A11" s="58" t="s">
        <v>72</v>
      </c>
      <c r="B11" s="58" t="s">
        <v>596</v>
      </c>
      <c r="C11" s="58" t="s">
        <v>574</v>
      </c>
      <c r="D11" s="58" t="s">
        <v>599</v>
      </c>
      <c r="E11" s="58" t="s">
        <v>231</v>
      </c>
      <c r="F11" s="59">
        <v>0.1557</v>
      </c>
      <c r="G11" s="59">
        <v>1.37</v>
      </c>
      <c r="H11" s="59" t="s">
        <v>600</v>
      </c>
      <c r="I11" s="59" t="s">
        <v>601</v>
      </c>
      <c r="J11" s="69">
        <v>0.2443</v>
      </c>
      <c r="K11" s="69">
        <v>0.5</v>
      </c>
      <c r="L11" s="58"/>
      <c r="M11" s="74">
        <v>1.0623</v>
      </c>
      <c r="N11" s="75">
        <v>1.22</v>
      </c>
      <c r="O11" s="76">
        <v>120.26</v>
      </c>
      <c r="P11" s="77">
        <v>134.86</v>
      </c>
      <c r="Q11" s="90">
        <v>0.3</v>
      </c>
      <c r="R11" s="90">
        <v>0.75</v>
      </c>
    </row>
    <row r="12" ht="13.2" spans="1:18">
      <c r="A12" s="58"/>
      <c r="B12" s="58" t="s">
        <v>587</v>
      </c>
      <c r="C12" s="58" t="s">
        <v>588</v>
      </c>
      <c r="D12" s="58" t="s">
        <v>599</v>
      </c>
      <c r="E12" s="58" t="s">
        <v>231</v>
      </c>
      <c r="F12" s="59">
        <v>0.101</v>
      </c>
      <c r="G12" s="59">
        <v>0.129</v>
      </c>
      <c r="H12" s="59" t="s">
        <v>602</v>
      </c>
      <c r="I12" s="58" t="s">
        <v>586</v>
      </c>
      <c r="J12" s="61">
        <v>0.101</v>
      </c>
      <c r="K12" s="64">
        <v>0.14</v>
      </c>
      <c r="L12" s="58"/>
      <c r="M12" s="74">
        <v>0.0028</v>
      </c>
      <c r="N12" s="75">
        <v>0.083</v>
      </c>
      <c r="O12" s="76">
        <v>122.22</v>
      </c>
      <c r="P12" s="77">
        <v>123.62</v>
      </c>
      <c r="Q12" s="90">
        <v>0.08</v>
      </c>
      <c r="R12" s="90">
        <v>0.09</v>
      </c>
    </row>
    <row r="13" ht="13.2" spans="1:18">
      <c r="A13" s="58" t="s">
        <v>58</v>
      </c>
      <c r="B13" s="58" t="s">
        <v>603</v>
      </c>
      <c r="C13" s="58" t="s">
        <v>574</v>
      </c>
      <c r="D13" s="58" t="s">
        <v>604</v>
      </c>
      <c r="E13" s="58" t="s">
        <v>231</v>
      </c>
      <c r="F13" s="59">
        <v>0.4096</v>
      </c>
      <c r="G13" s="59">
        <v>1.82</v>
      </c>
      <c r="H13" s="58" t="s">
        <v>605</v>
      </c>
      <c r="I13" s="58" t="s">
        <v>606</v>
      </c>
      <c r="J13" s="61">
        <v>0.126</v>
      </c>
      <c r="K13" s="62">
        <v>0.14</v>
      </c>
      <c r="L13" s="58"/>
      <c r="M13" s="74">
        <v>0.1979</v>
      </c>
      <c r="N13" s="75">
        <v>0.49</v>
      </c>
      <c r="O13" s="76">
        <v>194.9</v>
      </c>
      <c r="P13" s="77">
        <v>241.62</v>
      </c>
      <c r="Q13" s="90">
        <v>0.12</v>
      </c>
      <c r="R13" s="90">
        <v>0.14</v>
      </c>
    </row>
    <row r="14" ht="13.2" spans="1:18">
      <c r="A14" s="58"/>
      <c r="B14" s="58" t="s">
        <v>607</v>
      </c>
      <c r="C14" s="58"/>
      <c r="D14" s="58" t="s">
        <v>604</v>
      </c>
      <c r="E14" s="58" t="s">
        <v>231</v>
      </c>
      <c r="F14" s="59">
        <v>0.0328</v>
      </c>
      <c r="G14" s="59">
        <v>0.106</v>
      </c>
      <c r="H14" s="58" t="s">
        <v>608</v>
      </c>
      <c r="I14" s="58" t="s">
        <v>609</v>
      </c>
      <c r="J14" s="61">
        <v>0.053</v>
      </c>
      <c r="K14" s="62">
        <v>0.06</v>
      </c>
      <c r="L14" s="58"/>
      <c r="M14" s="74">
        <v>0.0334</v>
      </c>
      <c r="N14" s="75">
        <v>0.046</v>
      </c>
      <c r="O14" s="76">
        <v>223.48</v>
      </c>
      <c r="P14" s="77">
        <v>224.77</v>
      </c>
      <c r="Q14" s="90">
        <v>0.09</v>
      </c>
      <c r="R14" s="90">
        <v>0.13</v>
      </c>
    </row>
    <row r="15" ht="13.2" spans="1:18">
      <c r="A15" s="58"/>
      <c r="B15" s="58" t="s">
        <v>610</v>
      </c>
      <c r="C15" s="58" t="s">
        <v>574</v>
      </c>
      <c r="D15" s="58" t="s">
        <v>604</v>
      </c>
      <c r="E15" s="58" t="s">
        <v>231</v>
      </c>
      <c r="F15" s="59">
        <v>0.2898</v>
      </c>
      <c r="G15" s="59">
        <v>1.06</v>
      </c>
      <c r="H15" s="58" t="s">
        <v>611</v>
      </c>
      <c r="I15" s="58" t="s">
        <v>612</v>
      </c>
      <c r="J15" s="60">
        <v>0.31</v>
      </c>
      <c r="K15" s="60">
        <v>0.32</v>
      </c>
      <c r="L15" s="58"/>
      <c r="M15" s="74">
        <v>0.2897</v>
      </c>
      <c r="N15" s="75">
        <v>1.3</v>
      </c>
      <c r="O15" s="76">
        <v>288.38</v>
      </c>
      <c r="P15" s="77">
        <v>297.81</v>
      </c>
      <c r="Q15" s="90">
        <v>0.31</v>
      </c>
      <c r="R15" s="90">
        <v>0.34</v>
      </c>
    </row>
    <row r="16" ht="13.2" spans="1:18">
      <c r="A16" s="58"/>
      <c r="B16" s="58" t="s">
        <v>613</v>
      </c>
      <c r="C16" s="58" t="s">
        <v>574</v>
      </c>
      <c r="D16" s="58" t="s">
        <v>604</v>
      </c>
      <c r="E16" s="58" t="s">
        <v>231</v>
      </c>
      <c r="F16" s="59">
        <v>0.2028</v>
      </c>
      <c r="G16" s="59">
        <v>0.573</v>
      </c>
      <c r="H16" s="58" t="s">
        <v>614</v>
      </c>
      <c r="I16" s="58" t="s">
        <v>615</v>
      </c>
      <c r="J16" s="59">
        <v>0.196</v>
      </c>
      <c r="K16" s="60">
        <v>0.28</v>
      </c>
      <c r="L16" s="58"/>
      <c r="M16" s="74">
        <v>0.2678</v>
      </c>
      <c r="N16" s="75">
        <v>1.38</v>
      </c>
      <c r="O16" s="76">
        <v>220.8</v>
      </c>
      <c r="P16" s="77">
        <v>286.58</v>
      </c>
      <c r="Q16" s="91">
        <v>0.13</v>
      </c>
      <c r="R16" s="91">
        <v>0.18</v>
      </c>
    </row>
    <row r="17" ht="13.2" spans="1:18">
      <c r="A17" s="58"/>
      <c r="B17" s="58" t="s">
        <v>616</v>
      </c>
      <c r="C17" s="58" t="s">
        <v>574</v>
      </c>
      <c r="D17" s="58" t="s">
        <v>604</v>
      </c>
      <c r="E17" s="58" t="s">
        <v>231</v>
      </c>
      <c r="F17" s="59">
        <v>0.1235</v>
      </c>
      <c r="G17" s="59">
        <v>0.3</v>
      </c>
      <c r="H17" s="58" t="s">
        <v>609</v>
      </c>
      <c r="I17" s="58" t="s">
        <v>609</v>
      </c>
      <c r="J17" s="59">
        <v>0.176</v>
      </c>
      <c r="K17" s="60">
        <v>0.18</v>
      </c>
      <c r="L17" s="58"/>
      <c r="M17" s="74">
        <v>0.106</v>
      </c>
      <c r="N17" s="75">
        <v>0.687</v>
      </c>
      <c r="O17" s="76">
        <v>157.1</v>
      </c>
      <c r="P17" s="77">
        <v>166</v>
      </c>
      <c r="Q17" s="91">
        <v>0.05</v>
      </c>
      <c r="R17" s="91">
        <v>0.09</v>
      </c>
    </row>
    <row r="18" ht="13.2" spans="1:18">
      <c r="A18" s="58"/>
      <c r="B18" s="58" t="s">
        <v>587</v>
      </c>
      <c r="C18" s="58" t="s">
        <v>588</v>
      </c>
      <c r="D18" s="58" t="s">
        <v>604</v>
      </c>
      <c r="E18" s="58" t="s">
        <v>231</v>
      </c>
      <c r="F18" s="59">
        <v>0.0318</v>
      </c>
      <c r="G18" s="59">
        <v>0.281</v>
      </c>
      <c r="H18" s="58" t="s">
        <v>617</v>
      </c>
      <c r="I18" s="58" t="s">
        <v>609</v>
      </c>
      <c r="J18" s="59">
        <v>0.256</v>
      </c>
      <c r="K18" s="60">
        <v>0.32</v>
      </c>
      <c r="L18" s="58"/>
      <c r="M18" s="74">
        <v>0.005</v>
      </c>
      <c r="N18" s="75">
        <v>0.303</v>
      </c>
      <c r="O18" s="76">
        <v>126.6</v>
      </c>
      <c r="P18" s="77">
        <v>129</v>
      </c>
      <c r="Q18" s="91">
        <v>0.06</v>
      </c>
      <c r="R18" s="91">
        <v>0.09</v>
      </c>
    </row>
    <row r="19" ht="13.2" spans="1:18">
      <c r="A19" s="58" t="s">
        <v>84</v>
      </c>
      <c r="B19" s="58" t="s">
        <v>618</v>
      </c>
      <c r="C19" s="58" t="s">
        <v>574</v>
      </c>
      <c r="D19" s="58" t="s">
        <v>619</v>
      </c>
      <c r="E19" s="58" t="s">
        <v>231</v>
      </c>
      <c r="F19" s="59">
        <v>0.0573</v>
      </c>
      <c r="G19" s="59">
        <v>0.293</v>
      </c>
      <c r="H19" s="58" t="s">
        <v>620</v>
      </c>
      <c r="I19" s="58" t="s">
        <v>601</v>
      </c>
      <c r="J19" s="60">
        <v>0.29</v>
      </c>
      <c r="K19" s="60">
        <v>0.66</v>
      </c>
      <c r="L19" s="58"/>
      <c r="M19" s="74">
        <v>0.0359</v>
      </c>
      <c r="N19" s="75">
        <v>0.35</v>
      </c>
      <c r="O19" s="76">
        <v>233.4</v>
      </c>
      <c r="P19" s="77">
        <v>247.24</v>
      </c>
      <c r="Q19" s="91">
        <v>0.42</v>
      </c>
      <c r="R19" s="91">
        <v>0.6</v>
      </c>
    </row>
    <row r="20" ht="13.2" spans="1:18">
      <c r="A20" s="58"/>
      <c r="B20" s="58" t="s">
        <v>587</v>
      </c>
      <c r="C20" s="58" t="s">
        <v>588</v>
      </c>
      <c r="D20" s="58" t="s">
        <v>619</v>
      </c>
      <c r="E20" s="58" t="s">
        <v>231</v>
      </c>
      <c r="F20" s="59">
        <v>0.0005</v>
      </c>
      <c r="G20" s="59">
        <v>0.03</v>
      </c>
      <c r="H20" s="58" t="s">
        <v>621</v>
      </c>
      <c r="I20" s="58" t="s">
        <v>621</v>
      </c>
      <c r="J20" s="60">
        <v>0.08</v>
      </c>
      <c r="K20" s="60">
        <v>0.09</v>
      </c>
      <c r="L20" s="58"/>
      <c r="M20" s="74">
        <v>0.0242</v>
      </c>
      <c r="N20" s="75">
        <v>0.33</v>
      </c>
      <c r="O20" s="76">
        <v>242.12</v>
      </c>
      <c r="P20" s="77">
        <v>247.24</v>
      </c>
      <c r="Q20" s="91">
        <v>0.08</v>
      </c>
      <c r="R20" s="91">
        <v>0.15</v>
      </c>
    </row>
    <row r="21" ht="13.2" spans="1:18">
      <c r="A21" s="58" t="s">
        <v>55</v>
      </c>
      <c r="B21" s="58" t="s">
        <v>613</v>
      </c>
      <c r="C21" s="58" t="s">
        <v>574</v>
      </c>
      <c r="D21" s="58" t="s">
        <v>622</v>
      </c>
      <c r="E21" s="58" t="s">
        <v>231</v>
      </c>
      <c r="F21" s="59">
        <v>0.1832</v>
      </c>
      <c r="G21" s="59">
        <v>0.593</v>
      </c>
      <c r="H21" s="58" t="s">
        <v>623</v>
      </c>
      <c r="I21" s="58" t="s">
        <v>624</v>
      </c>
      <c r="J21" s="59">
        <v>0.2444</v>
      </c>
      <c r="K21" s="60">
        <v>0.42</v>
      </c>
      <c r="L21" s="58"/>
      <c r="M21" s="74">
        <v>0.0861</v>
      </c>
      <c r="N21" s="75">
        <v>0.14</v>
      </c>
      <c r="O21" s="76">
        <v>304.1</v>
      </c>
      <c r="P21" s="77">
        <v>314.67</v>
      </c>
      <c r="Q21" s="91">
        <v>0.01</v>
      </c>
      <c r="R21" s="91">
        <v>0.01</v>
      </c>
    </row>
    <row r="22" ht="13.2" spans="1:18">
      <c r="A22" s="58"/>
      <c r="B22" s="58" t="s">
        <v>625</v>
      </c>
      <c r="C22" s="58" t="s">
        <v>574</v>
      </c>
      <c r="D22" s="58" t="s">
        <v>622</v>
      </c>
      <c r="E22" s="58" t="s">
        <v>231</v>
      </c>
      <c r="F22" s="59">
        <v>0.001</v>
      </c>
      <c r="G22" s="59">
        <v>0.031</v>
      </c>
      <c r="H22" s="58" t="s">
        <v>626</v>
      </c>
      <c r="I22" s="58" t="s">
        <v>626</v>
      </c>
      <c r="J22" s="60">
        <v>0.1</v>
      </c>
      <c r="K22" s="60">
        <v>0.21</v>
      </c>
      <c r="L22" s="58"/>
      <c r="M22" s="74">
        <v>0.0014</v>
      </c>
      <c r="N22" s="75">
        <v>0.113</v>
      </c>
      <c r="O22" s="76">
        <v>61.81</v>
      </c>
      <c r="P22" s="77">
        <v>95.53</v>
      </c>
      <c r="Q22" s="90">
        <v>0.01</v>
      </c>
      <c r="R22" s="90">
        <v>0.02</v>
      </c>
    </row>
    <row r="23" ht="13.2" spans="1:18">
      <c r="A23" s="58"/>
      <c r="B23" s="58" t="s">
        <v>587</v>
      </c>
      <c r="C23" s="58" t="s">
        <v>588</v>
      </c>
      <c r="D23" s="58" t="s">
        <v>622</v>
      </c>
      <c r="E23" s="58" t="s">
        <v>231</v>
      </c>
      <c r="F23" s="59">
        <v>0.0029</v>
      </c>
      <c r="G23" s="59">
        <v>0.156</v>
      </c>
      <c r="H23" s="58" t="s">
        <v>627</v>
      </c>
      <c r="I23" s="58" t="s">
        <v>627</v>
      </c>
      <c r="J23" s="59">
        <v>0.166</v>
      </c>
      <c r="K23" s="70">
        <v>0.37</v>
      </c>
      <c r="L23" s="58"/>
      <c r="M23" s="74">
        <v>0.0091</v>
      </c>
      <c r="N23" s="75">
        <v>0.333</v>
      </c>
      <c r="O23" s="76">
        <v>94.72</v>
      </c>
      <c r="P23" s="77">
        <v>101.14</v>
      </c>
      <c r="Q23" s="90">
        <v>0.01</v>
      </c>
      <c r="R23" s="90">
        <v>0.01</v>
      </c>
    </row>
    <row r="24" ht="13.2" spans="1:18">
      <c r="A24" s="58" t="s">
        <v>64</v>
      </c>
      <c r="B24" s="58" t="s">
        <v>596</v>
      </c>
      <c r="C24" s="58" t="s">
        <v>574</v>
      </c>
      <c r="D24" s="58" t="s">
        <v>628</v>
      </c>
      <c r="E24" s="58" t="s">
        <v>231</v>
      </c>
      <c r="F24" s="59">
        <v>0.2272</v>
      </c>
      <c r="G24" s="59">
        <v>1.23</v>
      </c>
      <c r="H24" s="58" t="s">
        <v>629</v>
      </c>
      <c r="I24" s="58" t="s">
        <v>630</v>
      </c>
      <c r="J24" s="59">
        <v>0.1431</v>
      </c>
      <c r="K24" s="60">
        <v>0.56</v>
      </c>
      <c r="L24" s="58"/>
      <c r="M24" s="74">
        <v>0.2212</v>
      </c>
      <c r="N24" s="75">
        <v>1.16</v>
      </c>
      <c r="O24" s="76">
        <v>187.12</v>
      </c>
      <c r="P24" s="77">
        <v>224.77</v>
      </c>
      <c r="Q24" s="91">
        <v>0.16</v>
      </c>
      <c r="R24" s="91">
        <v>0.18</v>
      </c>
    </row>
    <row r="25" ht="13.2" spans="1:18">
      <c r="A25" s="58"/>
      <c r="B25" s="58" t="s">
        <v>587</v>
      </c>
      <c r="C25" s="58" t="s">
        <v>588</v>
      </c>
      <c r="D25" s="58" t="s">
        <v>628</v>
      </c>
      <c r="E25" s="58" t="s">
        <v>231</v>
      </c>
      <c r="F25" s="59">
        <v>0.0092</v>
      </c>
      <c r="G25" s="59">
        <v>0.032</v>
      </c>
      <c r="H25" s="58" t="s">
        <v>631</v>
      </c>
      <c r="I25" s="58" t="s">
        <v>627</v>
      </c>
      <c r="J25" s="59">
        <v>0.0707</v>
      </c>
      <c r="K25" s="60">
        <v>0.33</v>
      </c>
      <c r="L25" s="58"/>
      <c r="M25" s="74">
        <v>0.009</v>
      </c>
      <c r="N25" s="75">
        <v>0.031</v>
      </c>
      <c r="O25" s="76">
        <v>104.5</v>
      </c>
      <c r="P25" s="77">
        <v>105</v>
      </c>
      <c r="Q25" s="91">
        <v>0.07</v>
      </c>
      <c r="R25" s="91">
        <v>0.09</v>
      </c>
    </row>
    <row r="26" ht="13.2" spans="1:18">
      <c r="A26" s="58" t="s">
        <v>57</v>
      </c>
      <c r="B26" s="58" t="s">
        <v>603</v>
      </c>
      <c r="C26" s="58" t="s">
        <v>574</v>
      </c>
      <c r="D26" s="58" t="s">
        <v>632</v>
      </c>
      <c r="E26" s="58" t="s">
        <v>231</v>
      </c>
      <c r="F26" s="59">
        <v>0.4908</v>
      </c>
      <c r="G26" s="59">
        <v>1.34</v>
      </c>
      <c r="H26" s="58" t="s">
        <v>633</v>
      </c>
      <c r="I26" s="58" t="s">
        <v>634</v>
      </c>
      <c r="J26" s="59">
        <v>0.1633</v>
      </c>
      <c r="K26" s="60">
        <v>0.21</v>
      </c>
      <c r="L26" s="58"/>
      <c r="M26" s="74">
        <v>0.3254</v>
      </c>
      <c r="N26" s="75">
        <v>1.21</v>
      </c>
      <c r="O26" s="76">
        <v>94.12</v>
      </c>
      <c r="P26" s="77">
        <v>151.72</v>
      </c>
      <c r="Q26" s="91">
        <v>0.13</v>
      </c>
      <c r="R26" s="91">
        <v>0.17</v>
      </c>
    </row>
    <row r="27" ht="13.2" spans="1:18">
      <c r="A27" s="58"/>
      <c r="B27" s="58" t="s">
        <v>635</v>
      </c>
      <c r="C27" s="58" t="s">
        <v>574</v>
      </c>
      <c r="D27" s="58" t="s">
        <v>632</v>
      </c>
      <c r="E27" s="58" t="s">
        <v>231</v>
      </c>
      <c r="F27" s="59">
        <v>0.149</v>
      </c>
      <c r="G27" s="59">
        <v>0.463</v>
      </c>
      <c r="H27" s="58" t="s">
        <v>636</v>
      </c>
      <c r="I27" s="58" t="s">
        <v>637</v>
      </c>
      <c r="J27" s="60">
        <v>0.17</v>
      </c>
      <c r="K27" s="60">
        <v>0.19</v>
      </c>
      <c r="L27" s="58"/>
      <c r="M27" s="74">
        <v>0.098</v>
      </c>
      <c r="N27" s="75">
        <v>1.03</v>
      </c>
      <c r="O27" s="76">
        <v>208.2</v>
      </c>
      <c r="P27" s="77">
        <v>215</v>
      </c>
      <c r="Q27" s="91">
        <v>0.17</v>
      </c>
      <c r="R27" s="91">
        <v>0.19</v>
      </c>
    </row>
    <row r="28" ht="13.2" spans="1:18">
      <c r="A28" s="58"/>
      <c r="B28" s="58" t="s">
        <v>638</v>
      </c>
      <c r="C28" s="58" t="s">
        <v>588</v>
      </c>
      <c r="D28" s="58" t="s">
        <v>632</v>
      </c>
      <c r="E28" s="58" t="s">
        <v>231</v>
      </c>
      <c r="F28" s="59">
        <v>0.0667</v>
      </c>
      <c r="G28" s="59">
        <v>0.156</v>
      </c>
      <c r="H28" s="58" t="s">
        <v>639</v>
      </c>
      <c r="I28" s="58" t="s">
        <v>640</v>
      </c>
      <c r="J28" s="60">
        <v>0.09</v>
      </c>
      <c r="K28" s="60">
        <v>0.1</v>
      </c>
      <c r="L28" s="58"/>
      <c r="M28" s="74">
        <v>0.065</v>
      </c>
      <c r="N28" s="75">
        <v>0.848</v>
      </c>
      <c r="O28" s="76">
        <v>214.7</v>
      </c>
      <c r="P28" s="77">
        <v>222</v>
      </c>
      <c r="Q28" s="91">
        <v>0.43</v>
      </c>
      <c r="R28" s="91">
        <v>0.47</v>
      </c>
    </row>
    <row r="29" ht="13.2" spans="1:18">
      <c r="A29" s="58"/>
      <c r="B29" s="58" t="s">
        <v>641</v>
      </c>
      <c r="C29" s="58" t="s">
        <v>574</v>
      </c>
      <c r="D29" s="58" t="s">
        <v>632</v>
      </c>
      <c r="E29" s="58" t="s">
        <v>231</v>
      </c>
      <c r="F29" s="59">
        <v>0.3572</v>
      </c>
      <c r="G29" s="59">
        <v>0.803</v>
      </c>
      <c r="H29" s="58" t="s">
        <v>642</v>
      </c>
      <c r="I29" s="58" t="s">
        <v>637</v>
      </c>
      <c r="J29" s="59">
        <v>0.083</v>
      </c>
      <c r="K29" s="60">
        <v>0.12</v>
      </c>
      <c r="L29" s="58"/>
      <c r="M29" s="74">
        <v>0.1864</v>
      </c>
      <c r="N29" s="75">
        <v>0.69</v>
      </c>
      <c r="O29" s="76">
        <v>208.56</v>
      </c>
      <c r="P29" s="77">
        <v>224.77</v>
      </c>
      <c r="Q29" s="91">
        <v>0.32</v>
      </c>
      <c r="R29" s="91">
        <v>0.36</v>
      </c>
    </row>
    <row r="30" ht="13.2" spans="1:18">
      <c r="A30" s="58"/>
      <c r="B30" s="58" t="s">
        <v>643</v>
      </c>
      <c r="C30" s="58" t="s">
        <v>574</v>
      </c>
      <c r="D30" s="58" t="s">
        <v>632</v>
      </c>
      <c r="E30" s="58" t="s">
        <v>231</v>
      </c>
      <c r="F30" s="59">
        <v>0.0199</v>
      </c>
      <c r="G30" s="59">
        <v>1</v>
      </c>
      <c r="H30" s="58" t="s">
        <v>644</v>
      </c>
      <c r="I30" s="58" t="s">
        <v>637</v>
      </c>
      <c r="J30" s="59">
        <v>0.12</v>
      </c>
      <c r="K30" s="60">
        <v>0.18</v>
      </c>
      <c r="L30" s="58"/>
      <c r="M30" s="74">
        <v>0.005</v>
      </c>
      <c r="N30" s="75">
        <v>0.437</v>
      </c>
      <c r="O30" s="76">
        <v>141</v>
      </c>
      <c r="P30" s="77">
        <v>145</v>
      </c>
      <c r="Q30" s="91">
        <v>0.06</v>
      </c>
      <c r="R30" s="91">
        <v>0.12</v>
      </c>
    </row>
    <row r="31" ht="13.2" spans="1:18">
      <c r="A31" s="58"/>
      <c r="B31" s="58" t="s">
        <v>645</v>
      </c>
      <c r="C31" s="58" t="s">
        <v>574</v>
      </c>
      <c r="D31" s="58" t="s">
        <v>632</v>
      </c>
      <c r="E31" s="58" t="s">
        <v>231</v>
      </c>
      <c r="F31" s="59">
        <v>0.016</v>
      </c>
      <c r="G31" s="59">
        <v>0.97</v>
      </c>
      <c r="H31" s="58" t="s">
        <v>646</v>
      </c>
      <c r="I31" s="58" t="s">
        <v>637</v>
      </c>
      <c r="J31" s="71">
        <v>0.053</v>
      </c>
      <c r="K31" s="72">
        <v>0.08</v>
      </c>
      <c r="L31" s="58"/>
      <c r="M31" s="74">
        <v>0.039</v>
      </c>
      <c r="N31" s="75">
        <v>1.05</v>
      </c>
      <c r="O31" s="76">
        <v>191.94</v>
      </c>
      <c r="P31" s="77">
        <v>207.91</v>
      </c>
      <c r="Q31" s="91">
        <v>0.09</v>
      </c>
      <c r="R31" s="91">
        <v>0.17</v>
      </c>
    </row>
    <row r="32" ht="13.25" customHeight="1" spans="1:18">
      <c r="A32" s="58"/>
      <c r="B32" s="58" t="s">
        <v>587</v>
      </c>
      <c r="C32" s="58" t="s">
        <v>588</v>
      </c>
      <c r="D32" s="58" t="s">
        <v>632</v>
      </c>
      <c r="E32" s="58" t="s">
        <v>231</v>
      </c>
      <c r="F32" s="59">
        <v>0.0032</v>
      </c>
      <c r="G32" s="59">
        <v>0.25</v>
      </c>
      <c r="H32" s="58" t="s">
        <v>647</v>
      </c>
      <c r="I32" s="58" t="s">
        <v>648</v>
      </c>
      <c r="J32" s="59">
        <v>0.176</v>
      </c>
      <c r="K32" s="60">
        <v>0.25</v>
      </c>
      <c r="L32" s="58"/>
      <c r="M32" s="74">
        <v>0.009</v>
      </c>
      <c r="N32" s="75">
        <v>0.303</v>
      </c>
      <c r="O32" s="76">
        <v>189.32</v>
      </c>
      <c r="P32" s="77">
        <v>219.15</v>
      </c>
      <c r="Q32" s="91">
        <v>0.07</v>
      </c>
      <c r="R32" s="91">
        <v>0.13</v>
      </c>
    </row>
    <row r="33" ht="14" customHeight="1" spans="1:18">
      <c r="A33" s="58" t="s">
        <v>59</v>
      </c>
      <c r="B33" s="58" t="s">
        <v>649</v>
      </c>
      <c r="C33" s="58" t="s">
        <v>574</v>
      </c>
      <c r="D33" s="58" t="s">
        <v>650</v>
      </c>
      <c r="E33" s="58" t="s">
        <v>231</v>
      </c>
      <c r="F33" s="59">
        <v>0.0073</v>
      </c>
      <c r="G33" s="59">
        <v>0.545</v>
      </c>
      <c r="H33" s="58" t="s">
        <v>651</v>
      </c>
      <c r="I33" s="58" t="s">
        <v>652</v>
      </c>
      <c r="J33" s="59">
        <v>0.3294</v>
      </c>
      <c r="K33" s="60">
        <v>0.63</v>
      </c>
      <c r="L33" s="73"/>
      <c r="M33" s="78" t="s">
        <v>653</v>
      </c>
      <c r="N33" s="79"/>
      <c r="O33" s="79"/>
      <c r="P33" s="79"/>
      <c r="Q33" s="79"/>
      <c r="R33" s="92"/>
    </row>
    <row r="34" spans="1:18">
      <c r="A34" s="58"/>
      <c r="B34" s="58" t="s">
        <v>654</v>
      </c>
      <c r="C34" s="58" t="s">
        <v>574</v>
      </c>
      <c r="D34" s="58" t="s">
        <v>650</v>
      </c>
      <c r="E34" s="58" t="s">
        <v>231</v>
      </c>
      <c r="F34" s="59">
        <v>0.0856</v>
      </c>
      <c r="G34" s="59">
        <v>0.625</v>
      </c>
      <c r="H34" s="58" t="s">
        <v>655</v>
      </c>
      <c r="I34" s="58" t="s">
        <v>656</v>
      </c>
      <c r="J34" s="59">
        <v>0.4956</v>
      </c>
      <c r="K34" s="60">
        <v>0.76</v>
      </c>
      <c r="L34" s="73"/>
      <c r="M34" s="80"/>
      <c r="N34" s="81"/>
      <c r="O34" s="81"/>
      <c r="P34" s="81"/>
      <c r="Q34" s="81"/>
      <c r="R34" s="93"/>
    </row>
    <row r="35" spans="1:18">
      <c r="A35" s="58" t="s">
        <v>95</v>
      </c>
      <c r="B35" s="58" t="s">
        <v>657</v>
      </c>
      <c r="C35" s="58" t="s">
        <v>588</v>
      </c>
      <c r="D35" s="58" t="s">
        <v>658</v>
      </c>
      <c r="E35" s="58" t="s">
        <v>231</v>
      </c>
      <c r="F35" s="59">
        <v>0.002</v>
      </c>
      <c r="G35" s="60">
        <v>0.25</v>
      </c>
      <c r="H35" s="58" t="s">
        <v>659</v>
      </c>
      <c r="I35" s="58" t="s">
        <v>660</v>
      </c>
      <c r="J35" s="59">
        <v>0.121</v>
      </c>
      <c r="K35" s="60">
        <v>0.14</v>
      </c>
      <c r="L35" s="73"/>
      <c r="M35" s="74">
        <v>0.001</v>
      </c>
      <c r="N35" s="75">
        <v>0.031</v>
      </c>
      <c r="O35" s="82">
        <v>110</v>
      </c>
      <c r="P35" s="82">
        <v>110</v>
      </c>
      <c r="Q35" s="91">
        <v>0.06</v>
      </c>
      <c r="R35" s="91">
        <v>0.11</v>
      </c>
    </row>
    <row r="36" spans="1:18">
      <c r="A36" s="58"/>
      <c r="B36" s="58" t="s">
        <v>661</v>
      </c>
      <c r="C36" s="58" t="s">
        <v>574</v>
      </c>
      <c r="D36" s="58" t="s">
        <v>658</v>
      </c>
      <c r="E36" s="58" t="s">
        <v>231</v>
      </c>
      <c r="F36" s="59">
        <v>0.001</v>
      </c>
      <c r="G36" s="59">
        <v>0.125</v>
      </c>
      <c r="H36" s="58" t="s">
        <v>662</v>
      </c>
      <c r="I36" s="58" t="s">
        <v>663</v>
      </c>
      <c r="J36" s="59">
        <v>0.1101</v>
      </c>
      <c r="K36" s="60">
        <v>0.13</v>
      </c>
      <c r="L36" s="73"/>
      <c r="M36" s="74">
        <v>0.0182</v>
      </c>
      <c r="N36" s="75">
        <v>0.41</v>
      </c>
      <c r="O36" s="77">
        <v>110.7</v>
      </c>
      <c r="P36" s="77">
        <v>118</v>
      </c>
      <c r="Q36" s="91">
        <v>0.04</v>
      </c>
      <c r="R36" s="91">
        <v>0.1</v>
      </c>
    </row>
    <row r="37" spans="1:18">
      <c r="A37" s="58"/>
      <c r="B37" s="58" t="s">
        <v>664</v>
      </c>
      <c r="C37" s="58" t="s">
        <v>574</v>
      </c>
      <c r="D37" s="58" t="s">
        <v>658</v>
      </c>
      <c r="E37" s="58" t="s">
        <v>231</v>
      </c>
      <c r="F37" s="59">
        <v>0.2132</v>
      </c>
      <c r="G37" s="59">
        <v>1.46</v>
      </c>
      <c r="H37" s="59" t="s">
        <v>665</v>
      </c>
      <c r="I37" s="59" t="s">
        <v>612</v>
      </c>
      <c r="J37" s="59">
        <v>0.3656</v>
      </c>
      <c r="K37" s="59">
        <v>0.62</v>
      </c>
      <c r="L37" s="73"/>
      <c r="M37" s="74">
        <v>0.1667</v>
      </c>
      <c r="N37" s="75">
        <v>0.456</v>
      </c>
      <c r="O37" s="77">
        <v>137.92</v>
      </c>
      <c r="P37" s="77">
        <v>168.57</v>
      </c>
      <c r="Q37" s="91">
        <v>0.29</v>
      </c>
      <c r="R37" s="91">
        <v>0.55</v>
      </c>
    </row>
    <row r="38" spans="1:18">
      <c r="A38" s="58" t="s">
        <v>666</v>
      </c>
      <c r="B38" s="58" t="s">
        <v>667</v>
      </c>
      <c r="C38" s="58" t="s">
        <v>574</v>
      </c>
      <c r="D38" s="58" t="s">
        <v>668</v>
      </c>
      <c r="E38" s="58" t="s">
        <v>231</v>
      </c>
      <c r="F38" s="59">
        <v>0.2785</v>
      </c>
      <c r="G38" s="59">
        <v>0.625</v>
      </c>
      <c r="H38" s="58" t="s">
        <v>669</v>
      </c>
      <c r="I38" s="58" t="s">
        <v>670</v>
      </c>
      <c r="J38" s="60">
        <v>0.21</v>
      </c>
      <c r="K38" s="60">
        <v>0.31</v>
      </c>
      <c r="L38" s="73"/>
      <c r="M38" s="74">
        <v>0.364</v>
      </c>
      <c r="N38" s="74">
        <v>1.122</v>
      </c>
      <c r="O38" s="77">
        <v>356.3</v>
      </c>
      <c r="P38" s="77">
        <v>372</v>
      </c>
      <c r="Q38" s="91">
        <v>0.53</v>
      </c>
      <c r="R38" s="91">
        <v>0.58</v>
      </c>
    </row>
    <row r="39" spans="1:18">
      <c r="A39" s="58"/>
      <c r="B39" s="58" t="s">
        <v>671</v>
      </c>
      <c r="C39" s="58" t="s">
        <v>588</v>
      </c>
      <c r="D39" s="58" t="s">
        <v>668</v>
      </c>
      <c r="E39" s="58" t="s">
        <v>231</v>
      </c>
      <c r="F39" s="59">
        <v>0.2052</v>
      </c>
      <c r="G39" s="59">
        <v>0.375</v>
      </c>
      <c r="H39" s="58" t="s">
        <v>672</v>
      </c>
      <c r="I39" s="58" t="s">
        <v>673</v>
      </c>
      <c r="J39" s="60">
        <v>0.17</v>
      </c>
      <c r="K39" s="60">
        <v>0.3</v>
      </c>
      <c r="L39" s="73"/>
      <c r="M39" s="74">
        <v>0.759</v>
      </c>
      <c r="N39" s="74">
        <v>1.266</v>
      </c>
      <c r="O39" s="77">
        <v>449.2</v>
      </c>
      <c r="P39" s="77">
        <v>498</v>
      </c>
      <c r="Q39" s="91">
        <v>0.4</v>
      </c>
      <c r="R39" s="91">
        <v>0.42</v>
      </c>
    </row>
    <row r="40" spans="1:18">
      <c r="A40" s="58"/>
      <c r="B40" s="58" t="s">
        <v>674</v>
      </c>
      <c r="C40" s="58" t="s">
        <v>574</v>
      </c>
      <c r="D40" s="58" t="s">
        <v>668</v>
      </c>
      <c r="E40" s="58" t="s">
        <v>231</v>
      </c>
      <c r="F40" s="59">
        <v>0.7043</v>
      </c>
      <c r="G40" s="59">
        <v>2.2</v>
      </c>
      <c r="H40" s="58" t="s">
        <v>675</v>
      </c>
      <c r="I40" s="58" t="s">
        <v>676</v>
      </c>
      <c r="J40" s="60">
        <v>0.41</v>
      </c>
      <c r="K40" s="60">
        <v>0.66</v>
      </c>
      <c r="L40" s="73"/>
      <c r="M40" s="75">
        <v>0.605</v>
      </c>
      <c r="N40" s="83">
        <v>0.68</v>
      </c>
      <c r="O40" s="84">
        <v>236.32</v>
      </c>
      <c r="P40" s="84">
        <v>373.53</v>
      </c>
      <c r="Q40" s="91">
        <v>0.22</v>
      </c>
      <c r="R40" s="91">
        <v>0.27</v>
      </c>
    </row>
    <row r="41" spans="1:18">
      <c r="A41" s="58"/>
      <c r="B41" s="58" t="s">
        <v>677</v>
      </c>
      <c r="C41" s="58" t="s">
        <v>574</v>
      </c>
      <c r="D41" s="58" t="s">
        <v>668</v>
      </c>
      <c r="E41" s="58" t="s">
        <v>231</v>
      </c>
      <c r="F41" s="59">
        <v>0.5109</v>
      </c>
      <c r="G41" s="59">
        <v>1</v>
      </c>
      <c r="H41" s="58" t="s">
        <v>678</v>
      </c>
      <c r="I41" s="58" t="s">
        <v>679</v>
      </c>
      <c r="J41" s="60">
        <v>0.37</v>
      </c>
      <c r="K41" s="60">
        <v>0.69</v>
      </c>
      <c r="L41" s="58"/>
      <c r="M41" s="85">
        <v>0.777</v>
      </c>
      <c r="N41" s="86">
        <v>0.496</v>
      </c>
      <c r="O41" s="87">
        <v>249.02</v>
      </c>
      <c r="P41" s="87">
        <v>373.53</v>
      </c>
      <c r="Q41" s="91">
        <v>0.2</v>
      </c>
      <c r="R41" s="91">
        <v>0.35</v>
      </c>
    </row>
    <row r="42" spans="1:18">
      <c r="A42" s="58"/>
      <c r="B42" s="58" t="s">
        <v>680</v>
      </c>
      <c r="C42" s="58" t="s">
        <v>574</v>
      </c>
      <c r="D42" s="58" t="s">
        <v>668</v>
      </c>
      <c r="E42" s="58" t="s">
        <v>231</v>
      </c>
      <c r="F42" s="59">
        <v>0.5857</v>
      </c>
      <c r="G42" s="59">
        <v>2.06</v>
      </c>
      <c r="H42" s="58" t="s">
        <v>681</v>
      </c>
      <c r="I42" s="58" t="s">
        <v>682</v>
      </c>
      <c r="J42" s="60">
        <v>0.34</v>
      </c>
      <c r="K42" s="60">
        <v>0.71</v>
      </c>
      <c r="L42" s="58"/>
      <c r="M42" s="85">
        <v>0.8187</v>
      </c>
      <c r="N42" s="86">
        <v>1.37</v>
      </c>
      <c r="O42" s="87">
        <v>320.68</v>
      </c>
      <c r="P42" s="87">
        <v>480.26</v>
      </c>
      <c r="Q42" s="91">
        <v>0.19</v>
      </c>
      <c r="R42" s="91">
        <v>0.33</v>
      </c>
    </row>
    <row r="43" spans="1:18">
      <c r="A43" s="58"/>
      <c r="B43" s="58" t="s">
        <v>683</v>
      </c>
      <c r="C43" s="58" t="s">
        <v>574</v>
      </c>
      <c r="D43" s="58" t="s">
        <v>668</v>
      </c>
      <c r="E43" s="58" t="s">
        <v>231</v>
      </c>
      <c r="F43" s="59">
        <v>0.7122</v>
      </c>
      <c r="G43" s="59">
        <v>2.06</v>
      </c>
      <c r="H43" s="59" t="s">
        <v>684</v>
      </c>
      <c r="I43" s="58" t="s">
        <v>676</v>
      </c>
      <c r="J43" s="60">
        <v>0.45</v>
      </c>
      <c r="K43" s="60">
        <v>0.77</v>
      </c>
      <c r="L43" s="58"/>
      <c r="M43" s="85">
        <v>0.809</v>
      </c>
      <c r="N43" s="86">
        <v>0.82</v>
      </c>
      <c r="O43" s="87">
        <v>261.73</v>
      </c>
      <c r="P43" s="87">
        <v>373.53</v>
      </c>
      <c r="Q43" s="91">
        <v>0.2</v>
      </c>
      <c r="R43" s="91">
        <v>0.46</v>
      </c>
    </row>
    <row r="44" ht="13.25" customHeight="1" spans="1:18">
      <c r="A44" s="58"/>
      <c r="B44" s="58" t="s">
        <v>685</v>
      </c>
      <c r="C44" s="58" t="s">
        <v>574</v>
      </c>
      <c r="D44" s="58" t="s">
        <v>668</v>
      </c>
      <c r="E44" s="58" t="s">
        <v>231</v>
      </c>
      <c r="F44" s="59">
        <v>0.8539</v>
      </c>
      <c r="G44" s="59">
        <v>3.33</v>
      </c>
      <c r="H44" s="58" t="s">
        <v>686</v>
      </c>
      <c r="I44" s="58" t="s">
        <v>687</v>
      </c>
      <c r="J44" s="60">
        <v>0.36</v>
      </c>
      <c r="K44" s="60">
        <v>0.63</v>
      </c>
      <c r="L44" s="58"/>
      <c r="M44" s="85">
        <v>0.8337</v>
      </c>
      <c r="N44" s="86">
        <v>1.16</v>
      </c>
      <c r="O44" s="87">
        <v>333.89</v>
      </c>
      <c r="P44" s="87">
        <v>434.52</v>
      </c>
      <c r="Q44" s="91">
        <v>0.17</v>
      </c>
      <c r="R44" s="91">
        <v>0.26</v>
      </c>
    </row>
    <row r="45" spans="1:18">
      <c r="A45" s="58"/>
      <c r="B45" s="58" t="s">
        <v>688</v>
      </c>
      <c r="C45" s="58" t="s">
        <v>574</v>
      </c>
      <c r="D45" s="58" t="s">
        <v>668</v>
      </c>
      <c r="E45" s="58" t="s">
        <v>231</v>
      </c>
      <c r="F45" s="59">
        <v>0.4247</v>
      </c>
      <c r="G45" s="59">
        <v>2.09</v>
      </c>
      <c r="H45" s="58" t="s">
        <v>689</v>
      </c>
      <c r="I45" s="58" t="s">
        <v>690</v>
      </c>
      <c r="J45" s="60">
        <v>0.41</v>
      </c>
      <c r="K45" s="60">
        <v>0.81</v>
      </c>
      <c r="L45" s="58"/>
      <c r="M45" s="85">
        <v>0.4822</v>
      </c>
      <c r="N45" s="86">
        <v>0.933</v>
      </c>
      <c r="O45" s="87">
        <v>375.23</v>
      </c>
      <c r="P45" s="87">
        <v>503.13</v>
      </c>
      <c r="Q45" s="91">
        <v>0.33</v>
      </c>
      <c r="R45" s="91">
        <v>0.48</v>
      </c>
    </row>
    <row r="46" spans="1:18">
      <c r="A46" s="58"/>
      <c r="B46" s="58" t="s">
        <v>691</v>
      </c>
      <c r="C46" s="58" t="s">
        <v>574</v>
      </c>
      <c r="D46" s="58" t="s">
        <v>668</v>
      </c>
      <c r="E46" s="58" t="s">
        <v>231</v>
      </c>
      <c r="F46" s="59">
        <v>0.4645</v>
      </c>
      <c r="G46" s="59">
        <v>2.07</v>
      </c>
      <c r="H46" s="58" t="s">
        <v>692</v>
      </c>
      <c r="I46" s="58" t="s">
        <v>693</v>
      </c>
      <c r="J46" s="60">
        <v>0.42</v>
      </c>
      <c r="K46" s="60">
        <v>0.82</v>
      </c>
      <c r="L46" s="58"/>
      <c r="M46" s="85">
        <v>0.5985</v>
      </c>
      <c r="N46" s="86">
        <v>1.24</v>
      </c>
      <c r="O46" s="87">
        <v>419.4</v>
      </c>
      <c r="P46" s="87">
        <v>503.13</v>
      </c>
      <c r="Q46" s="91">
        <v>0.31</v>
      </c>
      <c r="R46" s="91">
        <v>0.56</v>
      </c>
    </row>
    <row r="47" spans="1:18">
      <c r="A47" s="58"/>
      <c r="B47" s="58" t="s">
        <v>694</v>
      </c>
      <c r="C47" s="58" t="s">
        <v>574</v>
      </c>
      <c r="D47" s="58" t="s">
        <v>668</v>
      </c>
      <c r="E47" s="58" t="s">
        <v>231</v>
      </c>
      <c r="F47" s="59">
        <v>0.392</v>
      </c>
      <c r="G47" s="59">
        <v>1.5</v>
      </c>
      <c r="H47" s="58" t="s">
        <v>695</v>
      </c>
      <c r="I47" s="58" t="s">
        <v>696</v>
      </c>
      <c r="J47" s="60">
        <v>0.46</v>
      </c>
      <c r="K47" s="60">
        <v>0.73</v>
      </c>
      <c r="L47" s="58"/>
      <c r="M47" s="74">
        <v>0.3875</v>
      </c>
      <c r="N47" s="75">
        <v>0.703</v>
      </c>
      <c r="O47" s="77">
        <v>184.72</v>
      </c>
      <c r="P47" s="77">
        <v>309.05</v>
      </c>
      <c r="Q47" s="91">
        <v>0.14</v>
      </c>
      <c r="R47" s="91">
        <v>0.29</v>
      </c>
    </row>
    <row r="48" spans="1:18">
      <c r="A48" s="58" t="s">
        <v>697</v>
      </c>
      <c r="B48" s="58" t="s">
        <v>667</v>
      </c>
      <c r="C48" s="58" t="s">
        <v>574</v>
      </c>
      <c r="D48" s="58" t="s">
        <v>668</v>
      </c>
      <c r="E48" s="58" t="s">
        <v>231</v>
      </c>
      <c r="F48" s="59">
        <v>0.2727</v>
      </c>
      <c r="G48" s="59">
        <v>0.406</v>
      </c>
      <c r="H48" s="58" t="s">
        <v>698</v>
      </c>
      <c r="I48" s="58" t="s">
        <v>696</v>
      </c>
      <c r="J48" s="60">
        <v>0.2</v>
      </c>
      <c r="K48" s="60">
        <v>0.23</v>
      </c>
      <c r="L48" s="58"/>
      <c r="M48" s="74">
        <v>0.269</v>
      </c>
      <c r="N48" s="75">
        <v>0.853</v>
      </c>
      <c r="O48" s="77">
        <v>366.4</v>
      </c>
      <c r="P48" s="77">
        <v>373.8</v>
      </c>
      <c r="Q48" s="91">
        <v>0.27</v>
      </c>
      <c r="R48" s="91">
        <v>0.29</v>
      </c>
    </row>
    <row r="49" ht="12.75" customHeight="1" spans="1:18">
      <c r="A49" s="58"/>
      <c r="B49" s="58" t="s">
        <v>671</v>
      </c>
      <c r="C49" s="58" t="s">
        <v>588</v>
      </c>
      <c r="D49" s="58" t="s">
        <v>668</v>
      </c>
      <c r="E49" s="58" t="s">
        <v>231</v>
      </c>
      <c r="F49" s="59">
        <v>0.206</v>
      </c>
      <c r="G49" s="59">
        <v>0.593</v>
      </c>
      <c r="H49" s="58" t="s">
        <v>699</v>
      </c>
      <c r="I49" s="58" t="s">
        <v>696</v>
      </c>
      <c r="J49" s="60">
        <v>0.16</v>
      </c>
      <c r="K49" s="60">
        <v>0.19</v>
      </c>
      <c r="L49" s="58"/>
      <c r="M49" s="74">
        <v>0.764</v>
      </c>
      <c r="N49" s="75">
        <v>1.296</v>
      </c>
      <c r="O49" s="77">
        <v>554.2</v>
      </c>
      <c r="P49" s="77">
        <v>499</v>
      </c>
      <c r="Q49" s="91">
        <v>0.04</v>
      </c>
      <c r="R49" s="91">
        <v>0.06</v>
      </c>
    </row>
    <row r="50" spans="1:18">
      <c r="A50" s="58"/>
      <c r="B50" s="58" t="s">
        <v>674</v>
      </c>
      <c r="C50" s="58" t="s">
        <v>574</v>
      </c>
      <c r="D50" s="58" t="s">
        <v>668</v>
      </c>
      <c r="E50" s="58" t="s">
        <v>231</v>
      </c>
      <c r="F50" s="59">
        <v>0.7783</v>
      </c>
      <c r="G50" s="59">
        <v>1.96</v>
      </c>
      <c r="H50" s="58" t="s">
        <v>700</v>
      </c>
      <c r="I50" s="58" t="s">
        <v>701</v>
      </c>
      <c r="J50" s="60">
        <v>0.4</v>
      </c>
      <c r="K50" s="60">
        <v>0.55</v>
      </c>
      <c r="L50" s="58"/>
      <c r="M50" s="75">
        <v>0.844</v>
      </c>
      <c r="N50" s="83">
        <v>0.53</v>
      </c>
      <c r="O50" s="84">
        <v>202.01</v>
      </c>
      <c r="P50" s="84">
        <v>365.91</v>
      </c>
      <c r="Q50" s="91">
        <v>0.19</v>
      </c>
      <c r="R50" s="91">
        <v>0.34</v>
      </c>
    </row>
    <row r="51" ht="13.2" spans="1:18">
      <c r="A51" s="58"/>
      <c r="B51" s="58" t="s">
        <v>677</v>
      </c>
      <c r="C51" s="58" t="s">
        <v>574</v>
      </c>
      <c r="D51" s="1" t="s">
        <v>668</v>
      </c>
      <c r="E51" s="58" t="s">
        <v>231</v>
      </c>
      <c r="F51" s="59">
        <v>0.4987</v>
      </c>
      <c r="G51" s="59">
        <v>1</v>
      </c>
      <c r="H51" s="58" t="s">
        <v>702</v>
      </c>
      <c r="I51" s="58" t="s">
        <v>682</v>
      </c>
      <c r="J51" s="60">
        <v>0.49</v>
      </c>
      <c r="K51" s="60">
        <v>0.69</v>
      </c>
      <c r="L51" s="58"/>
      <c r="M51" s="85">
        <v>0.698</v>
      </c>
      <c r="N51" s="86">
        <v>0.48</v>
      </c>
      <c r="O51" s="87">
        <v>205.82</v>
      </c>
      <c r="P51" s="87">
        <v>373.53</v>
      </c>
      <c r="Q51" s="91">
        <v>0.15</v>
      </c>
      <c r="R51" s="91">
        <v>0.24</v>
      </c>
    </row>
    <row r="52" ht="13.2" spans="1:18">
      <c r="A52" s="58"/>
      <c r="B52" s="58" t="s">
        <v>680</v>
      </c>
      <c r="C52" s="58" t="s">
        <v>574</v>
      </c>
      <c r="D52" s="1" t="s">
        <v>668</v>
      </c>
      <c r="E52" s="58" t="s">
        <v>231</v>
      </c>
      <c r="F52" s="59">
        <v>0.6724</v>
      </c>
      <c r="G52" s="59">
        <v>2.31</v>
      </c>
      <c r="H52" s="58" t="s">
        <v>703</v>
      </c>
      <c r="I52" s="58" t="s">
        <v>704</v>
      </c>
      <c r="J52" s="60">
        <v>0.48</v>
      </c>
      <c r="K52" s="60">
        <v>0.79</v>
      </c>
      <c r="L52" s="58"/>
      <c r="M52" s="85">
        <v>0.618</v>
      </c>
      <c r="N52" s="86">
        <v>1.1</v>
      </c>
      <c r="O52" s="87">
        <v>343.84</v>
      </c>
      <c r="P52" s="87" t="s">
        <v>705</v>
      </c>
      <c r="Q52" s="91">
        <v>0.12</v>
      </c>
      <c r="R52" s="91">
        <v>0.42</v>
      </c>
    </row>
    <row r="53" ht="13.2" spans="1:18">
      <c r="A53" s="58"/>
      <c r="B53" s="58" t="s">
        <v>683</v>
      </c>
      <c r="C53" s="58" t="s">
        <v>574</v>
      </c>
      <c r="D53" s="1" t="s">
        <v>668</v>
      </c>
      <c r="E53" s="58" t="s">
        <v>231</v>
      </c>
      <c r="F53" s="59">
        <v>0.7804</v>
      </c>
      <c r="G53" s="59">
        <v>1.94</v>
      </c>
      <c r="H53" s="58" t="s">
        <v>706</v>
      </c>
      <c r="I53" s="58" t="s">
        <v>701</v>
      </c>
      <c r="J53" s="60">
        <v>0.43</v>
      </c>
      <c r="K53" s="60">
        <v>0.66</v>
      </c>
      <c r="L53" s="58"/>
      <c r="M53" s="85">
        <v>0.801</v>
      </c>
      <c r="N53" s="86">
        <v>0.823</v>
      </c>
      <c r="O53" s="87">
        <v>265.54</v>
      </c>
      <c r="P53" s="87">
        <v>388.78</v>
      </c>
      <c r="Q53" s="91">
        <v>0.14</v>
      </c>
      <c r="R53" s="91">
        <v>0.48</v>
      </c>
    </row>
    <row r="54" ht="13.2" spans="1:18">
      <c r="A54" s="58"/>
      <c r="B54" s="58" t="s">
        <v>685</v>
      </c>
      <c r="C54" s="58" t="s">
        <v>574</v>
      </c>
      <c r="D54" s="1" t="s">
        <v>668</v>
      </c>
      <c r="E54" s="58" t="s">
        <v>231</v>
      </c>
      <c r="F54" s="59">
        <v>0.7451</v>
      </c>
      <c r="G54" s="59">
        <v>2.43</v>
      </c>
      <c r="H54" s="58" t="s">
        <v>707</v>
      </c>
      <c r="I54" s="58" t="s">
        <v>701</v>
      </c>
      <c r="J54" s="59">
        <v>0.32</v>
      </c>
      <c r="K54" s="60">
        <v>0.6</v>
      </c>
      <c r="L54" s="58"/>
      <c r="M54" s="85">
        <v>0.842</v>
      </c>
      <c r="N54" s="86">
        <v>1.32</v>
      </c>
      <c r="O54" s="87">
        <v>333.89</v>
      </c>
      <c r="P54" s="87">
        <v>442.14</v>
      </c>
      <c r="Q54" s="91">
        <v>0.15</v>
      </c>
      <c r="R54" s="91">
        <v>0.52</v>
      </c>
    </row>
    <row r="55" ht="13.2" spans="1:18">
      <c r="A55" s="58"/>
      <c r="B55" s="58" t="s">
        <v>708</v>
      </c>
      <c r="C55" s="58" t="s">
        <v>588</v>
      </c>
      <c r="D55" s="1" t="s">
        <v>668</v>
      </c>
      <c r="E55" s="58" t="s">
        <v>231</v>
      </c>
      <c r="F55" s="59">
        <v>0.3194</v>
      </c>
      <c r="G55" s="59">
        <v>1.75</v>
      </c>
      <c r="H55" s="58" t="s">
        <v>709</v>
      </c>
      <c r="I55" s="58" t="s">
        <v>710</v>
      </c>
      <c r="J55" s="60">
        <v>0.21</v>
      </c>
      <c r="K55" s="60">
        <v>0.6</v>
      </c>
      <c r="L55" s="58"/>
      <c r="M55" s="85">
        <v>0.326</v>
      </c>
      <c r="N55" s="88">
        <v>0.623</v>
      </c>
      <c r="O55" s="87">
        <v>313.23</v>
      </c>
      <c r="P55" s="87">
        <v>442.14</v>
      </c>
      <c r="Q55" s="91">
        <v>0.29</v>
      </c>
      <c r="R55" s="91">
        <v>0.39</v>
      </c>
    </row>
    <row r="56" ht="13.2" spans="1:18">
      <c r="A56" s="58"/>
      <c r="B56" s="58" t="s">
        <v>688</v>
      </c>
      <c r="C56" s="58" t="s">
        <v>574</v>
      </c>
      <c r="D56" s="1" t="s">
        <v>668</v>
      </c>
      <c r="E56" s="58" t="s">
        <v>231</v>
      </c>
      <c r="F56" s="59">
        <v>0.4435</v>
      </c>
      <c r="G56" s="59">
        <v>2.02</v>
      </c>
      <c r="H56" s="58" t="s">
        <v>711</v>
      </c>
      <c r="I56" s="58" t="s">
        <v>656</v>
      </c>
      <c r="J56" s="60">
        <v>0.37</v>
      </c>
      <c r="K56" s="60">
        <v>0.76</v>
      </c>
      <c r="L56" s="58"/>
      <c r="M56" s="85">
        <v>0.4761</v>
      </c>
      <c r="N56" s="88">
        <v>1.11</v>
      </c>
      <c r="O56" s="87">
        <v>371.15</v>
      </c>
      <c r="P56" s="87" t="s">
        <v>712</v>
      </c>
      <c r="Q56" s="91">
        <v>0.22</v>
      </c>
      <c r="R56" s="91">
        <v>0.32</v>
      </c>
    </row>
    <row r="57" ht="13.2" spans="1:18">
      <c r="A57" s="58"/>
      <c r="B57" s="58" t="s">
        <v>691</v>
      </c>
      <c r="C57" s="58" t="s">
        <v>574</v>
      </c>
      <c r="D57" s="1" t="s">
        <v>668</v>
      </c>
      <c r="E57" s="58" t="s">
        <v>231</v>
      </c>
      <c r="F57" s="59">
        <v>0.4565</v>
      </c>
      <c r="G57" s="59">
        <v>2.09</v>
      </c>
      <c r="H57" s="58" t="s">
        <v>713</v>
      </c>
      <c r="I57" s="58" t="s">
        <v>690</v>
      </c>
      <c r="J57" s="60">
        <v>0.38</v>
      </c>
      <c r="K57" s="60">
        <v>0.75</v>
      </c>
      <c r="L57" s="58"/>
      <c r="M57" s="85">
        <v>0.5402</v>
      </c>
      <c r="N57" s="88">
        <v>1.16</v>
      </c>
      <c r="O57" s="87">
        <v>385.5</v>
      </c>
      <c r="P57" s="87">
        <v>495.5</v>
      </c>
      <c r="Q57" s="91">
        <v>0.37</v>
      </c>
      <c r="R57" s="91">
        <v>0.45</v>
      </c>
    </row>
    <row r="58" ht="13.2" spans="1:18">
      <c r="A58" s="58"/>
      <c r="B58" s="58" t="s">
        <v>694</v>
      </c>
      <c r="C58" s="58" t="s">
        <v>574</v>
      </c>
      <c r="D58" s="1" t="s">
        <v>668</v>
      </c>
      <c r="E58" s="58" t="s">
        <v>231</v>
      </c>
      <c r="F58" s="59">
        <v>0.4157</v>
      </c>
      <c r="G58" s="59">
        <v>1.57</v>
      </c>
      <c r="H58" s="58" t="s">
        <v>714</v>
      </c>
      <c r="I58" s="58" t="s">
        <v>715</v>
      </c>
      <c r="J58" s="59">
        <v>0.5347</v>
      </c>
      <c r="K58" s="60">
        <v>0.75</v>
      </c>
      <c r="L58" s="58"/>
      <c r="M58" s="74">
        <v>0.5619</v>
      </c>
      <c r="N58" s="75">
        <v>1.32</v>
      </c>
      <c r="O58" s="77">
        <v>297.36</v>
      </c>
      <c r="P58" s="77">
        <v>484.39</v>
      </c>
      <c r="Q58" s="91">
        <v>0.16</v>
      </c>
      <c r="R58" s="91">
        <v>0.2</v>
      </c>
    </row>
    <row r="59" ht="13.2" spans="1:18">
      <c r="A59" s="58" t="s">
        <v>74</v>
      </c>
      <c r="B59" s="58" t="s">
        <v>716</v>
      </c>
      <c r="C59" s="58" t="s">
        <v>574</v>
      </c>
      <c r="D59" s="1" t="s">
        <v>622</v>
      </c>
      <c r="E59" s="58" t="s">
        <v>231</v>
      </c>
      <c r="F59" s="59">
        <v>0.2259</v>
      </c>
      <c r="G59" s="59">
        <v>0.906</v>
      </c>
      <c r="H59" s="59" t="s">
        <v>717</v>
      </c>
      <c r="I59" s="59" t="s">
        <v>718</v>
      </c>
      <c r="J59" s="59">
        <v>0.3374</v>
      </c>
      <c r="K59" s="59">
        <v>0.5</v>
      </c>
      <c r="L59" s="58"/>
      <c r="M59" s="74">
        <v>0.2156</v>
      </c>
      <c r="N59" s="75">
        <v>0.36</v>
      </c>
      <c r="O59" s="77">
        <v>117.78</v>
      </c>
      <c r="P59" s="77">
        <v>123.62</v>
      </c>
      <c r="Q59" s="91">
        <v>0.29</v>
      </c>
      <c r="R59" s="91">
        <v>0.42</v>
      </c>
    </row>
    <row r="60" ht="13.2" spans="1:18">
      <c r="A60" s="58" t="s">
        <v>88</v>
      </c>
      <c r="B60" s="58" t="s">
        <v>596</v>
      </c>
      <c r="C60" s="58" t="s">
        <v>574</v>
      </c>
      <c r="D60" s="1" t="s">
        <v>719</v>
      </c>
      <c r="E60" s="58" t="s">
        <v>231</v>
      </c>
      <c r="F60" s="59">
        <v>0.191</v>
      </c>
      <c r="G60" s="59">
        <v>0.36</v>
      </c>
      <c r="H60" s="58" t="s">
        <v>720</v>
      </c>
      <c r="I60" s="58" t="s">
        <v>601</v>
      </c>
      <c r="J60" s="71">
        <v>0.155</v>
      </c>
      <c r="K60" s="72">
        <v>0.16</v>
      </c>
      <c r="L60" s="58"/>
      <c r="M60" s="74">
        <v>0.2156</v>
      </c>
      <c r="N60" s="75">
        <v>0.36</v>
      </c>
      <c r="O60" s="77">
        <v>123.62</v>
      </c>
      <c r="P60" s="77">
        <v>117.78</v>
      </c>
      <c r="Q60" s="91">
        <v>0.16</v>
      </c>
      <c r="R60" s="91">
        <v>0.35</v>
      </c>
    </row>
    <row r="61" ht="13.2" spans="1:18">
      <c r="A61" s="58" t="s">
        <v>721</v>
      </c>
      <c r="B61" s="58" t="s">
        <v>657</v>
      </c>
      <c r="C61" s="58" t="s">
        <v>588</v>
      </c>
      <c r="D61" s="1" t="s">
        <v>722</v>
      </c>
      <c r="E61" s="58" t="s">
        <v>231</v>
      </c>
      <c r="F61" s="59">
        <v>0.0013</v>
      </c>
      <c r="G61" s="59">
        <v>0.096</v>
      </c>
      <c r="H61" s="58" t="s">
        <v>718</v>
      </c>
      <c r="I61" s="58" t="s">
        <v>627</v>
      </c>
      <c r="J61" s="59">
        <v>0.1584</v>
      </c>
      <c r="K61" s="60">
        <v>0.52</v>
      </c>
      <c r="L61" s="58"/>
      <c r="M61" s="74">
        <v>0.0462</v>
      </c>
      <c r="N61" s="75">
        <v>0.063</v>
      </c>
      <c r="O61" s="77">
        <v>106.31</v>
      </c>
      <c r="P61" s="77">
        <v>114.35</v>
      </c>
      <c r="Q61" s="91">
        <v>0.23</v>
      </c>
      <c r="R61" s="91">
        <v>0.27</v>
      </c>
    </row>
    <row r="62" ht="13.2" spans="1:18">
      <c r="A62" s="58"/>
      <c r="B62" s="58" t="s">
        <v>661</v>
      </c>
      <c r="C62" s="58" t="s">
        <v>574</v>
      </c>
      <c r="D62" s="1" t="s">
        <v>722</v>
      </c>
      <c r="E62" s="58" t="s">
        <v>231</v>
      </c>
      <c r="F62" s="59">
        <v>0.005</v>
      </c>
      <c r="G62" s="59">
        <v>0.093</v>
      </c>
      <c r="H62" s="58" t="s">
        <v>723</v>
      </c>
      <c r="I62" s="58" t="s">
        <v>621</v>
      </c>
      <c r="J62" s="59">
        <v>0.1222</v>
      </c>
      <c r="K62" s="60">
        <v>0.43</v>
      </c>
      <c r="L62" s="58"/>
      <c r="M62" s="74">
        <v>0.091</v>
      </c>
      <c r="N62" s="75">
        <v>0.125</v>
      </c>
      <c r="O62" s="77">
        <v>144.84</v>
      </c>
      <c r="P62" s="77">
        <v>144.84</v>
      </c>
      <c r="Q62" s="91">
        <v>0.21</v>
      </c>
      <c r="R62" s="91">
        <v>0.25</v>
      </c>
    </row>
    <row r="63" ht="13.2" spans="1:18">
      <c r="A63" s="58"/>
      <c r="B63" s="58" t="s">
        <v>664</v>
      </c>
      <c r="C63" s="58" t="s">
        <v>574</v>
      </c>
      <c r="D63" s="1" t="s">
        <v>722</v>
      </c>
      <c r="E63" s="58" t="s">
        <v>231</v>
      </c>
      <c r="F63" s="59">
        <v>0.2849</v>
      </c>
      <c r="G63" s="59">
        <v>0.967</v>
      </c>
      <c r="H63" s="58" t="s">
        <v>724</v>
      </c>
      <c r="I63" s="58" t="s">
        <v>725</v>
      </c>
      <c r="J63" s="59">
        <v>0.2989</v>
      </c>
      <c r="K63" s="60">
        <v>0.57</v>
      </c>
      <c r="L63" s="58"/>
      <c r="M63" s="74">
        <v>0.2225</v>
      </c>
      <c r="N63" s="75">
        <v>0.703</v>
      </c>
      <c r="O63" s="77">
        <v>163.7</v>
      </c>
      <c r="P63" s="77">
        <v>213.53</v>
      </c>
      <c r="Q63" s="91">
        <v>0.29</v>
      </c>
      <c r="R63" s="91">
        <v>0.11</v>
      </c>
    </row>
    <row r="64" ht="13.2" spans="1:18">
      <c r="A64" s="58" t="s">
        <v>65</v>
      </c>
      <c r="B64" s="58" t="s">
        <v>657</v>
      </c>
      <c r="C64" s="58" t="s">
        <v>588</v>
      </c>
      <c r="D64" s="1" t="s">
        <v>726</v>
      </c>
      <c r="E64" s="58" t="s">
        <v>231</v>
      </c>
      <c r="F64" s="59">
        <v>0.0299</v>
      </c>
      <c r="G64" s="59">
        <v>0.156</v>
      </c>
      <c r="H64" s="58" t="s">
        <v>727</v>
      </c>
      <c r="I64" s="58" t="s">
        <v>725</v>
      </c>
      <c r="J64" s="59">
        <v>0.0607</v>
      </c>
      <c r="K64" s="60">
        <v>0.21</v>
      </c>
      <c r="L64" s="58"/>
      <c r="M64" s="74">
        <v>0.0306</v>
      </c>
      <c r="N64" s="75">
        <v>0.263</v>
      </c>
      <c r="O64" s="77">
        <v>127.32</v>
      </c>
      <c r="P64" s="77">
        <v>174.19</v>
      </c>
      <c r="Q64" s="91">
        <v>0.65</v>
      </c>
      <c r="R64" s="91">
        <v>0.73</v>
      </c>
    </row>
    <row r="65" ht="13.2" spans="1:18">
      <c r="A65" s="58"/>
      <c r="B65" s="58" t="s">
        <v>661</v>
      </c>
      <c r="C65" s="58" t="s">
        <v>574</v>
      </c>
      <c r="D65" s="1" t="s">
        <v>726</v>
      </c>
      <c r="E65" s="58" t="s">
        <v>231</v>
      </c>
      <c r="F65" s="59">
        <v>0.0432</v>
      </c>
      <c r="G65" s="59">
        <v>0.093</v>
      </c>
      <c r="H65" s="58" t="s">
        <v>728</v>
      </c>
      <c r="I65" s="58" t="s">
        <v>725</v>
      </c>
      <c r="J65" s="59">
        <v>0.0403</v>
      </c>
      <c r="K65" s="60">
        <v>0.08</v>
      </c>
      <c r="L65" s="58"/>
      <c r="M65" s="74">
        <v>0.3407</v>
      </c>
      <c r="N65" s="75">
        <v>0.346</v>
      </c>
      <c r="O65" s="77">
        <v>158.5</v>
      </c>
      <c r="P65" s="77">
        <v>175.33</v>
      </c>
      <c r="Q65" s="91">
        <v>0.35</v>
      </c>
      <c r="R65" s="91">
        <v>0.41</v>
      </c>
    </row>
    <row r="66" ht="13.2" spans="1:18">
      <c r="A66" s="58"/>
      <c r="B66" s="58" t="s">
        <v>664</v>
      </c>
      <c r="C66" s="58" t="s">
        <v>574</v>
      </c>
      <c r="D66" s="1" t="s">
        <v>726</v>
      </c>
      <c r="E66" s="58" t="s">
        <v>231</v>
      </c>
      <c r="F66" s="59">
        <v>0.145</v>
      </c>
      <c r="G66" s="59">
        <v>0.656</v>
      </c>
      <c r="H66" s="58" t="s">
        <v>729</v>
      </c>
      <c r="I66" s="58" t="s">
        <v>609</v>
      </c>
      <c r="J66" s="59">
        <v>0.2055</v>
      </c>
      <c r="K66" s="60">
        <v>0.49</v>
      </c>
      <c r="L66" s="58"/>
      <c r="M66" s="74">
        <v>0.101</v>
      </c>
      <c r="N66" s="75">
        <v>0.29</v>
      </c>
      <c r="O66" s="77">
        <v>197.6</v>
      </c>
      <c r="P66" s="77">
        <v>241.62</v>
      </c>
      <c r="Q66" s="91">
        <v>0.72</v>
      </c>
      <c r="R66" s="91">
        <v>0.79</v>
      </c>
    </row>
    <row r="67" ht="13.2" spans="1:18">
      <c r="A67" s="58" t="s">
        <v>61</v>
      </c>
      <c r="B67" s="58" t="s">
        <v>657</v>
      </c>
      <c r="C67" s="58" t="s">
        <v>588</v>
      </c>
      <c r="D67" s="1" t="s">
        <v>730</v>
      </c>
      <c r="E67" s="58" t="s">
        <v>231</v>
      </c>
      <c r="F67" s="59">
        <v>0.034</v>
      </c>
      <c r="G67" s="59">
        <v>0.096</v>
      </c>
      <c r="H67" s="58" t="s">
        <v>731</v>
      </c>
      <c r="I67" s="58" t="s">
        <v>621</v>
      </c>
      <c r="J67" s="59">
        <v>0.1544</v>
      </c>
      <c r="K67" s="60">
        <v>0.48</v>
      </c>
      <c r="L67" s="58"/>
      <c r="M67" s="74">
        <v>0.036</v>
      </c>
      <c r="N67" s="75">
        <v>0.093</v>
      </c>
      <c r="O67" s="77">
        <v>112.5</v>
      </c>
      <c r="P67" s="77">
        <v>113</v>
      </c>
      <c r="Q67" s="91">
        <v>0.28</v>
      </c>
      <c r="R67" s="91">
        <v>0.37</v>
      </c>
    </row>
    <row r="68" ht="13.2" spans="1:18">
      <c r="A68" s="58"/>
      <c r="B68" s="58" t="s">
        <v>661</v>
      </c>
      <c r="C68" s="58" t="s">
        <v>574</v>
      </c>
      <c r="D68" s="1" t="s">
        <v>730</v>
      </c>
      <c r="E68" s="58" t="s">
        <v>231</v>
      </c>
      <c r="F68" s="59">
        <v>0.044</v>
      </c>
      <c r="G68" s="59">
        <v>0.272</v>
      </c>
      <c r="H68" s="58" t="s">
        <v>732</v>
      </c>
      <c r="I68" s="58" t="s">
        <v>624</v>
      </c>
      <c r="J68" s="59">
        <v>0.1221</v>
      </c>
      <c r="K68" s="60">
        <v>0.38</v>
      </c>
      <c r="L68" s="58"/>
      <c r="M68" s="74">
        <v>0.1964</v>
      </c>
      <c r="N68" s="75">
        <v>0.216</v>
      </c>
      <c r="O68" s="77">
        <v>170.65</v>
      </c>
      <c r="P68" s="77">
        <v>175.33</v>
      </c>
      <c r="Q68" s="91">
        <v>0.32</v>
      </c>
      <c r="R68" s="91">
        <v>0.36</v>
      </c>
    </row>
    <row r="69" ht="13.2" spans="1:18">
      <c r="A69" s="58"/>
      <c r="B69" s="58" t="s">
        <v>664</v>
      </c>
      <c r="C69" s="58" t="s">
        <v>574</v>
      </c>
      <c r="D69" s="1" t="s">
        <v>730</v>
      </c>
      <c r="E69" s="58" t="s">
        <v>231</v>
      </c>
      <c r="F69" s="59">
        <v>0.2022</v>
      </c>
      <c r="G69" s="59">
        <v>0.968</v>
      </c>
      <c r="H69" s="58" t="s">
        <v>733</v>
      </c>
      <c r="I69" s="58" t="s">
        <v>734</v>
      </c>
      <c r="J69" s="59">
        <v>0.2241</v>
      </c>
      <c r="K69" s="60">
        <v>0.65</v>
      </c>
      <c r="L69" s="58"/>
      <c r="M69" s="74">
        <v>0.3255</v>
      </c>
      <c r="N69" s="75">
        <v>0.903</v>
      </c>
      <c r="O69" s="77">
        <v>213.04</v>
      </c>
      <c r="P69" s="77">
        <v>264.1</v>
      </c>
      <c r="Q69" s="91">
        <v>0.13</v>
      </c>
      <c r="R69" s="91">
        <v>0.18</v>
      </c>
    </row>
    <row r="70" ht="13.2" spans="1:18">
      <c r="A70" s="58" t="s">
        <v>735</v>
      </c>
      <c r="B70" s="58" t="s">
        <v>657</v>
      </c>
      <c r="C70" s="58" t="s">
        <v>588</v>
      </c>
      <c r="D70" s="1" t="s">
        <v>736</v>
      </c>
      <c r="E70" s="58" t="s">
        <v>231</v>
      </c>
      <c r="F70" s="59">
        <v>0.0016</v>
      </c>
      <c r="G70" s="59">
        <v>0.032</v>
      </c>
      <c r="H70" s="58" t="s">
        <v>718</v>
      </c>
      <c r="I70" s="58" t="s">
        <v>627</v>
      </c>
      <c r="J70" s="59">
        <v>0.1584</v>
      </c>
      <c r="K70" s="60">
        <v>0.52</v>
      </c>
      <c r="L70" s="58"/>
      <c r="M70" s="74">
        <v>0.0343</v>
      </c>
      <c r="N70" s="75">
        <v>0.563</v>
      </c>
      <c r="O70" s="77">
        <v>95.08</v>
      </c>
      <c r="P70" s="77">
        <v>112.38</v>
      </c>
      <c r="Q70" s="91">
        <v>0.08</v>
      </c>
      <c r="R70" s="91">
        <v>0.18</v>
      </c>
    </row>
    <row r="71" ht="13.2" spans="1:18">
      <c r="A71" s="58"/>
      <c r="B71" s="58" t="s">
        <v>661</v>
      </c>
      <c r="C71" s="58" t="s">
        <v>574</v>
      </c>
      <c r="D71" s="1" t="s">
        <v>736</v>
      </c>
      <c r="E71" s="58" t="s">
        <v>231</v>
      </c>
      <c r="F71" s="59">
        <v>0.0071</v>
      </c>
      <c r="G71" s="59">
        <v>0.187</v>
      </c>
      <c r="H71" s="58" t="s">
        <v>737</v>
      </c>
      <c r="I71" s="58" t="s">
        <v>627</v>
      </c>
      <c r="J71" s="59">
        <v>0.1222</v>
      </c>
      <c r="K71" s="60">
        <v>0.43</v>
      </c>
      <c r="L71" s="58"/>
      <c r="M71" s="74">
        <v>0.0714</v>
      </c>
      <c r="N71" s="75">
        <v>0.093</v>
      </c>
      <c r="O71" s="77">
        <v>159.86</v>
      </c>
      <c r="P71" s="77">
        <v>167.71</v>
      </c>
      <c r="Q71" s="91">
        <v>0.1</v>
      </c>
      <c r="R71" s="91">
        <v>0.27</v>
      </c>
    </row>
    <row r="72" ht="13.2" spans="1:18">
      <c r="A72" s="58"/>
      <c r="B72" s="58" t="s">
        <v>664</v>
      </c>
      <c r="C72" s="58" t="s">
        <v>574</v>
      </c>
      <c r="D72" s="1" t="s">
        <v>736</v>
      </c>
      <c r="E72" s="58" t="s">
        <v>231</v>
      </c>
      <c r="F72" s="59">
        <v>0.265</v>
      </c>
      <c r="G72" s="60">
        <v>1</v>
      </c>
      <c r="H72" s="58" t="s">
        <v>738</v>
      </c>
      <c r="I72" s="58" t="s">
        <v>739</v>
      </c>
      <c r="J72" s="59">
        <v>0.2694</v>
      </c>
      <c r="K72" s="60">
        <v>0.61</v>
      </c>
      <c r="L72" s="58"/>
      <c r="M72" s="74">
        <v>0.1684</v>
      </c>
      <c r="N72" s="75">
        <v>0.87</v>
      </c>
      <c r="O72" s="77">
        <v>138.53</v>
      </c>
      <c r="P72" s="77">
        <v>151.72</v>
      </c>
      <c r="Q72" s="91">
        <v>0.12</v>
      </c>
      <c r="R72" s="91">
        <v>0.17</v>
      </c>
    </row>
    <row r="73" ht="13.2" spans="4:12">
      <c r="D73" s="1"/>
      <c r="L73" s="58"/>
    </row>
    <row r="74" ht="13.2" spans="4:12">
      <c r="D74" s="1"/>
      <c r="L74" s="58"/>
    </row>
    <row r="75" ht="13.2" spans="4:4">
      <c r="D75" s="1"/>
    </row>
    <row r="76" ht="13.2" spans="4:4">
      <c r="D76" s="1"/>
    </row>
  </sheetData>
  <mergeCells count="1">
    <mergeCell ref="M33:R34"/>
  </mergeCells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topLeftCell="A3" workbookViewId="0">
      <selection activeCell="J10" sqref="J10"/>
    </sheetView>
  </sheetViews>
  <sheetFormatPr defaultColWidth="8.66666666666667" defaultRowHeight="12.4" outlineLevelCol="7"/>
  <cols>
    <col min="1" max="1" width="37.6666666666667" style="28" customWidth="1"/>
    <col min="2" max="2" width="13.3333333333333" style="28" customWidth="1"/>
    <col min="3" max="3" width="79.6666666666667" style="28" customWidth="1"/>
    <col min="4" max="7" width="16.5" style="29" customWidth="1"/>
    <col min="8" max="8" width="14.6666666666667" style="27" customWidth="1"/>
    <col min="9" max="16384" width="8.66666666666667" style="28"/>
  </cols>
  <sheetData>
    <row r="1" ht="16" spans="1:8">
      <c r="A1" s="30" t="s">
        <v>740</v>
      </c>
      <c r="B1" s="30" t="s">
        <v>741</v>
      </c>
      <c r="C1" s="30" t="s">
        <v>742</v>
      </c>
      <c r="D1" s="31" t="s">
        <v>743</v>
      </c>
      <c r="E1" s="31" t="s">
        <v>213</v>
      </c>
      <c r="F1" s="31" t="s">
        <v>214</v>
      </c>
      <c r="G1" s="31" t="s">
        <v>215</v>
      </c>
      <c r="H1" s="31" t="s">
        <v>223</v>
      </c>
    </row>
    <row r="2" ht="25" spans="1:8">
      <c r="A2" s="32" t="s">
        <v>90</v>
      </c>
      <c r="B2" s="32" t="s">
        <v>744</v>
      </c>
      <c r="C2" s="33" t="s">
        <v>745</v>
      </c>
      <c r="D2" s="34" t="s">
        <v>746</v>
      </c>
      <c r="E2" s="34" t="s">
        <v>747</v>
      </c>
      <c r="F2" s="34" t="s">
        <v>748</v>
      </c>
      <c r="G2" s="34" t="s">
        <v>749</v>
      </c>
      <c r="H2" s="50" t="s">
        <v>231</v>
      </c>
    </row>
    <row r="3" ht="13" spans="1:8">
      <c r="A3" s="32"/>
      <c r="B3" s="32"/>
      <c r="C3" s="35" t="s">
        <v>750</v>
      </c>
      <c r="D3" s="34" t="s">
        <v>751</v>
      </c>
      <c r="E3" s="51" t="s">
        <v>369</v>
      </c>
      <c r="F3" s="51" t="s">
        <v>370</v>
      </c>
      <c r="G3" s="51" t="s">
        <v>371</v>
      </c>
      <c r="H3" s="50" t="s">
        <v>231</v>
      </c>
    </row>
    <row r="4" ht="13" spans="1:8">
      <c r="A4" s="32"/>
      <c r="B4" s="32"/>
      <c r="C4" s="35" t="s">
        <v>752</v>
      </c>
      <c r="D4" s="34" t="s">
        <v>751</v>
      </c>
      <c r="E4" s="34" t="s">
        <v>753</v>
      </c>
      <c r="F4" s="34" t="s">
        <v>754</v>
      </c>
      <c r="G4" s="34" t="s">
        <v>494</v>
      </c>
      <c r="H4" s="50" t="s">
        <v>231</v>
      </c>
    </row>
    <row r="5" ht="13" spans="1:8">
      <c r="A5" s="32"/>
      <c r="B5" s="32"/>
      <c r="C5" s="35" t="s">
        <v>755</v>
      </c>
      <c r="D5" s="34" t="s">
        <v>751</v>
      </c>
      <c r="E5" s="51" t="s">
        <v>756</v>
      </c>
      <c r="F5" s="51" t="s">
        <v>406</v>
      </c>
      <c r="G5" s="51" t="s">
        <v>757</v>
      </c>
      <c r="H5" s="50" t="s">
        <v>231</v>
      </c>
    </row>
    <row r="6" ht="13" spans="1:8">
      <c r="A6" s="32"/>
      <c r="B6" s="32"/>
      <c r="C6" s="35" t="s">
        <v>758</v>
      </c>
      <c r="D6" s="34" t="s">
        <v>751</v>
      </c>
      <c r="E6" s="51" t="s">
        <v>759</v>
      </c>
      <c r="F6" s="51" t="s">
        <v>760</v>
      </c>
      <c r="G6" s="51" t="s">
        <v>759</v>
      </c>
      <c r="H6" s="50" t="s">
        <v>231</v>
      </c>
    </row>
    <row r="7" ht="13" spans="1:8">
      <c r="A7" s="32"/>
      <c r="B7" s="32"/>
      <c r="C7" s="35" t="s">
        <v>761</v>
      </c>
      <c r="D7" s="34" t="s">
        <v>762</v>
      </c>
      <c r="E7" s="51" t="s">
        <v>763</v>
      </c>
      <c r="F7" s="51" t="s">
        <v>764</v>
      </c>
      <c r="G7" s="51" t="s">
        <v>765</v>
      </c>
      <c r="H7" s="50" t="s">
        <v>231</v>
      </c>
    </row>
    <row r="8" ht="13" spans="1:8">
      <c r="A8" s="32"/>
      <c r="B8" s="32"/>
      <c r="C8" s="35" t="s">
        <v>766</v>
      </c>
      <c r="D8" s="34" t="s">
        <v>762</v>
      </c>
      <c r="E8" s="51" t="s">
        <v>291</v>
      </c>
      <c r="F8" s="51" t="s">
        <v>767</v>
      </c>
      <c r="G8" s="51" t="s">
        <v>768</v>
      </c>
      <c r="H8" s="50" t="s">
        <v>231</v>
      </c>
    </row>
    <row r="9" ht="25" spans="1:8">
      <c r="A9" s="32"/>
      <c r="B9" s="32"/>
      <c r="C9" s="36" t="s">
        <v>769</v>
      </c>
      <c r="D9" s="34" t="s">
        <v>770</v>
      </c>
      <c r="E9" s="34" t="s">
        <v>771</v>
      </c>
      <c r="F9" s="34" t="s">
        <v>771</v>
      </c>
      <c r="G9" s="34" t="s">
        <v>771</v>
      </c>
      <c r="H9" s="50" t="s">
        <v>231</v>
      </c>
    </row>
    <row r="10" ht="13" spans="1:8">
      <c r="A10" s="32"/>
      <c r="B10" s="32"/>
      <c r="C10" s="36" t="s">
        <v>772</v>
      </c>
      <c r="D10" s="34" t="s">
        <v>770</v>
      </c>
      <c r="E10" s="34" t="s">
        <v>771</v>
      </c>
      <c r="F10" s="34" t="s">
        <v>771</v>
      </c>
      <c r="G10" s="34" t="s">
        <v>771</v>
      </c>
      <c r="H10" s="50" t="s">
        <v>231</v>
      </c>
    </row>
    <row r="11" ht="13" spans="1:8">
      <c r="A11" s="37" t="s">
        <v>91</v>
      </c>
      <c r="B11" s="37" t="s">
        <v>744</v>
      </c>
      <c r="C11" s="36" t="s">
        <v>773</v>
      </c>
      <c r="D11" s="34" t="s">
        <v>774</v>
      </c>
      <c r="E11" s="51" t="s">
        <v>418</v>
      </c>
      <c r="F11" s="51" t="s">
        <v>376</v>
      </c>
      <c r="G11" s="51" t="s">
        <v>775</v>
      </c>
      <c r="H11" s="50" t="s">
        <v>231</v>
      </c>
    </row>
    <row r="12" ht="13" spans="1:8">
      <c r="A12" s="32"/>
      <c r="B12" s="32"/>
      <c r="C12" s="36" t="s">
        <v>776</v>
      </c>
      <c r="D12" s="38" t="s">
        <v>751</v>
      </c>
      <c r="E12" s="52" t="s">
        <v>777</v>
      </c>
      <c r="F12" s="52" t="s">
        <v>778</v>
      </c>
      <c r="G12" s="52" t="s">
        <v>296</v>
      </c>
      <c r="H12" s="53" t="s">
        <v>231</v>
      </c>
    </row>
    <row r="13" ht="13" spans="1:8">
      <c r="A13" s="39"/>
      <c r="B13" s="32"/>
      <c r="C13" s="36" t="s">
        <v>779</v>
      </c>
      <c r="D13" s="34" t="s">
        <v>780</v>
      </c>
      <c r="E13" s="51" t="s">
        <v>411</v>
      </c>
      <c r="F13" s="51" t="s">
        <v>323</v>
      </c>
      <c r="G13" s="51" t="s">
        <v>452</v>
      </c>
      <c r="H13" s="53" t="s">
        <v>231</v>
      </c>
    </row>
    <row r="14" ht="13" spans="1:8">
      <c r="A14" s="32"/>
      <c r="B14" s="32"/>
      <c r="C14" s="36" t="s">
        <v>781</v>
      </c>
      <c r="D14" s="40" t="s">
        <v>774</v>
      </c>
      <c r="E14" s="40" t="s">
        <v>782</v>
      </c>
      <c r="F14" s="40" t="s">
        <v>783</v>
      </c>
      <c r="G14" s="40" t="s">
        <v>784</v>
      </c>
      <c r="H14" s="54" t="s">
        <v>231</v>
      </c>
    </row>
    <row r="15" ht="13" spans="1:8">
      <c r="A15" s="32"/>
      <c r="B15" s="32"/>
      <c r="C15" s="35" t="s">
        <v>785</v>
      </c>
      <c r="D15" s="34" t="s">
        <v>774</v>
      </c>
      <c r="E15" s="34" t="s">
        <v>786</v>
      </c>
      <c r="F15" s="34" t="s">
        <v>787</v>
      </c>
      <c r="G15" s="34" t="s">
        <v>788</v>
      </c>
      <c r="H15" s="50" t="s">
        <v>231</v>
      </c>
    </row>
    <row r="16" ht="13" spans="1:8">
      <c r="A16" s="32"/>
      <c r="B16" s="32"/>
      <c r="C16" s="35" t="s">
        <v>789</v>
      </c>
      <c r="D16" s="34" t="s">
        <v>774</v>
      </c>
      <c r="E16" s="34" t="s">
        <v>534</v>
      </c>
      <c r="F16" s="34" t="s">
        <v>515</v>
      </c>
      <c r="G16" s="34" t="s">
        <v>521</v>
      </c>
      <c r="H16" s="50" t="s">
        <v>231</v>
      </c>
    </row>
    <row r="17" ht="13" spans="1:8">
      <c r="A17" s="32"/>
      <c r="B17" s="32"/>
      <c r="C17" s="35" t="s">
        <v>790</v>
      </c>
      <c r="D17" s="34" t="s">
        <v>774</v>
      </c>
      <c r="E17" s="34" t="s">
        <v>461</v>
      </c>
      <c r="F17" s="34" t="s">
        <v>782</v>
      </c>
      <c r="G17" s="34" t="s">
        <v>791</v>
      </c>
      <c r="H17" s="50" t="s">
        <v>231</v>
      </c>
    </row>
    <row r="18" ht="13" spans="1:8">
      <c r="A18" s="32"/>
      <c r="B18" s="32"/>
      <c r="C18" s="36" t="s">
        <v>792</v>
      </c>
      <c r="D18" s="34" t="s">
        <v>751</v>
      </c>
      <c r="E18" s="51" t="s">
        <v>793</v>
      </c>
      <c r="F18" s="51" t="s">
        <v>376</v>
      </c>
      <c r="G18" s="51" t="s">
        <v>793</v>
      </c>
      <c r="H18" s="50" t="s">
        <v>231</v>
      </c>
    </row>
    <row r="19" ht="13" spans="1:8">
      <c r="A19" s="32"/>
      <c r="B19" s="41"/>
      <c r="C19" s="36" t="s">
        <v>794</v>
      </c>
      <c r="D19" s="38" t="s">
        <v>795</v>
      </c>
      <c r="E19" s="52" t="s">
        <v>796</v>
      </c>
      <c r="F19" s="52" t="s">
        <v>797</v>
      </c>
      <c r="G19" s="52" t="s">
        <v>798</v>
      </c>
      <c r="H19" s="53" t="s">
        <v>231</v>
      </c>
    </row>
    <row r="20" ht="13" spans="1:8">
      <c r="A20" s="32"/>
      <c r="B20" s="32"/>
      <c r="C20" s="36" t="s">
        <v>799</v>
      </c>
      <c r="D20" s="42" t="s">
        <v>546</v>
      </c>
      <c r="E20" s="42" t="s">
        <v>788</v>
      </c>
      <c r="F20" s="42" t="s">
        <v>784</v>
      </c>
      <c r="G20" s="42" t="s">
        <v>782</v>
      </c>
      <c r="H20" s="50" t="s">
        <v>800</v>
      </c>
    </row>
    <row r="21" ht="13" spans="1:8">
      <c r="A21" s="37" t="s">
        <v>801</v>
      </c>
      <c r="B21" s="38" t="s">
        <v>802</v>
      </c>
      <c r="C21" s="35" t="s">
        <v>803</v>
      </c>
      <c r="D21" s="40" t="s">
        <v>546</v>
      </c>
      <c r="E21" s="40" t="s">
        <v>804</v>
      </c>
      <c r="F21" s="40" t="s">
        <v>805</v>
      </c>
      <c r="G21" s="40" t="s">
        <v>424</v>
      </c>
      <c r="H21" s="54" t="s">
        <v>231</v>
      </c>
    </row>
    <row r="22" ht="13" spans="1:8">
      <c r="A22" s="41"/>
      <c r="B22" s="40"/>
      <c r="C22" s="35" t="s">
        <v>806</v>
      </c>
      <c r="D22" s="34" t="s">
        <v>762</v>
      </c>
      <c r="E22" s="34" t="s">
        <v>784</v>
      </c>
      <c r="F22" s="34" t="s">
        <v>807</v>
      </c>
      <c r="G22" s="34" t="s">
        <v>783</v>
      </c>
      <c r="H22" s="50" t="s">
        <v>231</v>
      </c>
    </row>
    <row r="23" ht="13" spans="1:8">
      <c r="A23" s="38" t="s">
        <v>808</v>
      </c>
      <c r="B23" s="37" t="s">
        <v>802</v>
      </c>
      <c r="C23" s="43" t="s">
        <v>809</v>
      </c>
      <c r="D23" s="34" t="s">
        <v>810</v>
      </c>
      <c r="E23" s="34" t="s">
        <v>811</v>
      </c>
      <c r="F23" s="34" t="s">
        <v>812</v>
      </c>
      <c r="G23" s="34" t="s">
        <v>813</v>
      </c>
      <c r="H23" s="50" t="s">
        <v>231</v>
      </c>
    </row>
    <row r="24" ht="13" spans="1:8">
      <c r="A24" s="44"/>
      <c r="B24" s="32"/>
      <c r="C24" s="43" t="s">
        <v>814</v>
      </c>
      <c r="D24" s="34" t="s">
        <v>810</v>
      </c>
      <c r="E24" s="34" t="s">
        <v>815</v>
      </c>
      <c r="F24" s="34" t="s">
        <v>431</v>
      </c>
      <c r="G24" s="34" t="s">
        <v>816</v>
      </c>
      <c r="H24" s="50" t="s">
        <v>231</v>
      </c>
    </row>
    <row r="25" ht="13" spans="1:8">
      <c r="A25" s="40"/>
      <c r="B25" s="41"/>
      <c r="C25" s="43" t="s">
        <v>817</v>
      </c>
      <c r="D25" s="34" t="s">
        <v>810</v>
      </c>
      <c r="E25" s="34" t="s">
        <v>818</v>
      </c>
      <c r="F25" s="34" t="s">
        <v>819</v>
      </c>
      <c r="G25" s="34" t="s">
        <v>820</v>
      </c>
      <c r="H25" s="50" t="s">
        <v>231</v>
      </c>
    </row>
    <row r="26" ht="13" spans="1:8">
      <c r="A26" s="34" t="s">
        <v>62</v>
      </c>
      <c r="B26" s="34" t="s">
        <v>802</v>
      </c>
      <c r="C26" s="43" t="s">
        <v>821</v>
      </c>
      <c r="D26" s="34" t="s">
        <v>810</v>
      </c>
      <c r="E26" s="34" t="s">
        <v>822</v>
      </c>
      <c r="F26" s="34" t="s">
        <v>823</v>
      </c>
      <c r="G26" s="34" t="s">
        <v>824</v>
      </c>
      <c r="H26" s="50" t="s">
        <v>231</v>
      </c>
    </row>
    <row r="27" ht="13" spans="1:8">
      <c r="A27" s="45" t="s">
        <v>61</v>
      </c>
      <c r="B27" s="38" t="s">
        <v>802</v>
      </c>
      <c r="C27" s="43" t="s">
        <v>825</v>
      </c>
      <c r="D27" s="34" t="s">
        <v>810</v>
      </c>
      <c r="E27" s="34" t="s">
        <v>826</v>
      </c>
      <c r="F27" s="34" t="s">
        <v>389</v>
      </c>
      <c r="G27" s="34" t="s">
        <v>424</v>
      </c>
      <c r="H27" s="50" t="s">
        <v>231</v>
      </c>
    </row>
    <row r="28" ht="13" spans="1:8">
      <c r="A28" s="46"/>
      <c r="B28" s="40"/>
      <c r="C28" s="43" t="s">
        <v>827</v>
      </c>
      <c r="D28" s="34" t="s">
        <v>289</v>
      </c>
      <c r="E28" s="51" t="s">
        <v>828</v>
      </c>
      <c r="F28" s="51" t="s">
        <v>829</v>
      </c>
      <c r="G28" s="51" t="s">
        <v>830</v>
      </c>
      <c r="H28" s="50" t="s">
        <v>231</v>
      </c>
    </row>
    <row r="29" ht="13" spans="1:8">
      <c r="A29" s="34" t="s">
        <v>65</v>
      </c>
      <c r="B29" s="34" t="s">
        <v>802</v>
      </c>
      <c r="C29" s="43" t="s">
        <v>831</v>
      </c>
      <c r="D29" s="34" t="s">
        <v>810</v>
      </c>
      <c r="E29" s="34" t="s">
        <v>832</v>
      </c>
      <c r="F29" s="34" t="s">
        <v>833</v>
      </c>
      <c r="G29" s="34" t="s">
        <v>834</v>
      </c>
      <c r="H29" s="50" t="s">
        <v>231</v>
      </c>
    </row>
    <row r="30" ht="13" spans="1:8">
      <c r="A30" s="37" t="s">
        <v>64</v>
      </c>
      <c r="B30" s="38" t="s">
        <v>802</v>
      </c>
      <c r="C30" s="43" t="s">
        <v>835</v>
      </c>
      <c r="D30" s="34" t="s">
        <v>810</v>
      </c>
      <c r="E30" s="34" t="s">
        <v>836</v>
      </c>
      <c r="F30" s="34" t="s">
        <v>387</v>
      </c>
      <c r="G30" s="34" t="s">
        <v>422</v>
      </c>
      <c r="H30" s="50" t="s">
        <v>231</v>
      </c>
    </row>
    <row r="31" ht="13" spans="1:8">
      <c r="A31" s="41"/>
      <c r="B31" s="40"/>
      <c r="C31" s="43" t="s">
        <v>837</v>
      </c>
      <c r="D31" s="34" t="s">
        <v>546</v>
      </c>
      <c r="E31" s="34" t="s">
        <v>778</v>
      </c>
      <c r="F31" s="34" t="s">
        <v>838</v>
      </c>
      <c r="G31" s="34" t="s">
        <v>297</v>
      </c>
      <c r="H31" s="50" t="s">
        <v>231</v>
      </c>
    </row>
    <row r="32" ht="13" spans="1:8">
      <c r="A32" s="37" t="s">
        <v>839</v>
      </c>
      <c r="B32" s="38" t="s">
        <v>802</v>
      </c>
      <c r="C32" s="43" t="s">
        <v>840</v>
      </c>
      <c r="D32" s="34" t="s">
        <v>241</v>
      </c>
      <c r="E32" s="34" t="s">
        <v>832</v>
      </c>
      <c r="F32" s="34" t="s">
        <v>841</v>
      </c>
      <c r="G32" s="34" t="s">
        <v>842</v>
      </c>
      <c r="H32" s="50" t="s">
        <v>231</v>
      </c>
    </row>
    <row r="33" ht="13" spans="1:8">
      <c r="A33" s="32"/>
      <c r="B33" s="44"/>
      <c r="C33" s="43" t="s">
        <v>843</v>
      </c>
      <c r="D33" s="34" t="s">
        <v>241</v>
      </c>
      <c r="E33" s="51" t="s">
        <v>844</v>
      </c>
      <c r="F33" s="51" t="s">
        <v>845</v>
      </c>
      <c r="G33" s="51" t="s">
        <v>846</v>
      </c>
      <c r="H33" s="50" t="s">
        <v>231</v>
      </c>
    </row>
    <row r="34" ht="13" spans="1:8">
      <c r="A34" s="41"/>
      <c r="B34" s="40"/>
      <c r="C34" s="43" t="s">
        <v>847</v>
      </c>
      <c r="D34" s="38" t="s">
        <v>241</v>
      </c>
      <c r="E34" s="38" t="s">
        <v>848</v>
      </c>
      <c r="F34" s="38" t="s">
        <v>849</v>
      </c>
      <c r="G34" s="38" t="s">
        <v>850</v>
      </c>
      <c r="H34" s="53" t="s">
        <v>231</v>
      </c>
    </row>
    <row r="35" ht="13" spans="1:8">
      <c r="A35" s="47" t="s">
        <v>851</v>
      </c>
      <c r="B35" s="48"/>
      <c r="C35" s="49" t="s">
        <v>852</v>
      </c>
      <c r="D35" s="34"/>
      <c r="E35" s="34" t="s">
        <v>853</v>
      </c>
      <c r="F35" s="34" t="s">
        <v>854</v>
      </c>
      <c r="G35" s="34" t="s">
        <v>855</v>
      </c>
      <c r="H35" s="50" t="s">
        <v>856</v>
      </c>
    </row>
    <row r="36" ht="13" spans="1:8">
      <c r="A36" s="47"/>
      <c r="B36" s="48"/>
      <c r="C36" s="49" t="s">
        <v>857</v>
      </c>
      <c r="D36" s="34"/>
      <c r="E36" s="34" t="s">
        <v>858</v>
      </c>
      <c r="F36" s="34" t="s">
        <v>859</v>
      </c>
      <c r="G36" s="34" t="s">
        <v>860</v>
      </c>
      <c r="H36" s="50" t="s">
        <v>856</v>
      </c>
    </row>
    <row r="37" ht="13" spans="1:8">
      <c r="A37" s="47"/>
      <c r="B37" s="48"/>
      <c r="C37" s="49" t="s">
        <v>861</v>
      </c>
      <c r="D37" s="34"/>
      <c r="E37" s="34" t="s">
        <v>862</v>
      </c>
      <c r="F37" s="34" t="s">
        <v>863</v>
      </c>
      <c r="G37" s="34" t="s">
        <v>864</v>
      </c>
      <c r="H37" s="50" t="s">
        <v>231</v>
      </c>
    </row>
    <row r="38" ht="13" spans="1:8">
      <c r="A38" s="47"/>
      <c r="B38" s="48"/>
      <c r="C38" s="49" t="s">
        <v>865</v>
      </c>
      <c r="D38" s="34"/>
      <c r="E38" s="34" t="s">
        <v>866</v>
      </c>
      <c r="F38" s="34" t="s">
        <v>867</v>
      </c>
      <c r="G38" s="34" t="s">
        <v>868</v>
      </c>
      <c r="H38" s="50"/>
    </row>
    <row r="39" s="27" customFormat="1" spans="1:7">
      <c r="A39" s="28"/>
      <c r="B39" s="28"/>
      <c r="C39" s="28"/>
      <c r="D39" s="29"/>
      <c r="E39" s="29"/>
      <c r="F39" s="29"/>
      <c r="G39" s="29"/>
    </row>
    <row r="40" s="27" customFormat="1" spans="1:7">
      <c r="A40" s="28"/>
      <c r="B40" s="28"/>
      <c r="C40" s="28"/>
      <c r="D40" s="29"/>
      <c r="E40" s="29"/>
      <c r="F40" s="29"/>
      <c r="G40" s="29"/>
    </row>
    <row r="41" s="27" customFormat="1" spans="1:7">
      <c r="A41" s="28"/>
      <c r="B41" s="28"/>
      <c r="C41" s="28"/>
      <c r="D41" s="29"/>
      <c r="E41" s="29"/>
      <c r="F41" s="29"/>
      <c r="G41" s="29"/>
    </row>
    <row r="46" s="27" customFormat="1" spans="1:7">
      <c r="A46" s="28"/>
      <c r="B46" s="28"/>
      <c r="C46" s="28"/>
      <c r="D46" s="29"/>
      <c r="E46" s="29"/>
      <c r="F46" s="29"/>
      <c r="G46" s="29"/>
    </row>
  </sheetData>
  <mergeCells count="15">
    <mergeCell ref="A2:A10"/>
    <mergeCell ref="A11:A19"/>
    <mergeCell ref="A21:A22"/>
    <mergeCell ref="A23:A25"/>
    <mergeCell ref="A27:A28"/>
    <mergeCell ref="A30:A31"/>
    <mergeCell ref="A32:A34"/>
    <mergeCell ref="A35:A38"/>
    <mergeCell ref="B11:B19"/>
    <mergeCell ref="B21:B22"/>
    <mergeCell ref="B23:B25"/>
    <mergeCell ref="B27:B28"/>
    <mergeCell ref="B30:B31"/>
    <mergeCell ref="B32:B34"/>
    <mergeCell ref="B35:B38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8"/>
  <sheetViews>
    <sheetView topLeftCell="A52" workbookViewId="0">
      <selection activeCell="A1" sqref="$A1:$XFD1048576"/>
    </sheetView>
  </sheetViews>
  <sheetFormatPr defaultColWidth="9" defaultRowHeight="12.4" outlineLevelCol="6"/>
  <cols>
    <col min="1" max="1" width="11" style="2" customWidth="1"/>
    <col min="2" max="2" width="37" style="2" customWidth="1"/>
    <col min="3" max="4" width="24.6666666666667" style="2" customWidth="1"/>
    <col min="5" max="6" width="24.6666666666667" style="3" customWidth="1"/>
    <col min="7" max="7" width="24.5" style="4" customWidth="1"/>
    <col min="8" max="16384" width="9" style="2"/>
  </cols>
  <sheetData>
    <row r="1" spans="1:7">
      <c r="A1" s="5" t="s">
        <v>869</v>
      </c>
      <c r="B1" s="5" t="s">
        <v>870</v>
      </c>
      <c r="C1" s="5" t="s">
        <v>871</v>
      </c>
      <c r="D1" s="6" t="s">
        <v>872</v>
      </c>
      <c r="E1" s="9" t="s">
        <v>873</v>
      </c>
      <c r="F1" s="10" t="s">
        <v>874</v>
      </c>
      <c r="G1" s="11" t="s">
        <v>875</v>
      </c>
    </row>
    <row r="2" ht="14.25" customHeight="1" spans="1:7">
      <c r="A2" s="7" t="s">
        <v>876</v>
      </c>
      <c r="B2" s="5" t="s">
        <v>877</v>
      </c>
      <c r="C2" s="5" t="s">
        <v>878</v>
      </c>
      <c r="D2" s="8" t="s">
        <v>878</v>
      </c>
      <c r="E2" s="9">
        <v>36</v>
      </c>
      <c r="F2" s="12">
        <v>36</v>
      </c>
      <c r="G2" s="11">
        <f t="shared" ref="G2:G65" si="0">(F2-E2)/100</f>
        <v>0</v>
      </c>
    </row>
    <row r="3" spans="1:7">
      <c r="A3" s="7"/>
      <c r="B3" s="5" t="s">
        <v>879</v>
      </c>
      <c r="C3" s="5" t="s">
        <v>880</v>
      </c>
      <c r="D3" s="8" t="s">
        <v>880</v>
      </c>
      <c r="E3" s="9">
        <v>40</v>
      </c>
      <c r="F3" s="12">
        <v>40</v>
      </c>
      <c r="G3" s="11">
        <f t="shared" si="0"/>
        <v>0</v>
      </c>
    </row>
    <row r="4" spans="1:7">
      <c r="A4" s="7"/>
      <c r="B4" s="5" t="s">
        <v>881</v>
      </c>
      <c r="C4" s="5" t="s">
        <v>882</v>
      </c>
      <c r="D4" s="8" t="s">
        <v>882</v>
      </c>
      <c r="E4" s="9">
        <v>280</v>
      </c>
      <c r="F4" s="12">
        <v>280</v>
      </c>
      <c r="G4" s="11">
        <f t="shared" si="0"/>
        <v>0</v>
      </c>
    </row>
    <row r="5" spans="1:7">
      <c r="A5" s="7"/>
      <c r="B5" s="5" t="s">
        <v>883</v>
      </c>
      <c r="C5" s="5" t="s">
        <v>884</v>
      </c>
      <c r="D5" s="8" t="s">
        <v>884</v>
      </c>
      <c r="E5" s="9">
        <v>52</v>
      </c>
      <c r="F5" s="12">
        <v>52</v>
      </c>
      <c r="G5" s="11">
        <f t="shared" si="0"/>
        <v>0</v>
      </c>
    </row>
    <row r="6" spans="1:7">
      <c r="A6" s="7"/>
      <c r="B6" s="5" t="s">
        <v>885</v>
      </c>
      <c r="C6" s="5" t="s">
        <v>886</v>
      </c>
      <c r="D6" s="8" t="s">
        <v>886</v>
      </c>
      <c r="E6" s="9">
        <v>56</v>
      </c>
      <c r="F6" s="12">
        <v>56</v>
      </c>
      <c r="G6" s="11">
        <f t="shared" si="0"/>
        <v>0</v>
      </c>
    </row>
    <row r="7" spans="1:7">
      <c r="A7" s="7"/>
      <c r="B7" s="5" t="s">
        <v>887</v>
      </c>
      <c r="C7" s="5" t="s">
        <v>888</v>
      </c>
      <c r="D7" s="8" t="s">
        <v>888</v>
      </c>
      <c r="E7" s="9">
        <v>2.6</v>
      </c>
      <c r="F7" s="12">
        <v>2.6</v>
      </c>
      <c r="G7" s="11">
        <f t="shared" si="0"/>
        <v>0</v>
      </c>
    </row>
    <row r="8" spans="1:7">
      <c r="A8" s="7"/>
      <c r="B8" s="5" t="s">
        <v>889</v>
      </c>
      <c r="C8" s="5" t="s">
        <v>890</v>
      </c>
      <c r="D8" s="8" t="s">
        <v>890</v>
      </c>
      <c r="E8" s="9">
        <v>440</v>
      </c>
      <c r="F8" s="12">
        <v>440</v>
      </c>
      <c r="G8" s="11">
        <f t="shared" si="0"/>
        <v>0</v>
      </c>
    </row>
    <row r="9" spans="1:7">
      <c r="A9" s="7"/>
      <c r="B9" s="5" t="s">
        <v>891</v>
      </c>
      <c r="C9" s="5" t="s">
        <v>892</v>
      </c>
      <c r="D9" s="8" t="s">
        <v>892</v>
      </c>
      <c r="E9" s="9">
        <v>444</v>
      </c>
      <c r="F9" s="12">
        <v>444</v>
      </c>
      <c r="G9" s="11">
        <f t="shared" si="0"/>
        <v>0</v>
      </c>
    </row>
    <row r="10" spans="1:7">
      <c r="A10" s="7"/>
      <c r="B10" s="5" t="s">
        <v>893</v>
      </c>
      <c r="C10" s="5" t="s">
        <v>894</v>
      </c>
      <c r="D10" s="8" t="s">
        <v>894</v>
      </c>
      <c r="E10" s="9">
        <v>616</v>
      </c>
      <c r="F10" s="12">
        <v>616</v>
      </c>
      <c r="G10" s="11">
        <f t="shared" si="0"/>
        <v>0</v>
      </c>
    </row>
    <row r="11" spans="1:7">
      <c r="A11" s="7"/>
      <c r="B11" s="5" t="s">
        <v>895</v>
      </c>
      <c r="C11" s="5" t="s">
        <v>896</v>
      </c>
      <c r="D11" s="8" t="s">
        <v>896</v>
      </c>
      <c r="E11" s="9">
        <v>408</v>
      </c>
      <c r="F11" s="12">
        <v>408</v>
      </c>
      <c r="G11" s="11">
        <f t="shared" si="0"/>
        <v>0</v>
      </c>
    </row>
    <row r="12" spans="1:7">
      <c r="A12" s="7"/>
      <c r="B12" s="5" t="s">
        <v>897</v>
      </c>
      <c r="C12" s="5" t="s">
        <v>898</v>
      </c>
      <c r="D12" s="8" t="s">
        <v>898</v>
      </c>
      <c r="E12" s="9">
        <v>412</v>
      </c>
      <c r="F12" s="12">
        <v>412</v>
      </c>
      <c r="G12" s="11">
        <f t="shared" si="0"/>
        <v>0</v>
      </c>
    </row>
    <row r="13" spans="1:7">
      <c r="A13" s="7"/>
      <c r="B13" s="5" t="s">
        <v>899</v>
      </c>
      <c r="C13" s="5" t="s">
        <v>900</v>
      </c>
      <c r="D13" s="8" t="s">
        <v>900</v>
      </c>
      <c r="E13" s="9">
        <v>548</v>
      </c>
      <c r="F13" s="12">
        <v>548</v>
      </c>
      <c r="G13" s="11">
        <f t="shared" si="0"/>
        <v>0</v>
      </c>
    </row>
    <row r="14" spans="1:7">
      <c r="A14" s="7"/>
      <c r="B14" s="5" t="s">
        <v>901</v>
      </c>
      <c r="C14" s="5" t="s">
        <v>902</v>
      </c>
      <c r="D14" s="8" t="s">
        <v>902</v>
      </c>
      <c r="E14" s="9">
        <v>628</v>
      </c>
      <c r="F14" s="12">
        <v>628</v>
      </c>
      <c r="G14" s="11">
        <f t="shared" si="0"/>
        <v>0</v>
      </c>
    </row>
    <row r="15" spans="1:7">
      <c r="A15" s="7"/>
      <c r="B15" s="5" t="s">
        <v>903</v>
      </c>
      <c r="C15" s="5" t="s">
        <v>904</v>
      </c>
      <c r="D15" s="8" t="s">
        <v>904</v>
      </c>
      <c r="E15" s="9">
        <v>632</v>
      </c>
      <c r="F15" s="12">
        <v>632</v>
      </c>
      <c r="G15" s="11">
        <f t="shared" si="0"/>
        <v>0</v>
      </c>
    </row>
    <row r="16" spans="1:7">
      <c r="A16" s="7"/>
      <c r="B16" s="5" t="s">
        <v>905</v>
      </c>
      <c r="C16" s="5" t="s">
        <v>906</v>
      </c>
      <c r="D16" s="8" t="s">
        <v>906</v>
      </c>
      <c r="E16" s="9">
        <v>980</v>
      </c>
      <c r="F16" s="12">
        <v>980</v>
      </c>
      <c r="G16" s="11">
        <f t="shared" si="0"/>
        <v>0</v>
      </c>
    </row>
    <row r="17" spans="1:7">
      <c r="A17" s="7"/>
      <c r="B17" s="5" t="s">
        <v>907</v>
      </c>
      <c r="C17" s="5" t="s">
        <v>880</v>
      </c>
      <c r="D17" s="8" t="s">
        <v>880</v>
      </c>
      <c r="E17" s="9">
        <v>40</v>
      </c>
      <c r="F17" s="12">
        <v>40</v>
      </c>
      <c r="G17" s="11">
        <f t="shared" si="0"/>
        <v>0</v>
      </c>
    </row>
    <row r="18" spans="1:7">
      <c r="A18" s="7"/>
      <c r="B18" s="5" t="s">
        <v>908</v>
      </c>
      <c r="C18" s="5" t="s">
        <v>909</v>
      </c>
      <c r="D18" s="8" t="s">
        <v>909</v>
      </c>
      <c r="E18" s="9">
        <v>44</v>
      </c>
      <c r="F18" s="12">
        <v>44</v>
      </c>
      <c r="G18" s="11">
        <f t="shared" si="0"/>
        <v>0</v>
      </c>
    </row>
    <row r="19" spans="1:7">
      <c r="A19" s="7"/>
      <c r="B19" s="5" t="s">
        <v>910</v>
      </c>
      <c r="C19" s="5" t="s">
        <v>911</v>
      </c>
      <c r="D19" s="8" t="s">
        <v>911</v>
      </c>
      <c r="E19" s="9">
        <v>72</v>
      </c>
      <c r="F19" s="12">
        <v>72</v>
      </c>
      <c r="G19" s="11">
        <f t="shared" si="0"/>
        <v>0</v>
      </c>
    </row>
    <row r="20" spans="1:7">
      <c r="A20" s="7"/>
      <c r="B20" s="5" t="s">
        <v>912</v>
      </c>
      <c r="C20" s="5" t="s">
        <v>913</v>
      </c>
      <c r="D20" s="8" t="s">
        <v>913</v>
      </c>
      <c r="E20" s="9">
        <v>0.9</v>
      </c>
      <c r="F20" s="12">
        <v>0.9</v>
      </c>
      <c r="G20" s="11">
        <f t="shared" si="0"/>
        <v>0</v>
      </c>
    </row>
    <row r="21" spans="1:7">
      <c r="A21" s="7"/>
      <c r="B21" s="5" t="s">
        <v>914</v>
      </c>
      <c r="C21" s="5" t="s">
        <v>913</v>
      </c>
      <c r="D21" s="8" t="s">
        <v>913</v>
      </c>
      <c r="E21" s="9">
        <v>0.9</v>
      </c>
      <c r="F21" s="12">
        <v>0.9</v>
      </c>
      <c r="G21" s="11">
        <f t="shared" si="0"/>
        <v>0</v>
      </c>
    </row>
    <row r="22" spans="1:7">
      <c r="A22" s="7"/>
      <c r="B22" s="5" t="s">
        <v>915</v>
      </c>
      <c r="C22" s="5" t="s">
        <v>916</v>
      </c>
      <c r="D22" s="8" t="s">
        <v>916</v>
      </c>
      <c r="E22" s="9">
        <v>1.3</v>
      </c>
      <c r="F22" s="12">
        <v>1.3</v>
      </c>
      <c r="G22" s="11">
        <f t="shared" si="0"/>
        <v>0</v>
      </c>
    </row>
    <row r="23" spans="1:7">
      <c r="A23" s="7"/>
      <c r="B23" s="5" t="s">
        <v>917</v>
      </c>
      <c r="C23" s="5" t="s">
        <v>918</v>
      </c>
      <c r="D23" s="8" t="s">
        <v>918</v>
      </c>
      <c r="E23" s="9">
        <v>32</v>
      </c>
      <c r="F23" s="12">
        <v>32</v>
      </c>
      <c r="G23" s="11">
        <f t="shared" si="0"/>
        <v>0</v>
      </c>
    </row>
    <row r="24" spans="1:7">
      <c r="A24" s="7"/>
      <c r="B24" s="5" t="s">
        <v>919</v>
      </c>
      <c r="C24" s="5" t="s">
        <v>878</v>
      </c>
      <c r="D24" s="8" t="s">
        <v>878</v>
      </c>
      <c r="E24" s="9">
        <v>36</v>
      </c>
      <c r="F24" s="12">
        <v>36</v>
      </c>
      <c r="G24" s="11">
        <f t="shared" si="0"/>
        <v>0</v>
      </c>
    </row>
    <row r="25" spans="1:7">
      <c r="A25" s="7"/>
      <c r="B25" s="5" t="s">
        <v>920</v>
      </c>
      <c r="C25" s="5" t="s">
        <v>921</v>
      </c>
      <c r="D25" s="8" t="s">
        <v>921</v>
      </c>
      <c r="E25" s="9">
        <v>252</v>
      </c>
      <c r="F25" s="12">
        <v>252</v>
      </c>
      <c r="G25" s="11">
        <f t="shared" si="0"/>
        <v>0</v>
      </c>
    </row>
    <row r="26" spans="1:7">
      <c r="A26" s="7"/>
      <c r="B26" s="5" t="s">
        <v>922</v>
      </c>
      <c r="C26" s="5" t="s">
        <v>923</v>
      </c>
      <c r="D26" s="8" t="s">
        <v>923</v>
      </c>
      <c r="E26" s="9">
        <v>1.6</v>
      </c>
      <c r="F26" s="12">
        <v>1.6</v>
      </c>
      <c r="G26" s="11">
        <f t="shared" si="0"/>
        <v>0</v>
      </c>
    </row>
    <row r="27" spans="1:7">
      <c r="A27" s="7"/>
      <c r="B27" s="5" t="s">
        <v>924</v>
      </c>
      <c r="C27" s="5" t="s">
        <v>923</v>
      </c>
      <c r="D27" s="8" t="s">
        <v>923</v>
      </c>
      <c r="E27" s="9">
        <v>1.6</v>
      </c>
      <c r="F27" s="12">
        <v>1.6</v>
      </c>
      <c r="G27" s="11">
        <f t="shared" si="0"/>
        <v>0</v>
      </c>
    </row>
    <row r="28" spans="1:7">
      <c r="A28" s="7"/>
      <c r="B28" s="5" t="s">
        <v>925</v>
      </c>
      <c r="C28" s="5" t="s">
        <v>926</v>
      </c>
      <c r="D28" s="8" t="s">
        <v>926</v>
      </c>
      <c r="E28" s="9">
        <v>7.9</v>
      </c>
      <c r="F28" s="12">
        <v>7.9</v>
      </c>
      <c r="G28" s="11">
        <f t="shared" si="0"/>
        <v>0</v>
      </c>
    </row>
    <row r="29" spans="1:7">
      <c r="A29" s="7"/>
      <c r="B29" s="5" t="s">
        <v>927</v>
      </c>
      <c r="C29" s="5" t="s">
        <v>928</v>
      </c>
      <c r="D29" s="8" t="s">
        <v>928</v>
      </c>
      <c r="E29" s="9">
        <v>1</v>
      </c>
      <c r="F29" s="12">
        <v>1</v>
      </c>
      <c r="G29" s="11">
        <f t="shared" si="0"/>
        <v>0</v>
      </c>
    </row>
    <row r="30" spans="1:7">
      <c r="A30" s="7"/>
      <c r="B30" s="5" t="s">
        <v>929</v>
      </c>
      <c r="C30" s="5" t="s">
        <v>928</v>
      </c>
      <c r="D30" s="8" t="s">
        <v>928</v>
      </c>
      <c r="E30" s="9">
        <v>1</v>
      </c>
      <c r="F30" s="12">
        <v>1</v>
      </c>
      <c r="G30" s="11">
        <f t="shared" si="0"/>
        <v>0</v>
      </c>
    </row>
    <row r="31" spans="1:7">
      <c r="A31" s="7"/>
      <c r="B31" s="5" t="s">
        <v>930</v>
      </c>
      <c r="C31" s="5" t="s">
        <v>923</v>
      </c>
      <c r="D31" s="8" t="s">
        <v>923</v>
      </c>
      <c r="E31" s="9">
        <v>1.6</v>
      </c>
      <c r="F31" s="12">
        <v>1.6</v>
      </c>
      <c r="G31" s="11">
        <f t="shared" si="0"/>
        <v>0</v>
      </c>
    </row>
    <row r="32" spans="1:7">
      <c r="A32" s="7"/>
      <c r="B32" s="5" t="s">
        <v>931</v>
      </c>
      <c r="C32" s="5" t="s">
        <v>932</v>
      </c>
      <c r="D32" s="8" t="s">
        <v>932</v>
      </c>
      <c r="E32" s="9">
        <v>28</v>
      </c>
      <c r="F32" s="12">
        <v>28</v>
      </c>
      <c r="G32" s="11">
        <f t="shared" si="0"/>
        <v>0</v>
      </c>
    </row>
    <row r="33" spans="1:7">
      <c r="A33" s="7"/>
      <c r="B33" s="5" t="s">
        <v>933</v>
      </c>
      <c r="C33" s="5" t="s">
        <v>934</v>
      </c>
      <c r="D33" s="8" t="s">
        <v>934</v>
      </c>
      <c r="E33" s="9">
        <v>4</v>
      </c>
      <c r="F33" s="12">
        <v>4</v>
      </c>
      <c r="G33" s="11">
        <f t="shared" si="0"/>
        <v>0</v>
      </c>
    </row>
    <row r="34" spans="1:7">
      <c r="A34" s="7"/>
      <c r="B34" s="5" t="s">
        <v>935</v>
      </c>
      <c r="C34" s="5" t="s">
        <v>936</v>
      </c>
      <c r="D34" s="8" t="s">
        <v>936</v>
      </c>
      <c r="E34" s="9">
        <v>8</v>
      </c>
      <c r="F34" s="12">
        <v>8</v>
      </c>
      <c r="G34" s="11">
        <f t="shared" si="0"/>
        <v>0</v>
      </c>
    </row>
    <row r="35" spans="1:7">
      <c r="A35" s="7"/>
      <c r="B35" s="5" t="s">
        <v>937</v>
      </c>
      <c r="C35" s="5" t="s">
        <v>878</v>
      </c>
      <c r="D35" s="8" t="s">
        <v>878</v>
      </c>
      <c r="E35" s="9">
        <v>36</v>
      </c>
      <c r="F35" s="12">
        <v>36</v>
      </c>
      <c r="G35" s="11">
        <f t="shared" si="0"/>
        <v>0</v>
      </c>
    </row>
    <row r="36" spans="1:7">
      <c r="A36" s="7"/>
      <c r="B36" s="5" t="s">
        <v>938</v>
      </c>
      <c r="C36" s="5" t="s">
        <v>880</v>
      </c>
      <c r="D36" s="8" t="s">
        <v>880</v>
      </c>
      <c r="E36" s="9">
        <v>40</v>
      </c>
      <c r="F36" s="12">
        <v>40</v>
      </c>
      <c r="G36" s="11">
        <f t="shared" si="0"/>
        <v>0</v>
      </c>
    </row>
    <row r="37" spans="1:7">
      <c r="A37" s="7"/>
      <c r="B37" s="5" t="s">
        <v>939</v>
      </c>
      <c r="C37" s="5" t="s">
        <v>940</v>
      </c>
      <c r="D37" s="8" t="s">
        <v>940</v>
      </c>
      <c r="E37" s="9">
        <v>76</v>
      </c>
      <c r="F37" s="12">
        <v>76</v>
      </c>
      <c r="G37" s="11">
        <f t="shared" si="0"/>
        <v>0</v>
      </c>
    </row>
    <row r="38" spans="1:7">
      <c r="A38" s="7"/>
      <c r="B38" s="5" t="s">
        <v>941</v>
      </c>
      <c r="C38" s="5" t="s">
        <v>942</v>
      </c>
      <c r="D38" s="8" t="s">
        <v>942</v>
      </c>
      <c r="E38" s="9">
        <v>504</v>
      </c>
      <c r="F38" s="12">
        <v>504</v>
      </c>
      <c r="G38" s="11">
        <f t="shared" si="0"/>
        <v>0</v>
      </c>
    </row>
    <row r="39" spans="1:7">
      <c r="A39" s="7"/>
      <c r="B39" s="5" t="s">
        <v>943</v>
      </c>
      <c r="C39" s="5" t="s">
        <v>944</v>
      </c>
      <c r="D39" s="8" t="s">
        <v>944</v>
      </c>
      <c r="E39" s="9">
        <v>508</v>
      </c>
      <c r="F39" s="12">
        <v>508</v>
      </c>
      <c r="G39" s="11">
        <f t="shared" si="0"/>
        <v>0</v>
      </c>
    </row>
    <row r="40" spans="1:7">
      <c r="A40" s="7"/>
      <c r="B40" s="5" t="s">
        <v>945</v>
      </c>
      <c r="C40" s="5" t="s">
        <v>928</v>
      </c>
      <c r="D40" s="8" t="s">
        <v>928</v>
      </c>
      <c r="E40" s="9">
        <v>1</v>
      </c>
      <c r="F40" s="12">
        <v>1</v>
      </c>
      <c r="G40" s="11">
        <f t="shared" si="0"/>
        <v>0</v>
      </c>
    </row>
    <row r="41" spans="1:7">
      <c r="A41" s="7"/>
      <c r="B41" s="5" t="s">
        <v>946</v>
      </c>
      <c r="C41" s="5" t="s">
        <v>880</v>
      </c>
      <c r="D41" s="8" t="s">
        <v>880</v>
      </c>
      <c r="E41" s="9">
        <v>40</v>
      </c>
      <c r="F41" s="12">
        <v>40</v>
      </c>
      <c r="G41" s="11">
        <f t="shared" si="0"/>
        <v>0</v>
      </c>
    </row>
    <row r="42" spans="1:7">
      <c r="A42" s="7"/>
      <c r="B42" s="5" t="s">
        <v>947</v>
      </c>
      <c r="C42" s="5" t="s">
        <v>909</v>
      </c>
      <c r="D42" s="8" t="s">
        <v>909</v>
      </c>
      <c r="E42" s="9">
        <v>44</v>
      </c>
      <c r="F42" s="12">
        <v>44</v>
      </c>
      <c r="G42" s="11">
        <f t="shared" si="0"/>
        <v>0</v>
      </c>
    </row>
    <row r="43" spans="1:7">
      <c r="A43" s="7"/>
      <c r="B43" s="5" t="s">
        <v>948</v>
      </c>
      <c r="C43" s="5" t="s">
        <v>949</v>
      </c>
      <c r="D43" s="8" t="s">
        <v>949</v>
      </c>
      <c r="E43" s="9">
        <v>64</v>
      </c>
      <c r="F43" s="12">
        <v>64</v>
      </c>
      <c r="G43" s="11">
        <f t="shared" si="0"/>
        <v>0</v>
      </c>
    </row>
    <row r="44" spans="1:7">
      <c r="A44" s="7"/>
      <c r="B44" s="5" t="s">
        <v>950</v>
      </c>
      <c r="C44" s="5" t="s">
        <v>884</v>
      </c>
      <c r="D44" s="8" t="s">
        <v>884</v>
      </c>
      <c r="E44" s="9">
        <v>52</v>
      </c>
      <c r="F44" s="12">
        <v>52</v>
      </c>
      <c r="G44" s="11">
        <f t="shared" si="0"/>
        <v>0</v>
      </c>
    </row>
    <row r="45" spans="1:7">
      <c r="A45" s="7"/>
      <c r="B45" s="5" t="s">
        <v>951</v>
      </c>
      <c r="C45" s="5" t="s">
        <v>886</v>
      </c>
      <c r="D45" s="8" t="s">
        <v>886</v>
      </c>
      <c r="E45" s="9">
        <v>56</v>
      </c>
      <c r="F45" s="12">
        <v>56</v>
      </c>
      <c r="G45" s="11">
        <f t="shared" si="0"/>
        <v>0</v>
      </c>
    </row>
    <row r="46" spans="1:7">
      <c r="A46" s="7"/>
      <c r="B46" s="5" t="s">
        <v>952</v>
      </c>
      <c r="C46" s="5" t="s">
        <v>953</v>
      </c>
      <c r="D46" s="8" t="s">
        <v>953</v>
      </c>
      <c r="E46" s="9">
        <v>104</v>
      </c>
      <c r="F46" s="12">
        <v>104</v>
      </c>
      <c r="G46" s="11">
        <f t="shared" si="0"/>
        <v>0</v>
      </c>
    </row>
    <row r="47" spans="1:7">
      <c r="A47" s="7"/>
      <c r="B47" s="5" t="s">
        <v>954</v>
      </c>
      <c r="C47" s="5" t="s">
        <v>878</v>
      </c>
      <c r="D47" s="8" t="s">
        <v>878</v>
      </c>
      <c r="E47" s="9">
        <v>36</v>
      </c>
      <c r="F47" s="12">
        <v>36</v>
      </c>
      <c r="G47" s="11">
        <f t="shared" si="0"/>
        <v>0</v>
      </c>
    </row>
    <row r="48" spans="1:7">
      <c r="A48" s="7"/>
      <c r="B48" s="5" t="s">
        <v>955</v>
      </c>
      <c r="C48" s="5" t="s">
        <v>880</v>
      </c>
      <c r="D48" s="8" t="s">
        <v>880</v>
      </c>
      <c r="E48" s="9">
        <v>40</v>
      </c>
      <c r="F48" s="12">
        <v>40</v>
      </c>
      <c r="G48" s="11">
        <f t="shared" si="0"/>
        <v>0</v>
      </c>
    </row>
    <row r="49" spans="1:7">
      <c r="A49" s="7"/>
      <c r="B49" s="5" t="s">
        <v>956</v>
      </c>
      <c r="C49" s="5" t="s">
        <v>957</v>
      </c>
      <c r="D49" s="8" t="s">
        <v>957</v>
      </c>
      <c r="E49" s="9">
        <v>68</v>
      </c>
      <c r="F49" s="12">
        <v>68</v>
      </c>
      <c r="G49" s="11">
        <f t="shared" si="0"/>
        <v>0</v>
      </c>
    </row>
    <row r="50" spans="1:7">
      <c r="A50" s="7"/>
      <c r="B50" s="5" t="s">
        <v>958</v>
      </c>
      <c r="C50" s="5" t="s">
        <v>932</v>
      </c>
      <c r="D50" s="8" t="s">
        <v>932</v>
      </c>
      <c r="E50" s="9">
        <v>28</v>
      </c>
      <c r="F50" s="12">
        <v>28</v>
      </c>
      <c r="G50" s="11">
        <f t="shared" si="0"/>
        <v>0</v>
      </c>
    </row>
    <row r="51" spans="1:7">
      <c r="A51" s="7"/>
      <c r="B51" s="5" t="s">
        <v>959</v>
      </c>
      <c r="C51" s="5" t="s">
        <v>918</v>
      </c>
      <c r="D51" s="8" t="s">
        <v>918</v>
      </c>
      <c r="E51" s="9">
        <v>32</v>
      </c>
      <c r="F51" s="12">
        <v>32</v>
      </c>
      <c r="G51" s="11">
        <f t="shared" si="0"/>
        <v>0</v>
      </c>
    </row>
    <row r="52" spans="1:7">
      <c r="A52" s="7"/>
      <c r="B52" s="5" t="s">
        <v>960</v>
      </c>
      <c r="C52" s="5" t="s">
        <v>961</v>
      </c>
      <c r="D52" s="8" t="s">
        <v>961</v>
      </c>
      <c r="E52" s="9">
        <v>272</v>
      </c>
      <c r="F52" s="12">
        <v>272</v>
      </c>
      <c r="G52" s="11">
        <f t="shared" si="0"/>
        <v>0</v>
      </c>
    </row>
    <row r="53" spans="1:7">
      <c r="A53" s="7"/>
      <c r="B53" s="5" t="s">
        <v>962</v>
      </c>
      <c r="C53" s="5" t="s">
        <v>963</v>
      </c>
      <c r="D53" s="8" t="s">
        <v>963</v>
      </c>
      <c r="E53" s="9">
        <v>200</v>
      </c>
      <c r="F53" s="12">
        <v>200</v>
      </c>
      <c r="G53" s="11">
        <f t="shared" si="0"/>
        <v>0</v>
      </c>
    </row>
    <row r="54" spans="1:7">
      <c r="A54" s="7"/>
      <c r="B54" s="5" t="s">
        <v>964</v>
      </c>
      <c r="C54" s="5" t="s">
        <v>965</v>
      </c>
      <c r="D54" s="8" t="s">
        <v>965</v>
      </c>
      <c r="E54" s="9">
        <v>204</v>
      </c>
      <c r="F54" s="12">
        <v>204</v>
      </c>
      <c r="G54" s="11">
        <f t="shared" si="0"/>
        <v>0</v>
      </c>
    </row>
    <row r="55" spans="1:7">
      <c r="A55" s="7"/>
      <c r="B55" s="5" t="s">
        <v>966</v>
      </c>
      <c r="C55" s="5" t="s">
        <v>967</v>
      </c>
      <c r="D55" s="8" t="s">
        <v>967</v>
      </c>
      <c r="E55" s="9">
        <v>420</v>
      </c>
      <c r="F55" s="12">
        <v>420</v>
      </c>
      <c r="G55" s="11">
        <f t="shared" si="0"/>
        <v>0</v>
      </c>
    </row>
    <row r="56" spans="1:7">
      <c r="A56" s="7"/>
      <c r="B56" s="5" t="s">
        <v>968</v>
      </c>
      <c r="C56" s="5" t="s">
        <v>969</v>
      </c>
      <c r="D56" s="8" t="s">
        <v>969</v>
      </c>
      <c r="E56" s="9">
        <v>100</v>
      </c>
      <c r="F56" s="12">
        <v>100</v>
      </c>
      <c r="G56" s="11">
        <f t="shared" si="0"/>
        <v>0</v>
      </c>
    </row>
    <row r="57" spans="1:7">
      <c r="A57" s="7"/>
      <c r="B57" s="5" t="s">
        <v>970</v>
      </c>
      <c r="C57" s="5" t="s">
        <v>953</v>
      </c>
      <c r="D57" s="8" t="s">
        <v>953</v>
      </c>
      <c r="E57" s="9">
        <v>104</v>
      </c>
      <c r="F57" s="12">
        <v>104</v>
      </c>
      <c r="G57" s="11">
        <f t="shared" si="0"/>
        <v>0</v>
      </c>
    </row>
    <row r="58" spans="1:7">
      <c r="A58" s="7"/>
      <c r="B58" s="5" t="s">
        <v>971</v>
      </c>
      <c r="C58" s="5" t="s">
        <v>972</v>
      </c>
      <c r="D58" s="8" t="s">
        <v>972</v>
      </c>
      <c r="E58" s="9">
        <v>148</v>
      </c>
      <c r="F58" s="12">
        <v>148</v>
      </c>
      <c r="G58" s="11">
        <f t="shared" si="0"/>
        <v>0</v>
      </c>
    </row>
    <row r="59" spans="1:7">
      <c r="A59" s="7"/>
      <c r="B59" s="5" t="s">
        <v>973</v>
      </c>
      <c r="C59" s="5" t="s">
        <v>974</v>
      </c>
      <c r="D59" s="8" t="s">
        <v>974</v>
      </c>
      <c r="E59" s="9">
        <v>80</v>
      </c>
      <c r="F59" s="12">
        <v>80</v>
      </c>
      <c r="G59" s="11">
        <f t="shared" si="0"/>
        <v>0</v>
      </c>
    </row>
    <row r="60" spans="1:7">
      <c r="A60" s="7"/>
      <c r="B60" s="5" t="s">
        <v>975</v>
      </c>
      <c r="C60" s="5" t="s">
        <v>976</v>
      </c>
      <c r="D60" s="8" t="s">
        <v>976</v>
      </c>
      <c r="E60" s="9">
        <v>84</v>
      </c>
      <c r="F60" s="12">
        <v>84</v>
      </c>
      <c r="G60" s="11">
        <f t="shared" si="0"/>
        <v>0</v>
      </c>
    </row>
    <row r="61" spans="1:7">
      <c r="A61" s="7"/>
      <c r="B61" s="5" t="s">
        <v>977</v>
      </c>
      <c r="C61" s="5" t="s">
        <v>978</v>
      </c>
      <c r="D61" s="8" t="s">
        <v>978</v>
      </c>
      <c r="E61" s="9">
        <v>128</v>
      </c>
      <c r="F61" s="12">
        <v>128</v>
      </c>
      <c r="G61" s="11">
        <f t="shared" si="0"/>
        <v>0</v>
      </c>
    </row>
    <row r="62" spans="1:7">
      <c r="A62" s="7"/>
      <c r="B62" s="5" t="s">
        <v>979</v>
      </c>
      <c r="C62" s="5" t="s">
        <v>878</v>
      </c>
      <c r="D62" s="8" t="s">
        <v>878</v>
      </c>
      <c r="E62" s="9">
        <v>36</v>
      </c>
      <c r="F62" s="12">
        <v>36</v>
      </c>
      <c r="G62" s="11">
        <f t="shared" si="0"/>
        <v>0</v>
      </c>
    </row>
    <row r="63" spans="1:7">
      <c r="A63" s="7"/>
      <c r="B63" s="5" t="s">
        <v>980</v>
      </c>
      <c r="C63" s="5" t="s">
        <v>880</v>
      </c>
      <c r="D63" s="8" t="s">
        <v>880</v>
      </c>
      <c r="E63" s="9">
        <v>40</v>
      </c>
      <c r="F63" s="12">
        <v>40</v>
      </c>
      <c r="G63" s="11">
        <f t="shared" si="0"/>
        <v>0</v>
      </c>
    </row>
    <row r="64" spans="1:7">
      <c r="A64" s="7"/>
      <c r="B64" s="5" t="s">
        <v>981</v>
      </c>
      <c r="C64" s="5" t="s">
        <v>957</v>
      </c>
      <c r="D64" s="8" t="s">
        <v>957</v>
      </c>
      <c r="E64" s="9">
        <v>68</v>
      </c>
      <c r="F64" s="12">
        <v>68</v>
      </c>
      <c r="G64" s="11">
        <f t="shared" si="0"/>
        <v>0</v>
      </c>
    </row>
    <row r="65" spans="1:7">
      <c r="A65" s="7"/>
      <c r="B65" s="5" t="s">
        <v>982</v>
      </c>
      <c r="C65" s="5" t="s">
        <v>983</v>
      </c>
      <c r="D65" s="8" t="s">
        <v>983</v>
      </c>
      <c r="E65" s="9">
        <v>60</v>
      </c>
      <c r="F65" s="12">
        <v>60</v>
      </c>
      <c r="G65" s="11">
        <f t="shared" si="0"/>
        <v>0</v>
      </c>
    </row>
    <row r="66" spans="1:7">
      <c r="A66" s="7"/>
      <c r="B66" s="5" t="s">
        <v>984</v>
      </c>
      <c r="C66" s="5" t="s">
        <v>949</v>
      </c>
      <c r="D66" s="8" t="s">
        <v>949</v>
      </c>
      <c r="E66" s="9">
        <v>64</v>
      </c>
      <c r="F66" s="12">
        <v>64</v>
      </c>
      <c r="G66" s="11">
        <f t="shared" ref="G66:G129" si="1">(F66-E66)/100</f>
        <v>0</v>
      </c>
    </row>
    <row r="67" spans="1:7">
      <c r="A67" s="7"/>
      <c r="B67" s="5" t="s">
        <v>985</v>
      </c>
      <c r="C67" s="5" t="s">
        <v>986</v>
      </c>
      <c r="D67" s="8" t="s">
        <v>986</v>
      </c>
      <c r="E67" s="9">
        <v>88</v>
      </c>
      <c r="F67" s="12">
        <v>88</v>
      </c>
      <c r="G67" s="11">
        <f t="shared" si="1"/>
        <v>0</v>
      </c>
    </row>
    <row r="68" spans="1:7">
      <c r="A68" s="7"/>
      <c r="B68" s="5" t="s">
        <v>987</v>
      </c>
      <c r="C68" s="5" t="s">
        <v>988</v>
      </c>
      <c r="D68" s="8" t="s">
        <v>988</v>
      </c>
      <c r="E68" s="9">
        <v>2.1</v>
      </c>
      <c r="F68" s="12">
        <v>2.1</v>
      </c>
      <c r="G68" s="11">
        <f t="shared" si="1"/>
        <v>0</v>
      </c>
    </row>
    <row r="69" spans="1:7">
      <c r="A69" s="7"/>
      <c r="B69" s="5" t="s">
        <v>989</v>
      </c>
      <c r="C69" s="5" t="s">
        <v>988</v>
      </c>
      <c r="D69" s="8" t="s">
        <v>988</v>
      </c>
      <c r="E69" s="9">
        <v>2.1</v>
      </c>
      <c r="F69" s="12">
        <v>2.1</v>
      </c>
      <c r="G69" s="11">
        <f t="shared" si="1"/>
        <v>0</v>
      </c>
    </row>
    <row r="70" spans="1:7">
      <c r="A70" s="7"/>
      <c r="B70" s="5" t="s">
        <v>990</v>
      </c>
      <c r="C70" s="5" t="s">
        <v>991</v>
      </c>
      <c r="D70" s="8" t="s">
        <v>991</v>
      </c>
      <c r="E70" s="9">
        <v>8.1</v>
      </c>
      <c r="F70" s="12">
        <v>8.1</v>
      </c>
      <c r="G70" s="11">
        <f t="shared" si="1"/>
        <v>0</v>
      </c>
    </row>
    <row r="71" spans="1:7">
      <c r="A71" s="7"/>
      <c r="B71" s="5" t="s">
        <v>992</v>
      </c>
      <c r="C71" s="5" t="s">
        <v>932</v>
      </c>
      <c r="D71" s="8" t="s">
        <v>932</v>
      </c>
      <c r="E71" s="9">
        <v>28</v>
      </c>
      <c r="F71" s="12">
        <v>28</v>
      </c>
      <c r="G71" s="11">
        <f t="shared" si="1"/>
        <v>0</v>
      </c>
    </row>
    <row r="72" spans="1:7">
      <c r="A72" s="7"/>
      <c r="B72" s="5" t="s">
        <v>993</v>
      </c>
      <c r="C72" s="5" t="s">
        <v>918</v>
      </c>
      <c r="D72" s="8" t="s">
        <v>918</v>
      </c>
      <c r="E72" s="9">
        <v>32</v>
      </c>
      <c r="F72" s="12">
        <v>32</v>
      </c>
      <c r="G72" s="11">
        <f t="shared" si="1"/>
        <v>0</v>
      </c>
    </row>
    <row r="73" spans="1:7">
      <c r="A73" s="7"/>
      <c r="B73" s="5" t="s">
        <v>994</v>
      </c>
      <c r="C73" s="5" t="s">
        <v>909</v>
      </c>
      <c r="D73" s="8" t="s">
        <v>909</v>
      </c>
      <c r="E73" s="9">
        <v>44</v>
      </c>
      <c r="F73" s="12">
        <v>44</v>
      </c>
      <c r="G73" s="11">
        <f t="shared" si="1"/>
        <v>0</v>
      </c>
    </row>
    <row r="74" spans="1:7">
      <c r="A74" s="7"/>
      <c r="B74" s="5" t="s">
        <v>995</v>
      </c>
      <c r="C74" s="5" t="s">
        <v>878</v>
      </c>
      <c r="D74" s="8" t="s">
        <v>878</v>
      </c>
      <c r="E74" s="9">
        <v>36</v>
      </c>
      <c r="F74" s="12">
        <v>36</v>
      </c>
      <c r="G74" s="11">
        <f t="shared" si="1"/>
        <v>0</v>
      </c>
    </row>
    <row r="75" spans="1:7">
      <c r="A75" s="7"/>
      <c r="B75" s="5" t="s">
        <v>996</v>
      </c>
      <c r="C75" s="5" t="s">
        <v>880</v>
      </c>
      <c r="D75" s="8" t="s">
        <v>880</v>
      </c>
      <c r="E75" s="9">
        <v>40</v>
      </c>
      <c r="F75" s="12">
        <v>40</v>
      </c>
      <c r="G75" s="11">
        <f t="shared" si="1"/>
        <v>0</v>
      </c>
    </row>
    <row r="76" spans="1:7">
      <c r="A76" s="7"/>
      <c r="B76" s="5" t="s">
        <v>997</v>
      </c>
      <c r="C76" s="5" t="s">
        <v>886</v>
      </c>
      <c r="D76" s="8" t="s">
        <v>886</v>
      </c>
      <c r="E76" s="9">
        <v>56</v>
      </c>
      <c r="F76" s="12">
        <v>56</v>
      </c>
      <c r="G76" s="11">
        <f t="shared" si="1"/>
        <v>0</v>
      </c>
    </row>
    <row r="77" spans="1:7">
      <c r="A77" s="7"/>
      <c r="B77" s="5" t="s">
        <v>998</v>
      </c>
      <c r="C77" s="5" t="s">
        <v>999</v>
      </c>
      <c r="D77" s="8" t="s">
        <v>999</v>
      </c>
      <c r="E77" s="9">
        <v>212</v>
      </c>
      <c r="F77" s="12">
        <v>212</v>
      </c>
      <c r="G77" s="11">
        <f t="shared" si="1"/>
        <v>0</v>
      </c>
    </row>
    <row r="78" spans="1:7">
      <c r="A78" s="7"/>
      <c r="B78" s="5" t="s">
        <v>1000</v>
      </c>
      <c r="C78" s="5" t="s">
        <v>1001</v>
      </c>
      <c r="D78" s="8" t="s">
        <v>1001</v>
      </c>
      <c r="E78" s="9">
        <v>216</v>
      </c>
      <c r="F78" s="12">
        <v>216</v>
      </c>
      <c r="G78" s="11">
        <f t="shared" si="1"/>
        <v>0</v>
      </c>
    </row>
    <row r="79" spans="1:7">
      <c r="A79" s="7"/>
      <c r="B79" s="5" t="s">
        <v>1002</v>
      </c>
      <c r="C79" s="5" t="s">
        <v>1003</v>
      </c>
      <c r="D79" s="8" t="s">
        <v>1003</v>
      </c>
      <c r="E79" s="9">
        <v>404</v>
      </c>
      <c r="F79" s="12">
        <v>404</v>
      </c>
      <c r="G79" s="11">
        <f t="shared" si="1"/>
        <v>0</v>
      </c>
    </row>
    <row r="80" spans="1:7">
      <c r="A80" s="7"/>
      <c r="B80" s="5" t="s">
        <v>1004</v>
      </c>
      <c r="C80" s="5" t="s">
        <v>878</v>
      </c>
      <c r="D80" s="8" t="s">
        <v>878</v>
      </c>
      <c r="E80" s="9">
        <v>36</v>
      </c>
      <c r="F80" s="12">
        <v>36</v>
      </c>
      <c r="G80" s="11">
        <f t="shared" si="1"/>
        <v>0</v>
      </c>
    </row>
    <row r="81" spans="1:7">
      <c r="A81" s="7"/>
      <c r="B81" s="5" t="s">
        <v>1005</v>
      </c>
      <c r="C81" s="5" t="s">
        <v>880</v>
      </c>
      <c r="D81" s="8" t="s">
        <v>880</v>
      </c>
      <c r="E81" s="9">
        <v>40</v>
      </c>
      <c r="F81" s="12">
        <v>40</v>
      </c>
      <c r="G81" s="11">
        <f t="shared" si="1"/>
        <v>0</v>
      </c>
    </row>
    <row r="82" spans="1:7">
      <c r="A82" s="7"/>
      <c r="B82" s="5" t="s">
        <v>1006</v>
      </c>
      <c r="C82" s="5" t="s">
        <v>886</v>
      </c>
      <c r="D82" s="8" t="s">
        <v>886</v>
      </c>
      <c r="E82" s="9">
        <v>56</v>
      </c>
      <c r="F82" s="12">
        <v>56</v>
      </c>
      <c r="G82" s="11">
        <f t="shared" si="1"/>
        <v>0</v>
      </c>
    </row>
    <row r="83" spans="1:7">
      <c r="A83" s="7"/>
      <c r="B83" s="5" t="s">
        <v>1007</v>
      </c>
      <c r="C83" s="5" t="s">
        <v>1001</v>
      </c>
      <c r="D83" s="8" t="s">
        <v>1001</v>
      </c>
      <c r="E83" s="9">
        <v>216</v>
      </c>
      <c r="F83" s="12">
        <v>216</v>
      </c>
      <c r="G83" s="11">
        <f t="shared" si="1"/>
        <v>0</v>
      </c>
    </row>
    <row r="84" spans="1:7">
      <c r="A84" s="7"/>
      <c r="B84" s="5" t="s">
        <v>1008</v>
      </c>
      <c r="C84" s="5" t="s">
        <v>1009</v>
      </c>
      <c r="D84" s="8" t="s">
        <v>1009</v>
      </c>
      <c r="E84" s="9">
        <v>220</v>
      </c>
      <c r="F84" s="12">
        <v>220</v>
      </c>
      <c r="G84" s="11">
        <f t="shared" si="1"/>
        <v>0</v>
      </c>
    </row>
    <row r="85" spans="1:7">
      <c r="A85" s="7"/>
      <c r="B85" s="5" t="s">
        <v>1010</v>
      </c>
      <c r="C85" s="5" t="s">
        <v>1011</v>
      </c>
      <c r="D85" s="8" t="s">
        <v>1011</v>
      </c>
      <c r="E85" s="9">
        <v>480</v>
      </c>
      <c r="F85" s="12">
        <v>480</v>
      </c>
      <c r="G85" s="11">
        <f t="shared" si="1"/>
        <v>0</v>
      </c>
    </row>
    <row r="86" spans="1:7">
      <c r="A86" s="7"/>
      <c r="B86" s="5" t="s">
        <v>1012</v>
      </c>
      <c r="C86" s="5" t="s">
        <v>1013</v>
      </c>
      <c r="D86" s="8" t="s">
        <v>1013</v>
      </c>
      <c r="E86" s="9">
        <v>344</v>
      </c>
      <c r="F86" s="12">
        <v>344</v>
      </c>
      <c r="G86" s="11">
        <f t="shared" si="1"/>
        <v>0</v>
      </c>
    </row>
    <row r="87" spans="1:7">
      <c r="A87" s="7"/>
      <c r="B87" s="5" t="s">
        <v>1014</v>
      </c>
      <c r="C87" s="5" t="s">
        <v>1015</v>
      </c>
      <c r="D87" s="8" t="s">
        <v>1015</v>
      </c>
      <c r="E87" s="9">
        <v>348</v>
      </c>
      <c r="F87" s="12">
        <v>348</v>
      </c>
      <c r="G87" s="11">
        <f t="shared" si="1"/>
        <v>0</v>
      </c>
    </row>
    <row r="88" spans="1:7">
      <c r="A88" s="7"/>
      <c r="B88" s="5" t="s">
        <v>1016</v>
      </c>
      <c r="C88" s="5" t="s">
        <v>1017</v>
      </c>
      <c r="D88" s="8" t="s">
        <v>1017</v>
      </c>
      <c r="E88" s="9">
        <v>524</v>
      </c>
      <c r="F88" s="12">
        <v>524</v>
      </c>
      <c r="G88" s="11">
        <f t="shared" si="1"/>
        <v>0</v>
      </c>
    </row>
    <row r="89" spans="1:7">
      <c r="A89" s="7"/>
      <c r="B89" s="5" t="s">
        <v>1018</v>
      </c>
      <c r="C89" s="5" t="s">
        <v>1019</v>
      </c>
      <c r="D89" s="8" t="s">
        <v>1019</v>
      </c>
      <c r="E89" s="9">
        <v>96</v>
      </c>
      <c r="F89" s="12">
        <v>96</v>
      </c>
      <c r="G89" s="11">
        <f t="shared" si="1"/>
        <v>0</v>
      </c>
    </row>
    <row r="90" spans="1:7">
      <c r="A90" s="7"/>
      <c r="B90" s="5" t="s">
        <v>1020</v>
      </c>
      <c r="C90" s="5" t="s">
        <v>969</v>
      </c>
      <c r="D90" s="8" t="s">
        <v>969</v>
      </c>
      <c r="E90" s="9">
        <v>100</v>
      </c>
      <c r="F90" s="12">
        <v>100</v>
      </c>
      <c r="G90" s="11">
        <f t="shared" si="1"/>
        <v>0</v>
      </c>
    </row>
    <row r="91" spans="1:7">
      <c r="A91" s="7"/>
      <c r="B91" s="5" t="s">
        <v>1021</v>
      </c>
      <c r="C91" s="5" t="s">
        <v>1022</v>
      </c>
      <c r="D91" s="8" t="s">
        <v>1022</v>
      </c>
      <c r="E91" s="9">
        <v>144</v>
      </c>
      <c r="F91" s="12">
        <v>144</v>
      </c>
      <c r="G91" s="11">
        <f t="shared" si="1"/>
        <v>0</v>
      </c>
    </row>
    <row r="92" spans="1:7">
      <c r="A92" s="7"/>
      <c r="B92" s="5" t="s">
        <v>1023</v>
      </c>
      <c r="C92" s="5" t="s">
        <v>1024</v>
      </c>
      <c r="D92" s="8" t="s">
        <v>1024</v>
      </c>
      <c r="E92" s="9">
        <v>1.8</v>
      </c>
      <c r="F92" s="12">
        <v>1.8</v>
      </c>
      <c r="G92" s="11">
        <f t="shared" si="1"/>
        <v>0</v>
      </c>
    </row>
    <row r="93" spans="1:7">
      <c r="A93" s="7"/>
      <c r="B93" s="5" t="s">
        <v>1025</v>
      </c>
      <c r="C93" s="5" t="s">
        <v>1024</v>
      </c>
      <c r="D93" s="8" t="s">
        <v>1024</v>
      </c>
      <c r="E93" s="9">
        <v>1.8</v>
      </c>
      <c r="F93" s="12">
        <v>1.8</v>
      </c>
      <c r="G93" s="11">
        <f t="shared" si="1"/>
        <v>0</v>
      </c>
    </row>
    <row r="94" spans="1:7">
      <c r="A94" s="7"/>
      <c r="B94" s="5" t="s">
        <v>1026</v>
      </c>
      <c r="C94" s="5" t="s">
        <v>1027</v>
      </c>
      <c r="D94" s="8" t="s">
        <v>1027</v>
      </c>
      <c r="E94" s="9">
        <v>6.3</v>
      </c>
      <c r="F94" s="12">
        <v>6.3</v>
      </c>
      <c r="G94" s="11">
        <f t="shared" si="1"/>
        <v>0</v>
      </c>
    </row>
    <row r="95" spans="1:7">
      <c r="A95" s="7"/>
      <c r="B95" s="5" t="s">
        <v>1028</v>
      </c>
      <c r="C95" s="5" t="s">
        <v>1029</v>
      </c>
      <c r="D95" s="8" t="s">
        <v>1030</v>
      </c>
      <c r="E95" s="9">
        <v>9</v>
      </c>
      <c r="F95" s="12">
        <v>11</v>
      </c>
      <c r="G95" s="11">
        <f t="shared" si="1"/>
        <v>0.02</v>
      </c>
    </row>
    <row r="96" spans="1:7">
      <c r="A96" s="7"/>
      <c r="B96" s="5" t="s">
        <v>1031</v>
      </c>
      <c r="C96" s="5" t="s">
        <v>1029</v>
      </c>
      <c r="D96" s="8" t="s">
        <v>1030</v>
      </c>
      <c r="E96" s="9">
        <v>9</v>
      </c>
      <c r="F96" s="12">
        <v>11</v>
      </c>
      <c r="G96" s="11">
        <f t="shared" si="1"/>
        <v>0.02</v>
      </c>
    </row>
    <row r="97" spans="1:7">
      <c r="A97" s="7"/>
      <c r="B97" s="5" t="s">
        <v>1032</v>
      </c>
      <c r="C97" s="5" t="s">
        <v>1033</v>
      </c>
      <c r="D97" s="8" t="s">
        <v>1034</v>
      </c>
      <c r="E97" s="9">
        <v>98</v>
      </c>
      <c r="F97" s="12">
        <v>101</v>
      </c>
      <c r="G97" s="11">
        <f t="shared" si="1"/>
        <v>0.03</v>
      </c>
    </row>
    <row r="98" spans="1:7">
      <c r="A98" s="7"/>
      <c r="B98" s="5" t="s">
        <v>1035</v>
      </c>
      <c r="C98" s="5" t="s">
        <v>882</v>
      </c>
      <c r="D98" s="8" t="s">
        <v>882</v>
      </c>
      <c r="E98" s="9">
        <v>280</v>
      </c>
      <c r="F98" s="12">
        <v>280</v>
      </c>
      <c r="G98" s="11">
        <f t="shared" si="1"/>
        <v>0</v>
      </c>
    </row>
    <row r="99" spans="1:7">
      <c r="A99" s="7"/>
      <c r="B99" s="5" t="s">
        <v>1036</v>
      </c>
      <c r="C99" s="5" t="s">
        <v>1037</v>
      </c>
      <c r="D99" s="8" t="s">
        <v>1037</v>
      </c>
      <c r="E99" s="9">
        <v>284</v>
      </c>
      <c r="F99" s="12">
        <v>284</v>
      </c>
      <c r="G99" s="11">
        <f t="shared" si="1"/>
        <v>0</v>
      </c>
    </row>
    <row r="100" spans="1:7">
      <c r="A100" s="7"/>
      <c r="B100" s="5" t="s">
        <v>1038</v>
      </c>
      <c r="C100" s="5" t="s">
        <v>1017</v>
      </c>
      <c r="D100" s="8" t="s">
        <v>1017</v>
      </c>
      <c r="E100" s="9">
        <v>524</v>
      </c>
      <c r="F100" s="12">
        <v>524</v>
      </c>
      <c r="G100" s="11">
        <f t="shared" si="1"/>
        <v>0</v>
      </c>
    </row>
    <row r="101" spans="1:7">
      <c r="A101" s="7"/>
      <c r="B101" s="5" t="s">
        <v>1039</v>
      </c>
      <c r="C101" s="5" t="s">
        <v>878</v>
      </c>
      <c r="D101" s="8" t="s">
        <v>878</v>
      </c>
      <c r="E101" s="9">
        <v>36</v>
      </c>
      <c r="F101" s="12">
        <v>36</v>
      </c>
      <c r="G101" s="11">
        <f t="shared" si="1"/>
        <v>0</v>
      </c>
    </row>
    <row r="102" spans="1:7">
      <c r="A102" s="7"/>
      <c r="B102" s="5" t="s">
        <v>1040</v>
      </c>
      <c r="C102" s="5" t="s">
        <v>880</v>
      </c>
      <c r="D102" s="8" t="s">
        <v>880</v>
      </c>
      <c r="E102" s="9">
        <v>40</v>
      </c>
      <c r="F102" s="12">
        <v>40</v>
      </c>
      <c r="G102" s="11">
        <f t="shared" si="1"/>
        <v>0</v>
      </c>
    </row>
    <row r="103" spans="1:7">
      <c r="A103" s="7"/>
      <c r="B103" s="5" t="s">
        <v>1041</v>
      </c>
      <c r="C103" s="5" t="s">
        <v>1042</v>
      </c>
      <c r="D103" s="8" t="s">
        <v>1042</v>
      </c>
      <c r="E103" s="9">
        <v>136</v>
      </c>
      <c r="F103" s="12">
        <v>136</v>
      </c>
      <c r="G103" s="11">
        <f t="shared" si="1"/>
        <v>0</v>
      </c>
    </row>
    <row r="104" spans="1:7">
      <c r="A104" s="7"/>
      <c r="B104" s="5" t="s">
        <v>1043</v>
      </c>
      <c r="C104" s="5" t="s">
        <v>972</v>
      </c>
      <c r="D104" s="8" t="s">
        <v>972</v>
      </c>
      <c r="E104" s="9">
        <v>148</v>
      </c>
      <c r="F104" s="12">
        <v>148</v>
      </c>
      <c r="G104" s="11">
        <f t="shared" si="1"/>
        <v>0</v>
      </c>
    </row>
    <row r="105" spans="1:7">
      <c r="A105" s="7"/>
      <c r="B105" s="5" t="s">
        <v>1044</v>
      </c>
      <c r="C105" s="5" t="s">
        <v>1045</v>
      </c>
      <c r="D105" s="8" t="s">
        <v>1045</v>
      </c>
      <c r="E105" s="9">
        <v>152</v>
      </c>
      <c r="F105" s="12">
        <v>152</v>
      </c>
      <c r="G105" s="11">
        <f t="shared" si="1"/>
        <v>0</v>
      </c>
    </row>
    <row r="106" spans="1:7">
      <c r="A106" s="7"/>
      <c r="B106" s="5" t="s">
        <v>1046</v>
      </c>
      <c r="C106" s="5" t="s">
        <v>1047</v>
      </c>
      <c r="D106" s="8" t="s">
        <v>1047</v>
      </c>
      <c r="E106" s="9">
        <v>236</v>
      </c>
      <c r="F106" s="12">
        <v>236</v>
      </c>
      <c r="G106" s="11">
        <f t="shared" si="1"/>
        <v>0</v>
      </c>
    </row>
    <row r="107" spans="1:7">
      <c r="A107" s="13" t="s">
        <v>1048</v>
      </c>
      <c r="B107" s="14" t="s">
        <v>1049</v>
      </c>
      <c r="C107" s="14" t="s">
        <v>884</v>
      </c>
      <c r="D107" s="15" t="s">
        <v>884</v>
      </c>
      <c r="E107" s="17">
        <v>52</v>
      </c>
      <c r="F107" s="18">
        <v>52</v>
      </c>
      <c r="G107" s="11">
        <f t="shared" si="1"/>
        <v>0</v>
      </c>
    </row>
    <row r="108" spans="1:7">
      <c r="A108" s="7"/>
      <c r="B108" s="14" t="s">
        <v>1050</v>
      </c>
      <c r="C108" s="14" t="s">
        <v>886</v>
      </c>
      <c r="D108" s="15" t="s">
        <v>886</v>
      </c>
      <c r="E108" s="17">
        <v>56</v>
      </c>
      <c r="F108" s="18">
        <v>56</v>
      </c>
      <c r="G108" s="11">
        <f t="shared" si="1"/>
        <v>0</v>
      </c>
    </row>
    <row r="109" spans="1:7">
      <c r="A109" s="7"/>
      <c r="B109" s="14" t="s">
        <v>1051</v>
      </c>
      <c r="C109" s="14" t="s">
        <v>986</v>
      </c>
      <c r="D109" s="15" t="s">
        <v>986</v>
      </c>
      <c r="E109" s="17">
        <v>88</v>
      </c>
      <c r="F109" s="18">
        <v>88</v>
      </c>
      <c r="G109" s="11">
        <f t="shared" si="1"/>
        <v>0</v>
      </c>
    </row>
    <row r="110" spans="1:7">
      <c r="A110" s="13" t="s">
        <v>1048</v>
      </c>
      <c r="B110" s="14" t="s">
        <v>1052</v>
      </c>
      <c r="C110" s="14" t="s">
        <v>1053</v>
      </c>
      <c r="D110" s="15" t="s">
        <v>1053</v>
      </c>
      <c r="E110" s="17">
        <v>512</v>
      </c>
      <c r="F110" s="18">
        <v>512</v>
      </c>
      <c r="G110" s="11">
        <f t="shared" si="1"/>
        <v>0</v>
      </c>
    </row>
    <row r="111" spans="1:7">
      <c r="A111" s="16"/>
      <c r="B111" s="14" t="s">
        <v>1054</v>
      </c>
      <c r="C111" s="14" t="s">
        <v>1055</v>
      </c>
      <c r="D111" s="15" t="s">
        <v>1055</v>
      </c>
      <c r="E111" s="17">
        <v>516</v>
      </c>
      <c r="F111" s="18">
        <v>516</v>
      </c>
      <c r="G111" s="11">
        <f t="shared" si="1"/>
        <v>0</v>
      </c>
    </row>
    <row r="112" spans="1:7">
      <c r="A112" s="16"/>
      <c r="B112" s="14" t="s">
        <v>1056</v>
      </c>
      <c r="C112" s="14" t="s">
        <v>1057</v>
      </c>
      <c r="D112" s="15" t="s">
        <v>1057</v>
      </c>
      <c r="E112" s="17">
        <v>672</v>
      </c>
      <c r="F112" s="18">
        <v>672</v>
      </c>
      <c r="G112" s="11">
        <f t="shared" si="1"/>
        <v>0</v>
      </c>
    </row>
    <row r="113" spans="1:7">
      <c r="A113" s="16"/>
      <c r="B113" s="14" t="s">
        <v>1058</v>
      </c>
      <c r="C113" s="14" t="s">
        <v>1059</v>
      </c>
      <c r="D113" s="15" t="s">
        <v>1059</v>
      </c>
      <c r="E113" s="17">
        <v>492</v>
      </c>
      <c r="F113" s="18">
        <v>492</v>
      </c>
      <c r="G113" s="11">
        <f t="shared" si="1"/>
        <v>0</v>
      </c>
    </row>
    <row r="114" spans="1:7">
      <c r="A114" s="16"/>
      <c r="B114" s="14" t="s">
        <v>1060</v>
      </c>
      <c r="C114" s="14" t="s">
        <v>1061</v>
      </c>
      <c r="D114" s="15" t="s">
        <v>1061</v>
      </c>
      <c r="E114" s="17">
        <v>496</v>
      </c>
      <c r="F114" s="18">
        <v>496</v>
      </c>
      <c r="G114" s="11">
        <f t="shared" si="1"/>
        <v>0</v>
      </c>
    </row>
    <row r="115" spans="1:7">
      <c r="A115" s="16"/>
      <c r="B115" s="14" t="s">
        <v>1062</v>
      </c>
      <c r="C115" s="14" t="s">
        <v>1063</v>
      </c>
      <c r="D115" s="15" t="s">
        <v>1063</v>
      </c>
      <c r="E115" s="17">
        <v>652</v>
      </c>
      <c r="F115" s="18">
        <v>652</v>
      </c>
      <c r="G115" s="11">
        <f t="shared" si="1"/>
        <v>0</v>
      </c>
    </row>
    <row r="116" spans="1:7">
      <c r="A116" s="16"/>
      <c r="B116" s="14" t="s">
        <v>1064</v>
      </c>
      <c r="C116" s="14" t="s">
        <v>1065</v>
      </c>
      <c r="D116" s="15" t="s">
        <v>1065</v>
      </c>
      <c r="E116" s="17">
        <v>2.2</v>
      </c>
      <c r="F116" s="18">
        <v>2.2</v>
      </c>
      <c r="G116" s="11">
        <f t="shared" si="1"/>
        <v>0</v>
      </c>
    </row>
    <row r="117" spans="1:7">
      <c r="A117" s="16"/>
      <c r="B117" s="14" t="s">
        <v>1066</v>
      </c>
      <c r="C117" s="14" t="s">
        <v>1065</v>
      </c>
      <c r="D117" s="15" t="s">
        <v>1065</v>
      </c>
      <c r="E117" s="17">
        <v>2.2</v>
      </c>
      <c r="F117" s="18">
        <v>2.2</v>
      </c>
      <c r="G117" s="11">
        <f t="shared" si="1"/>
        <v>0</v>
      </c>
    </row>
    <row r="118" spans="1:7">
      <c r="A118" s="16"/>
      <c r="B118" s="14" t="s">
        <v>1067</v>
      </c>
      <c r="C118" s="14" t="s">
        <v>1068</v>
      </c>
      <c r="D118" s="15" t="s">
        <v>1068</v>
      </c>
      <c r="E118" s="17">
        <v>2.7</v>
      </c>
      <c r="F118" s="18">
        <v>2.7</v>
      </c>
      <c r="G118" s="11">
        <f t="shared" si="1"/>
        <v>0</v>
      </c>
    </row>
    <row r="119" spans="1:7">
      <c r="A119" s="16"/>
      <c r="B119" s="14" t="s">
        <v>1069</v>
      </c>
      <c r="C119" s="14" t="s">
        <v>1068</v>
      </c>
      <c r="D119" s="15" t="s">
        <v>1068</v>
      </c>
      <c r="E119" s="17">
        <v>2.7</v>
      </c>
      <c r="F119" s="18">
        <v>2.7</v>
      </c>
      <c r="G119" s="11">
        <f t="shared" si="1"/>
        <v>0</v>
      </c>
    </row>
    <row r="120" spans="1:7">
      <c r="A120" s="16"/>
      <c r="B120" s="14" t="s">
        <v>1070</v>
      </c>
      <c r="C120" s="14" t="s">
        <v>1071</v>
      </c>
      <c r="D120" s="15" t="s">
        <v>1071</v>
      </c>
      <c r="E120" s="17">
        <v>23</v>
      </c>
      <c r="F120" s="18">
        <v>23</v>
      </c>
      <c r="G120" s="11">
        <f t="shared" si="1"/>
        <v>0</v>
      </c>
    </row>
    <row r="121" spans="1:7">
      <c r="A121" s="16"/>
      <c r="B121" s="14" t="s">
        <v>1072</v>
      </c>
      <c r="C121" s="14" t="s">
        <v>1073</v>
      </c>
      <c r="D121" s="15" t="s">
        <v>1073</v>
      </c>
      <c r="E121" s="17">
        <v>392</v>
      </c>
      <c r="F121" s="18">
        <v>392</v>
      </c>
      <c r="G121" s="11">
        <f t="shared" si="1"/>
        <v>0</v>
      </c>
    </row>
    <row r="122" spans="1:7">
      <c r="A122" s="16"/>
      <c r="B122" s="14" t="s">
        <v>1074</v>
      </c>
      <c r="C122" s="14" t="s">
        <v>1075</v>
      </c>
      <c r="D122" s="15" t="s">
        <v>1075</v>
      </c>
      <c r="E122" s="17">
        <v>396</v>
      </c>
      <c r="F122" s="18">
        <v>396</v>
      </c>
      <c r="G122" s="11">
        <f t="shared" si="1"/>
        <v>0</v>
      </c>
    </row>
    <row r="123" spans="1:7">
      <c r="A123" s="16"/>
      <c r="B123" s="14" t="s">
        <v>1076</v>
      </c>
      <c r="C123" s="14" t="s">
        <v>888</v>
      </c>
      <c r="D123" s="15" t="s">
        <v>888</v>
      </c>
      <c r="E123" s="17">
        <v>2.6</v>
      </c>
      <c r="F123" s="18">
        <v>2.6</v>
      </c>
      <c r="G123" s="11">
        <f t="shared" si="1"/>
        <v>0</v>
      </c>
    </row>
    <row r="124" spans="1:7">
      <c r="A124" s="16"/>
      <c r="B124" s="14" t="s">
        <v>1077</v>
      </c>
      <c r="C124" s="14" t="s">
        <v>888</v>
      </c>
      <c r="D124" s="15" t="s">
        <v>888</v>
      </c>
      <c r="E124" s="17">
        <v>2.6</v>
      </c>
      <c r="F124" s="18">
        <v>2.6</v>
      </c>
      <c r="G124" s="11">
        <f t="shared" si="1"/>
        <v>0</v>
      </c>
    </row>
    <row r="125" spans="1:7">
      <c r="A125" s="16"/>
      <c r="B125" s="14" t="s">
        <v>1078</v>
      </c>
      <c r="C125" s="14" t="s">
        <v>1079</v>
      </c>
      <c r="D125" s="15" t="s">
        <v>1079</v>
      </c>
      <c r="E125" s="17">
        <v>8.8</v>
      </c>
      <c r="F125" s="18">
        <v>8.8</v>
      </c>
      <c r="G125" s="11">
        <f t="shared" si="1"/>
        <v>0</v>
      </c>
    </row>
    <row r="126" spans="1:7">
      <c r="A126" s="16"/>
      <c r="B126" s="14" t="s">
        <v>1080</v>
      </c>
      <c r="C126" s="14" t="s">
        <v>1065</v>
      </c>
      <c r="D126" s="15" t="s">
        <v>1065</v>
      </c>
      <c r="E126" s="17">
        <v>2.2</v>
      </c>
      <c r="F126" s="18">
        <v>2.2</v>
      </c>
      <c r="G126" s="11">
        <f t="shared" si="1"/>
        <v>0</v>
      </c>
    </row>
    <row r="127" spans="1:7">
      <c r="A127" s="16"/>
      <c r="B127" s="14" t="s">
        <v>1081</v>
      </c>
      <c r="C127" s="14" t="s">
        <v>1065</v>
      </c>
      <c r="D127" s="15" t="s">
        <v>1065</v>
      </c>
      <c r="E127" s="17">
        <v>2.2</v>
      </c>
      <c r="F127" s="18">
        <v>2.2</v>
      </c>
      <c r="G127" s="11">
        <f t="shared" si="1"/>
        <v>0</v>
      </c>
    </row>
    <row r="128" spans="1:7">
      <c r="A128" s="16"/>
      <c r="B128" s="14" t="s">
        <v>1082</v>
      </c>
      <c r="C128" s="14" t="s">
        <v>1065</v>
      </c>
      <c r="D128" s="15" t="s">
        <v>1065</v>
      </c>
      <c r="E128" s="17">
        <v>2.2</v>
      </c>
      <c r="F128" s="18">
        <v>2.2</v>
      </c>
      <c r="G128" s="11">
        <f t="shared" si="1"/>
        <v>0</v>
      </c>
    </row>
    <row r="129" spans="1:7">
      <c r="A129" s="16"/>
      <c r="B129" s="14" t="s">
        <v>1083</v>
      </c>
      <c r="C129" s="14" t="s">
        <v>1084</v>
      </c>
      <c r="D129" s="15" t="s">
        <v>1084</v>
      </c>
      <c r="E129" s="17">
        <v>2.3</v>
      </c>
      <c r="F129" s="18">
        <v>2.3</v>
      </c>
      <c r="G129" s="11">
        <f t="shared" si="1"/>
        <v>0</v>
      </c>
    </row>
    <row r="130" spans="1:7">
      <c r="A130" s="16"/>
      <c r="B130" s="14" t="s">
        <v>1085</v>
      </c>
      <c r="C130" s="14" t="s">
        <v>1086</v>
      </c>
      <c r="D130" s="15" t="s">
        <v>1086</v>
      </c>
      <c r="E130" s="17">
        <v>28</v>
      </c>
      <c r="F130" s="18">
        <v>28</v>
      </c>
      <c r="G130" s="11">
        <f t="shared" ref="G130:G193" si="2">(F130-E130)/100</f>
        <v>0</v>
      </c>
    </row>
    <row r="131" spans="1:7">
      <c r="A131" s="16"/>
      <c r="B131" s="14" t="s">
        <v>1087</v>
      </c>
      <c r="C131" s="14" t="s">
        <v>928</v>
      </c>
      <c r="D131" s="15" t="s">
        <v>928</v>
      </c>
      <c r="E131" s="17">
        <v>1</v>
      </c>
      <c r="F131" s="18">
        <v>1</v>
      </c>
      <c r="G131" s="11">
        <f t="shared" si="2"/>
        <v>0</v>
      </c>
    </row>
    <row r="132" spans="1:7">
      <c r="A132" s="16"/>
      <c r="B132" s="14" t="s">
        <v>1088</v>
      </c>
      <c r="C132" s="14" t="s">
        <v>928</v>
      </c>
      <c r="D132" s="15" t="s">
        <v>928</v>
      </c>
      <c r="E132" s="17">
        <v>1</v>
      </c>
      <c r="F132" s="18">
        <v>1</v>
      </c>
      <c r="G132" s="11">
        <f t="shared" si="2"/>
        <v>0</v>
      </c>
    </row>
    <row r="133" spans="1:7">
      <c r="A133" s="16"/>
      <c r="B133" s="14" t="s">
        <v>1089</v>
      </c>
      <c r="C133" s="14" t="s">
        <v>886</v>
      </c>
      <c r="D133" s="15" t="s">
        <v>886</v>
      </c>
      <c r="E133" s="17">
        <v>56</v>
      </c>
      <c r="F133" s="18">
        <v>56</v>
      </c>
      <c r="G133" s="11">
        <f t="shared" si="2"/>
        <v>0</v>
      </c>
    </row>
    <row r="134" spans="1:7">
      <c r="A134" s="16"/>
      <c r="B134" s="14" t="s">
        <v>1090</v>
      </c>
      <c r="C134" s="14" t="s">
        <v>983</v>
      </c>
      <c r="D134" s="15" t="s">
        <v>983</v>
      </c>
      <c r="E134" s="17">
        <v>60</v>
      </c>
      <c r="F134" s="18">
        <v>60</v>
      </c>
      <c r="G134" s="11">
        <f t="shared" si="2"/>
        <v>0</v>
      </c>
    </row>
    <row r="135" spans="1:7">
      <c r="A135" s="16"/>
      <c r="B135" s="14" t="s">
        <v>1091</v>
      </c>
      <c r="C135" s="14" t="s">
        <v>1092</v>
      </c>
      <c r="D135" s="15" t="s">
        <v>1092</v>
      </c>
      <c r="E135" s="17">
        <v>15</v>
      </c>
      <c r="F135" s="18">
        <v>15</v>
      </c>
      <c r="G135" s="11">
        <f t="shared" si="2"/>
        <v>0</v>
      </c>
    </row>
    <row r="136" spans="1:7">
      <c r="A136" s="16"/>
      <c r="B136" s="14" t="s">
        <v>1093</v>
      </c>
      <c r="C136" s="14" t="s">
        <v>1094</v>
      </c>
      <c r="D136" s="15" t="s">
        <v>1094</v>
      </c>
      <c r="E136" s="17">
        <v>56</v>
      </c>
      <c r="F136" s="18">
        <v>56</v>
      </c>
      <c r="G136" s="11">
        <f t="shared" si="2"/>
        <v>0</v>
      </c>
    </row>
    <row r="137" spans="1:7">
      <c r="A137" s="16"/>
      <c r="B137" s="14" t="s">
        <v>1095</v>
      </c>
      <c r="C137" s="14" t="s">
        <v>1094</v>
      </c>
      <c r="D137" s="15" t="s">
        <v>1094</v>
      </c>
      <c r="E137" s="17">
        <v>56</v>
      </c>
      <c r="F137" s="18">
        <v>56</v>
      </c>
      <c r="G137" s="11">
        <f t="shared" si="2"/>
        <v>0</v>
      </c>
    </row>
    <row r="138" spans="1:7">
      <c r="A138" s="16"/>
      <c r="B138" s="14" t="s">
        <v>1096</v>
      </c>
      <c r="C138" s="14" t="s">
        <v>1097</v>
      </c>
      <c r="D138" s="15" t="s">
        <v>1097</v>
      </c>
      <c r="E138" s="17">
        <v>10</v>
      </c>
      <c r="F138" s="18">
        <v>10</v>
      </c>
      <c r="G138" s="11">
        <f t="shared" si="2"/>
        <v>0</v>
      </c>
    </row>
    <row r="139" spans="1:7">
      <c r="A139" s="16"/>
      <c r="B139" s="14" t="s">
        <v>1098</v>
      </c>
      <c r="C139" s="14" t="s">
        <v>1097</v>
      </c>
      <c r="D139" s="15" t="s">
        <v>1097</v>
      </c>
      <c r="E139" s="17">
        <v>10</v>
      </c>
      <c r="F139" s="18">
        <v>10</v>
      </c>
      <c r="G139" s="11">
        <f t="shared" si="2"/>
        <v>0</v>
      </c>
    </row>
    <row r="140" spans="1:7">
      <c r="A140" s="16"/>
      <c r="B140" s="14" t="s">
        <v>1099</v>
      </c>
      <c r="C140" s="14" t="s">
        <v>1100</v>
      </c>
      <c r="D140" s="15" t="s">
        <v>1101</v>
      </c>
      <c r="E140" s="17">
        <v>332</v>
      </c>
      <c r="F140" s="18">
        <v>331</v>
      </c>
      <c r="G140" s="11">
        <f t="shared" si="2"/>
        <v>-0.01</v>
      </c>
    </row>
    <row r="141" spans="1:7">
      <c r="A141" s="16"/>
      <c r="B141" s="14" t="s">
        <v>1102</v>
      </c>
      <c r="C141" s="14" t="s">
        <v>1103</v>
      </c>
      <c r="D141" s="15" t="s">
        <v>1103</v>
      </c>
      <c r="E141" s="17">
        <v>904</v>
      </c>
      <c r="F141" s="18">
        <v>904</v>
      </c>
      <c r="G141" s="11">
        <f t="shared" si="2"/>
        <v>0</v>
      </c>
    </row>
    <row r="142" spans="1:7">
      <c r="A142" s="16"/>
      <c r="B142" s="14" t="s">
        <v>1104</v>
      </c>
      <c r="C142" s="14" t="s">
        <v>1105</v>
      </c>
      <c r="D142" s="15" t="s">
        <v>1105</v>
      </c>
      <c r="E142" s="17">
        <v>908</v>
      </c>
      <c r="F142" s="18">
        <v>908</v>
      </c>
      <c r="G142" s="11">
        <f t="shared" si="2"/>
        <v>0</v>
      </c>
    </row>
    <row r="143" spans="1:7">
      <c r="A143" s="16"/>
      <c r="B143" s="14" t="s">
        <v>1106</v>
      </c>
      <c r="C143" s="14" t="s">
        <v>940</v>
      </c>
      <c r="D143" s="15" t="s">
        <v>940</v>
      </c>
      <c r="E143" s="17">
        <v>76</v>
      </c>
      <c r="F143" s="18">
        <v>76</v>
      </c>
      <c r="G143" s="11">
        <f t="shared" si="2"/>
        <v>0</v>
      </c>
    </row>
    <row r="144" spans="1:7">
      <c r="A144" s="16"/>
      <c r="B144" s="14" t="s">
        <v>1107</v>
      </c>
      <c r="C144" s="14" t="s">
        <v>974</v>
      </c>
      <c r="D144" s="15" t="s">
        <v>974</v>
      </c>
      <c r="E144" s="17">
        <v>80</v>
      </c>
      <c r="F144" s="18">
        <v>80</v>
      </c>
      <c r="G144" s="11">
        <f t="shared" si="2"/>
        <v>0</v>
      </c>
    </row>
    <row r="145" spans="1:7">
      <c r="A145" s="16"/>
      <c r="B145" s="14" t="s">
        <v>1108</v>
      </c>
      <c r="C145" s="14" t="s">
        <v>1109</v>
      </c>
      <c r="D145" s="15" t="s">
        <v>1110</v>
      </c>
      <c r="E145" s="17">
        <v>6.5</v>
      </c>
      <c r="F145" s="18">
        <v>3.6</v>
      </c>
      <c r="G145" s="11">
        <f t="shared" si="2"/>
        <v>-0.029</v>
      </c>
    </row>
    <row r="146" spans="1:7">
      <c r="A146" s="16"/>
      <c r="B146" s="14" t="s">
        <v>1111</v>
      </c>
      <c r="C146" s="14" t="s">
        <v>880</v>
      </c>
      <c r="D146" s="15" t="s">
        <v>880</v>
      </c>
      <c r="E146" s="17">
        <v>40</v>
      </c>
      <c r="F146" s="18">
        <v>40</v>
      </c>
      <c r="G146" s="11">
        <f t="shared" si="2"/>
        <v>0</v>
      </c>
    </row>
    <row r="147" spans="1:7">
      <c r="A147" s="16"/>
      <c r="B147" s="14" t="s">
        <v>1112</v>
      </c>
      <c r="C147" s="14" t="s">
        <v>909</v>
      </c>
      <c r="D147" s="15" t="s">
        <v>909</v>
      </c>
      <c r="E147" s="17">
        <v>44</v>
      </c>
      <c r="F147" s="18">
        <v>44</v>
      </c>
      <c r="G147" s="11">
        <f t="shared" si="2"/>
        <v>0</v>
      </c>
    </row>
    <row r="148" spans="1:7">
      <c r="A148" s="16"/>
      <c r="B148" s="14" t="s">
        <v>1113</v>
      </c>
      <c r="C148" s="14" t="s">
        <v>986</v>
      </c>
      <c r="D148" s="15" t="s">
        <v>986</v>
      </c>
      <c r="E148" s="17">
        <v>88</v>
      </c>
      <c r="F148" s="18">
        <v>88</v>
      </c>
      <c r="G148" s="11">
        <f t="shared" si="2"/>
        <v>0</v>
      </c>
    </row>
    <row r="149" spans="1:7">
      <c r="A149" s="16"/>
      <c r="B149" s="14" t="s">
        <v>1114</v>
      </c>
      <c r="C149" s="14" t="s">
        <v>1115</v>
      </c>
      <c r="D149" s="15" t="s">
        <v>1115</v>
      </c>
      <c r="E149" s="17">
        <v>304</v>
      </c>
      <c r="F149" s="18">
        <v>304</v>
      </c>
      <c r="G149" s="11">
        <f t="shared" si="2"/>
        <v>0</v>
      </c>
    </row>
    <row r="150" spans="1:7">
      <c r="A150" s="16"/>
      <c r="B150" s="14" t="s">
        <v>1116</v>
      </c>
      <c r="C150" s="14" t="s">
        <v>1117</v>
      </c>
      <c r="D150" s="15" t="s">
        <v>1117</v>
      </c>
      <c r="E150" s="17">
        <v>308</v>
      </c>
      <c r="F150" s="18">
        <v>308</v>
      </c>
      <c r="G150" s="11">
        <f t="shared" si="2"/>
        <v>0</v>
      </c>
    </row>
    <row r="151" spans="1:7">
      <c r="A151" s="16"/>
      <c r="B151" s="14" t="s">
        <v>1118</v>
      </c>
      <c r="C151" s="14" t="s">
        <v>890</v>
      </c>
      <c r="D151" s="15" t="s">
        <v>890</v>
      </c>
      <c r="E151" s="17">
        <v>440</v>
      </c>
      <c r="F151" s="18">
        <v>440</v>
      </c>
      <c r="G151" s="11">
        <f t="shared" si="2"/>
        <v>0</v>
      </c>
    </row>
    <row r="152" spans="1:7">
      <c r="A152" s="16"/>
      <c r="B152" s="14" t="s">
        <v>1119</v>
      </c>
      <c r="C152" s="14" t="s">
        <v>909</v>
      </c>
      <c r="D152" s="15" t="s">
        <v>909</v>
      </c>
      <c r="E152" s="17">
        <v>44</v>
      </c>
      <c r="F152" s="18">
        <v>44</v>
      </c>
      <c r="G152" s="11">
        <f t="shared" si="2"/>
        <v>0</v>
      </c>
    </row>
    <row r="153" spans="1:7">
      <c r="A153" s="16"/>
      <c r="B153" s="14" t="s">
        <v>1120</v>
      </c>
      <c r="C153" s="14" t="s">
        <v>1121</v>
      </c>
      <c r="D153" s="15" t="s">
        <v>1121</v>
      </c>
      <c r="E153" s="17">
        <v>48</v>
      </c>
      <c r="F153" s="18">
        <v>48</v>
      </c>
      <c r="G153" s="11">
        <f t="shared" si="2"/>
        <v>0</v>
      </c>
    </row>
    <row r="154" spans="1:7">
      <c r="A154" s="16"/>
      <c r="B154" s="14" t="s">
        <v>1122</v>
      </c>
      <c r="C154" s="14" t="s">
        <v>957</v>
      </c>
      <c r="D154" s="15" t="s">
        <v>957</v>
      </c>
      <c r="E154" s="17">
        <v>68</v>
      </c>
      <c r="F154" s="18">
        <v>68</v>
      </c>
      <c r="G154" s="11">
        <f t="shared" si="2"/>
        <v>0</v>
      </c>
    </row>
    <row r="155" spans="1:7">
      <c r="A155" s="16"/>
      <c r="B155" s="14" t="s">
        <v>1123</v>
      </c>
      <c r="C155" s="14" t="s">
        <v>888</v>
      </c>
      <c r="D155" s="15" t="s">
        <v>888</v>
      </c>
      <c r="E155" s="17">
        <v>2.6</v>
      </c>
      <c r="F155" s="18">
        <v>2.6</v>
      </c>
      <c r="G155" s="11">
        <f t="shared" si="2"/>
        <v>0</v>
      </c>
    </row>
    <row r="156" spans="1:7">
      <c r="A156" s="16"/>
      <c r="B156" s="14" t="s">
        <v>1124</v>
      </c>
      <c r="C156" s="14" t="s">
        <v>888</v>
      </c>
      <c r="D156" s="15" t="s">
        <v>888</v>
      </c>
      <c r="E156" s="17">
        <v>2.6</v>
      </c>
      <c r="F156" s="18">
        <v>2.6</v>
      </c>
      <c r="G156" s="11">
        <f t="shared" si="2"/>
        <v>0</v>
      </c>
    </row>
    <row r="157" spans="1:7">
      <c r="A157" s="16"/>
      <c r="B157" s="14" t="s">
        <v>1125</v>
      </c>
      <c r="C157" s="14" t="s">
        <v>1126</v>
      </c>
      <c r="D157" s="15" t="s">
        <v>1126</v>
      </c>
      <c r="E157" s="17">
        <v>3.7</v>
      </c>
      <c r="F157" s="18">
        <v>3.7</v>
      </c>
      <c r="G157" s="11">
        <f t="shared" si="2"/>
        <v>0</v>
      </c>
    </row>
    <row r="158" spans="1:7">
      <c r="A158" s="16"/>
      <c r="B158" s="14" t="s">
        <v>1127</v>
      </c>
      <c r="C158" s="14" t="s">
        <v>1128</v>
      </c>
      <c r="D158" s="15" t="s">
        <v>1128</v>
      </c>
      <c r="E158" s="17">
        <v>1.9</v>
      </c>
      <c r="F158" s="18">
        <v>1.9</v>
      </c>
      <c r="G158" s="11">
        <f t="shared" si="2"/>
        <v>0</v>
      </c>
    </row>
    <row r="159" spans="1:7">
      <c r="A159" s="16"/>
      <c r="B159" s="14" t="s">
        <v>1129</v>
      </c>
      <c r="C159" s="14" t="s">
        <v>1128</v>
      </c>
      <c r="D159" s="15" t="s">
        <v>1128</v>
      </c>
      <c r="E159" s="17">
        <v>1.9</v>
      </c>
      <c r="F159" s="18">
        <v>1.9</v>
      </c>
      <c r="G159" s="11">
        <f t="shared" si="2"/>
        <v>0</v>
      </c>
    </row>
    <row r="160" spans="1:7">
      <c r="A160" s="16"/>
      <c r="B160" s="14" t="s">
        <v>1130</v>
      </c>
      <c r="C160" s="14" t="s">
        <v>888</v>
      </c>
      <c r="D160" s="15" t="s">
        <v>888</v>
      </c>
      <c r="E160" s="17">
        <v>2.6</v>
      </c>
      <c r="F160" s="18">
        <v>2.6</v>
      </c>
      <c r="G160" s="11">
        <f t="shared" si="2"/>
        <v>0</v>
      </c>
    </row>
    <row r="161" spans="1:7">
      <c r="A161" s="16"/>
      <c r="B161" s="14" t="s">
        <v>1131</v>
      </c>
      <c r="C161" s="14" t="s">
        <v>932</v>
      </c>
      <c r="D161" s="15" t="s">
        <v>932</v>
      </c>
      <c r="E161" s="17">
        <v>28</v>
      </c>
      <c r="F161" s="18">
        <v>28</v>
      </c>
      <c r="G161" s="11">
        <f t="shared" si="2"/>
        <v>0</v>
      </c>
    </row>
    <row r="162" spans="1:7">
      <c r="A162" s="16"/>
      <c r="B162" s="14" t="s">
        <v>1132</v>
      </c>
      <c r="C162" s="14" t="s">
        <v>918</v>
      </c>
      <c r="D162" s="15" t="s">
        <v>918</v>
      </c>
      <c r="E162" s="17">
        <v>32</v>
      </c>
      <c r="F162" s="18">
        <v>32</v>
      </c>
      <c r="G162" s="11">
        <f t="shared" si="2"/>
        <v>0</v>
      </c>
    </row>
    <row r="163" spans="1:7">
      <c r="A163" s="16"/>
      <c r="B163" s="14" t="s">
        <v>1133</v>
      </c>
      <c r="C163" s="14" t="s">
        <v>886</v>
      </c>
      <c r="D163" s="15" t="s">
        <v>886</v>
      </c>
      <c r="E163" s="17">
        <v>56</v>
      </c>
      <c r="F163" s="18">
        <v>56</v>
      </c>
      <c r="G163" s="11">
        <f t="shared" si="2"/>
        <v>0</v>
      </c>
    </row>
    <row r="164" spans="1:7">
      <c r="A164" s="16"/>
      <c r="B164" s="14" t="s">
        <v>1134</v>
      </c>
      <c r="C164" s="14" t="s">
        <v>1121</v>
      </c>
      <c r="D164" s="15" t="s">
        <v>1121</v>
      </c>
      <c r="E164" s="17">
        <v>48</v>
      </c>
      <c r="F164" s="18">
        <v>48</v>
      </c>
      <c r="G164" s="11">
        <f t="shared" si="2"/>
        <v>0</v>
      </c>
    </row>
    <row r="165" spans="1:7">
      <c r="A165" s="16"/>
      <c r="B165" s="14" t="s">
        <v>1135</v>
      </c>
      <c r="C165" s="14" t="s">
        <v>884</v>
      </c>
      <c r="D165" s="15" t="s">
        <v>884</v>
      </c>
      <c r="E165" s="17">
        <v>52</v>
      </c>
      <c r="F165" s="18">
        <v>52</v>
      </c>
      <c r="G165" s="11">
        <f t="shared" si="2"/>
        <v>0</v>
      </c>
    </row>
    <row r="166" spans="1:7">
      <c r="A166" s="16"/>
      <c r="B166" s="14" t="s">
        <v>1136</v>
      </c>
      <c r="C166" s="14" t="s">
        <v>986</v>
      </c>
      <c r="D166" s="15" t="s">
        <v>986</v>
      </c>
      <c r="E166" s="17">
        <v>88</v>
      </c>
      <c r="F166" s="18">
        <v>88</v>
      </c>
      <c r="G166" s="11">
        <f t="shared" si="2"/>
        <v>0</v>
      </c>
    </row>
    <row r="167" spans="1:7">
      <c r="A167" s="16"/>
      <c r="B167" s="14" t="s">
        <v>1137</v>
      </c>
      <c r="C167" s="14" t="s">
        <v>934</v>
      </c>
      <c r="D167" s="15" t="s">
        <v>934</v>
      </c>
      <c r="E167" s="17">
        <v>4</v>
      </c>
      <c r="F167" s="18">
        <v>4</v>
      </c>
      <c r="G167" s="11">
        <f t="shared" si="2"/>
        <v>0</v>
      </c>
    </row>
    <row r="168" spans="1:7">
      <c r="A168" s="16"/>
      <c r="B168" s="14" t="s">
        <v>1138</v>
      </c>
      <c r="C168" s="14" t="s">
        <v>936</v>
      </c>
      <c r="D168" s="15" t="s">
        <v>936</v>
      </c>
      <c r="E168" s="17">
        <v>8</v>
      </c>
      <c r="F168" s="18">
        <v>8</v>
      </c>
      <c r="G168" s="11">
        <f t="shared" si="2"/>
        <v>0</v>
      </c>
    </row>
    <row r="169" spans="1:7">
      <c r="A169" s="16"/>
      <c r="B169" s="14" t="s">
        <v>1139</v>
      </c>
      <c r="C169" s="14" t="s">
        <v>1140</v>
      </c>
      <c r="D169" s="15" t="s">
        <v>1140</v>
      </c>
      <c r="E169" s="17">
        <v>140</v>
      </c>
      <c r="F169" s="18">
        <v>140</v>
      </c>
      <c r="G169" s="11">
        <f t="shared" si="2"/>
        <v>0</v>
      </c>
    </row>
    <row r="170" spans="1:7">
      <c r="A170" s="16"/>
      <c r="B170" s="14" t="s">
        <v>1141</v>
      </c>
      <c r="C170" s="14" t="s">
        <v>1022</v>
      </c>
      <c r="D170" s="15" t="s">
        <v>1022</v>
      </c>
      <c r="E170" s="17">
        <v>144</v>
      </c>
      <c r="F170" s="18">
        <v>144</v>
      </c>
      <c r="G170" s="11">
        <f t="shared" si="2"/>
        <v>0</v>
      </c>
    </row>
    <row r="171" spans="1:7">
      <c r="A171" s="16"/>
      <c r="B171" s="14" t="s">
        <v>1142</v>
      </c>
      <c r="C171" s="14" t="s">
        <v>1013</v>
      </c>
      <c r="D171" s="15" t="s">
        <v>1013</v>
      </c>
      <c r="E171" s="17">
        <v>344</v>
      </c>
      <c r="F171" s="18">
        <v>344</v>
      </c>
      <c r="G171" s="11">
        <f t="shared" si="2"/>
        <v>0</v>
      </c>
    </row>
    <row r="172" spans="1:7">
      <c r="A172" s="16"/>
      <c r="B172" s="14" t="s">
        <v>1143</v>
      </c>
      <c r="C172" s="14" t="s">
        <v>1144</v>
      </c>
      <c r="D172" s="15" t="s">
        <v>1144</v>
      </c>
      <c r="E172" s="17">
        <v>1.1</v>
      </c>
      <c r="F172" s="18">
        <v>1.1</v>
      </c>
      <c r="G172" s="11">
        <f t="shared" si="2"/>
        <v>0</v>
      </c>
    </row>
    <row r="173" spans="1:7">
      <c r="A173" s="16"/>
      <c r="B173" s="14" t="s">
        <v>1145</v>
      </c>
      <c r="C173" s="14" t="s">
        <v>1144</v>
      </c>
      <c r="D173" s="15" t="s">
        <v>1144</v>
      </c>
      <c r="E173" s="17">
        <v>1.1</v>
      </c>
      <c r="F173" s="18">
        <v>1.1</v>
      </c>
      <c r="G173" s="11">
        <f t="shared" si="2"/>
        <v>0</v>
      </c>
    </row>
    <row r="174" spans="1:7">
      <c r="A174" s="16"/>
      <c r="B174" s="14" t="s">
        <v>1146</v>
      </c>
      <c r="C174" s="14" t="s">
        <v>1110</v>
      </c>
      <c r="D174" s="15" t="s">
        <v>1110</v>
      </c>
      <c r="E174" s="17">
        <v>3.6</v>
      </c>
      <c r="F174" s="18">
        <v>3.6</v>
      </c>
      <c r="G174" s="11">
        <f t="shared" si="2"/>
        <v>0</v>
      </c>
    </row>
    <row r="175" spans="1:7">
      <c r="A175" s="16"/>
      <c r="B175" s="14" t="s">
        <v>1147</v>
      </c>
      <c r="C175" s="14" t="s">
        <v>1121</v>
      </c>
      <c r="D175" s="15" t="s">
        <v>1121</v>
      </c>
      <c r="E175" s="17">
        <v>48</v>
      </c>
      <c r="F175" s="18">
        <v>48</v>
      </c>
      <c r="G175" s="11">
        <f t="shared" si="2"/>
        <v>0</v>
      </c>
    </row>
    <row r="176" spans="1:7">
      <c r="A176" s="16"/>
      <c r="B176" s="14" t="s">
        <v>1148</v>
      </c>
      <c r="C176" s="14" t="s">
        <v>884</v>
      </c>
      <c r="D176" s="15" t="s">
        <v>884</v>
      </c>
      <c r="E176" s="17">
        <v>52</v>
      </c>
      <c r="F176" s="18">
        <v>52</v>
      </c>
      <c r="G176" s="11">
        <f t="shared" si="2"/>
        <v>0</v>
      </c>
    </row>
    <row r="177" spans="1:7">
      <c r="A177" s="16"/>
      <c r="B177" s="14" t="s">
        <v>1149</v>
      </c>
      <c r="C177" s="14" t="s">
        <v>1042</v>
      </c>
      <c r="D177" s="15" t="s">
        <v>1042</v>
      </c>
      <c r="E177" s="17">
        <v>136</v>
      </c>
      <c r="F177" s="18">
        <v>136</v>
      </c>
      <c r="G177" s="11">
        <f t="shared" si="2"/>
        <v>0</v>
      </c>
    </row>
    <row r="178" spans="1:7">
      <c r="A178" s="16"/>
      <c r="B178" s="14" t="s">
        <v>1150</v>
      </c>
      <c r="C178" s="14" t="s">
        <v>1151</v>
      </c>
      <c r="D178" s="15" t="s">
        <v>1151</v>
      </c>
      <c r="E178" s="17">
        <v>600</v>
      </c>
      <c r="F178" s="18">
        <v>600</v>
      </c>
      <c r="G178" s="11">
        <f t="shared" si="2"/>
        <v>0</v>
      </c>
    </row>
    <row r="179" spans="1:7">
      <c r="A179" s="16"/>
      <c r="B179" s="14" t="s">
        <v>1152</v>
      </c>
      <c r="C179" s="14" t="s">
        <v>1153</v>
      </c>
      <c r="D179" s="15" t="s">
        <v>1153</v>
      </c>
      <c r="E179" s="17">
        <v>604</v>
      </c>
      <c r="F179" s="18">
        <v>604</v>
      </c>
      <c r="G179" s="11">
        <f t="shared" si="2"/>
        <v>0</v>
      </c>
    </row>
    <row r="180" spans="1:7">
      <c r="A180" s="16"/>
      <c r="B180" s="14" t="s">
        <v>1154</v>
      </c>
      <c r="C180" s="14" t="s">
        <v>1155</v>
      </c>
      <c r="D180" s="15" t="s">
        <v>1155</v>
      </c>
      <c r="E180" s="17">
        <v>2.4</v>
      </c>
      <c r="F180" s="18">
        <v>2.4</v>
      </c>
      <c r="G180" s="11">
        <f t="shared" si="2"/>
        <v>0</v>
      </c>
    </row>
    <row r="181" spans="1:7">
      <c r="A181" s="16"/>
      <c r="B181" s="14" t="s">
        <v>1156</v>
      </c>
      <c r="C181" s="14" t="s">
        <v>1155</v>
      </c>
      <c r="D181" s="15" t="s">
        <v>1155</v>
      </c>
      <c r="E181" s="17">
        <v>2.4</v>
      </c>
      <c r="F181" s="18">
        <v>2.4</v>
      </c>
      <c r="G181" s="11">
        <f t="shared" si="2"/>
        <v>0</v>
      </c>
    </row>
    <row r="182" spans="1:7">
      <c r="A182" s="16"/>
      <c r="B182" s="14" t="s">
        <v>1157</v>
      </c>
      <c r="C182" s="14" t="s">
        <v>1079</v>
      </c>
      <c r="D182" s="15" t="s">
        <v>1079</v>
      </c>
      <c r="E182" s="17">
        <v>8.8</v>
      </c>
      <c r="F182" s="18">
        <v>8.8</v>
      </c>
      <c r="G182" s="11">
        <f t="shared" si="2"/>
        <v>0</v>
      </c>
    </row>
    <row r="183" spans="1:7">
      <c r="A183" s="16"/>
      <c r="B183" s="14" t="s">
        <v>1158</v>
      </c>
      <c r="C183" s="14" t="s">
        <v>1092</v>
      </c>
      <c r="D183" s="15" t="s">
        <v>1092</v>
      </c>
      <c r="E183" s="17">
        <v>15</v>
      </c>
      <c r="F183" s="18">
        <v>15</v>
      </c>
      <c r="G183" s="11">
        <f t="shared" si="2"/>
        <v>0</v>
      </c>
    </row>
    <row r="184" spans="1:7">
      <c r="A184" s="16"/>
      <c r="B184" s="14" t="s">
        <v>1159</v>
      </c>
      <c r="C184" s="14" t="s">
        <v>1092</v>
      </c>
      <c r="D184" s="15" t="s">
        <v>1092</v>
      </c>
      <c r="E184" s="17">
        <v>15</v>
      </c>
      <c r="F184" s="18">
        <v>15</v>
      </c>
      <c r="G184" s="11">
        <f t="shared" si="2"/>
        <v>0</v>
      </c>
    </row>
    <row r="185" spans="1:7">
      <c r="A185" s="16"/>
      <c r="B185" s="14" t="s">
        <v>1160</v>
      </c>
      <c r="C185" s="14" t="s">
        <v>940</v>
      </c>
      <c r="D185" s="15" t="s">
        <v>940</v>
      </c>
      <c r="E185" s="17">
        <v>76</v>
      </c>
      <c r="F185" s="18">
        <v>76</v>
      </c>
      <c r="G185" s="11">
        <f t="shared" si="2"/>
        <v>0</v>
      </c>
    </row>
    <row r="186" spans="1:7">
      <c r="A186" s="16"/>
      <c r="B186" s="14" t="s">
        <v>1161</v>
      </c>
      <c r="C186" s="14" t="s">
        <v>974</v>
      </c>
      <c r="D186" s="15" t="s">
        <v>974</v>
      </c>
      <c r="E186" s="17">
        <v>80</v>
      </c>
      <c r="F186" s="18">
        <v>80</v>
      </c>
      <c r="G186" s="11">
        <f t="shared" si="2"/>
        <v>0</v>
      </c>
    </row>
    <row r="187" spans="1:7">
      <c r="A187" s="16"/>
      <c r="B187" s="14" t="s">
        <v>1162</v>
      </c>
      <c r="C187" s="14" t="s">
        <v>1163</v>
      </c>
      <c r="D187" s="15" t="s">
        <v>1164</v>
      </c>
      <c r="E187" s="17">
        <v>186</v>
      </c>
      <c r="F187" s="18">
        <v>147</v>
      </c>
      <c r="G187" s="11">
        <f t="shared" si="2"/>
        <v>-0.39</v>
      </c>
    </row>
    <row r="188" spans="1:7">
      <c r="A188" s="16"/>
      <c r="B188" s="14" t="s">
        <v>1165</v>
      </c>
      <c r="C188" s="14" t="s">
        <v>1166</v>
      </c>
      <c r="D188" s="15" t="s">
        <v>1166</v>
      </c>
      <c r="E188" s="17">
        <v>1.2</v>
      </c>
      <c r="F188" s="18">
        <v>1.2</v>
      </c>
      <c r="G188" s="11">
        <f t="shared" si="2"/>
        <v>0</v>
      </c>
    </row>
    <row r="189" spans="1:7">
      <c r="A189" s="16"/>
      <c r="B189" s="14" t="s">
        <v>1167</v>
      </c>
      <c r="C189" s="14" t="s">
        <v>1166</v>
      </c>
      <c r="D189" s="15" t="s">
        <v>1166</v>
      </c>
      <c r="E189" s="17">
        <v>1.2</v>
      </c>
      <c r="F189" s="18">
        <v>1.2</v>
      </c>
      <c r="G189" s="11">
        <f t="shared" si="2"/>
        <v>0</v>
      </c>
    </row>
    <row r="190" spans="1:7">
      <c r="A190" s="16"/>
      <c r="B190" s="14" t="s">
        <v>1168</v>
      </c>
      <c r="C190" s="14" t="s">
        <v>1097</v>
      </c>
      <c r="D190" s="15" t="s">
        <v>1097</v>
      </c>
      <c r="E190" s="17">
        <v>10</v>
      </c>
      <c r="F190" s="18">
        <v>10</v>
      </c>
      <c r="G190" s="11">
        <f t="shared" si="2"/>
        <v>0</v>
      </c>
    </row>
    <row r="191" spans="1:7">
      <c r="A191" s="16"/>
      <c r="B191" s="14" t="s">
        <v>1169</v>
      </c>
      <c r="C191" s="14" t="s">
        <v>1097</v>
      </c>
      <c r="D191" s="15" t="s">
        <v>1097</v>
      </c>
      <c r="E191" s="17">
        <v>10</v>
      </c>
      <c r="F191" s="18">
        <v>10</v>
      </c>
      <c r="G191" s="11">
        <f t="shared" si="2"/>
        <v>0</v>
      </c>
    </row>
    <row r="192" spans="1:7">
      <c r="A192" s="16"/>
      <c r="B192" s="14" t="s">
        <v>1170</v>
      </c>
      <c r="C192" s="14" t="s">
        <v>1171</v>
      </c>
      <c r="D192" s="15" t="s">
        <v>1171</v>
      </c>
      <c r="E192" s="17">
        <v>32</v>
      </c>
      <c r="F192" s="18">
        <v>32</v>
      </c>
      <c r="G192" s="11">
        <f t="shared" si="2"/>
        <v>0</v>
      </c>
    </row>
    <row r="193" spans="1:7">
      <c r="A193" s="16"/>
      <c r="B193" s="14" t="s">
        <v>1172</v>
      </c>
      <c r="C193" s="14" t="s">
        <v>1166</v>
      </c>
      <c r="D193" s="15" t="s">
        <v>1166</v>
      </c>
      <c r="E193" s="17">
        <v>1.2</v>
      </c>
      <c r="F193" s="18">
        <v>1.2</v>
      </c>
      <c r="G193" s="11">
        <f t="shared" si="2"/>
        <v>0</v>
      </c>
    </row>
    <row r="194" spans="1:7">
      <c r="A194" s="16"/>
      <c r="B194" s="14" t="s">
        <v>1173</v>
      </c>
      <c r="C194" s="14" t="s">
        <v>1166</v>
      </c>
      <c r="D194" s="15" t="s">
        <v>1166</v>
      </c>
      <c r="E194" s="17">
        <v>1.2</v>
      </c>
      <c r="F194" s="18">
        <v>1.2</v>
      </c>
      <c r="G194" s="11">
        <f t="shared" ref="G194:G257" si="3">(F194-E194)/100</f>
        <v>0</v>
      </c>
    </row>
    <row r="195" spans="1:7">
      <c r="A195" s="16"/>
      <c r="B195" s="14" t="s">
        <v>1174</v>
      </c>
      <c r="C195" s="14" t="s">
        <v>1097</v>
      </c>
      <c r="D195" s="15" t="s">
        <v>1097</v>
      </c>
      <c r="E195" s="17">
        <v>10</v>
      </c>
      <c r="F195" s="18">
        <v>10</v>
      </c>
      <c r="G195" s="11">
        <f t="shared" si="3"/>
        <v>0</v>
      </c>
    </row>
    <row r="196" spans="1:7">
      <c r="A196" s="16"/>
      <c r="B196" s="14" t="s">
        <v>1175</v>
      </c>
      <c r="C196" s="14" t="s">
        <v>1097</v>
      </c>
      <c r="D196" s="15" t="s">
        <v>1097</v>
      </c>
      <c r="E196" s="17">
        <v>10</v>
      </c>
      <c r="F196" s="18">
        <v>10</v>
      </c>
      <c r="G196" s="11">
        <f t="shared" si="3"/>
        <v>0</v>
      </c>
    </row>
    <row r="197" spans="1:7">
      <c r="A197" s="16"/>
      <c r="B197" s="14" t="s">
        <v>1176</v>
      </c>
      <c r="C197" s="14" t="s">
        <v>1171</v>
      </c>
      <c r="D197" s="15" t="s">
        <v>1171</v>
      </c>
      <c r="E197" s="17">
        <v>32</v>
      </c>
      <c r="F197" s="18">
        <v>32</v>
      </c>
      <c r="G197" s="11">
        <f t="shared" si="3"/>
        <v>0</v>
      </c>
    </row>
    <row r="198" spans="1:7">
      <c r="A198" s="16"/>
      <c r="B198" s="14" t="s">
        <v>1177</v>
      </c>
      <c r="C198" s="14" t="s">
        <v>1151</v>
      </c>
      <c r="D198" s="15" t="s">
        <v>1151</v>
      </c>
      <c r="E198" s="17">
        <v>600</v>
      </c>
      <c r="F198" s="18">
        <v>600</v>
      </c>
      <c r="G198" s="11">
        <f t="shared" si="3"/>
        <v>0</v>
      </c>
    </row>
    <row r="199" spans="1:7">
      <c r="A199" s="16"/>
      <c r="B199" s="14" t="s">
        <v>1178</v>
      </c>
      <c r="C199" s="14" t="s">
        <v>1153</v>
      </c>
      <c r="D199" s="15" t="s">
        <v>1153</v>
      </c>
      <c r="E199" s="17">
        <v>604</v>
      </c>
      <c r="F199" s="18">
        <v>604</v>
      </c>
      <c r="G199" s="11">
        <f t="shared" si="3"/>
        <v>0</v>
      </c>
    </row>
    <row r="200" spans="1:7">
      <c r="A200" s="16"/>
      <c r="B200" s="14" t="s">
        <v>1179</v>
      </c>
      <c r="C200" s="14" t="s">
        <v>988</v>
      </c>
      <c r="D200" s="15" t="s">
        <v>988</v>
      </c>
      <c r="E200" s="17">
        <v>2.1</v>
      </c>
      <c r="F200" s="18">
        <v>2.1</v>
      </c>
      <c r="G200" s="11">
        <f t="shared" si="3"/>
        <v>0</v>
      </c>
    </row>
    <row r="201" spans="1:7">
      <c r="A201" s="16"/>
      <c r="B201" s="14" t="s">
        <v>1180</v>
      </c>
      <c r="C201" s="14" t="s">
        <v>988</v>
      </c>
      <c r="D201" s="15" t="s">
        <v>988</v>
      </c>
      <c r="E201" s="17">
        <v>2.1</v>
      </c>
      <c r="F201" s="18">
        <v>2.1</v>
      </c>
      <c r="G201" s="11">
        <f t="shared" si="3"/>
        <v>0</v>
      </c>
    </row>
    <row r="202" spans="1:7">
      <c r="A202" s="16"/>
      <c r="B202" s="14" t="s">
        <v>1181</v>
      </c>
      <c r="C202" s="14" t="s">
        <v>1182</v>
      </c>
      <c r="D202" s="15" t="s">
        <v>1182</v>
      </c>
      <c r="E202" s="17">
        <v>5.3</v>
      </c>
      <c r="F202" s="18">
        <v>5.3</v>
      </c>
      <c r="G202" s="11">
        <f t="shared" si="3"/>
        <v>0</v>
      </c>
    </row>
    <row r="203" spans="1:7">
      <c r="A203" s="16"/>
      <c r="B203" s="14" t="s">
        <v>1183</v>
      </c>
      <c r="C203" s="14" t="s">
        <v>983</v>
      </c>
      <c r="D203" s="15" t="s">
        <v>983</v>
      </c>
      <c r="E203" s="17">
        <v>60</v>
      </c>
      <c r="F203" s="18">
        <v>60</v>
      </c>
      <c r="G203" s="11">
        <f t="shared" si="3"/>
        <v>0</v>
      </c>
    </row>
    <row r="204" spans="1:7">
      <c r="A204" s="16"/>
      <c r="B204" s="14" t="s">
        <v>1184</v>
      </c>
      <c r="C204" s="14" t="s">
        <v>949</v>
      </c>
      <c r="D204" s="15" t="s">
        <v>949</v>
      </c>
      <c r="E204" s="17">
        <v>64</v>
      </c>
      <c r="F204" s="18">
        <v>64</v>
      </c>
      <c r="G204" s="11">
        <f t="shared" si="3"/>
        <v>0</v>
      </c>
    </row>
    <row r="205" spans="1:7">
      <c r="A205" s="16"/>
      <c r="B205" s="14" t="s">
        <v>1185</v>
      </c>
      <c r="C205" s="14" t="s">
        <v>1186</v>
      </c>
      <c r="D205" s="15" t="s">
        <v>1186</v>
      </c>
      <c r="E205" s="17">
        <v>192</v>
      </c>
      <c r="F205" s="18">
        <v>192</v>
      </c>
      <c r="G205" s="11">
        <f t="shared" si="3"/>
        <v>0</v>
      </c>
    </row>
    <row r="206" spans="1:7">
      <c r="A206" s="16"/>
      <c r="B206" s="14" t="s">
        <v>1187</v>
      </c>
      <c r="C206" s="14" t="s">
        <v>957</v>
      </c>
      <c r="D206" s="15" t="s">
        <v>957</v>
      </c>
      <c r="E206" s="17">
        <v>68</v>
      </c>
      <c r="F206" s="18">
        <v>68</v>
      </c>
      <c r="G206" s="11">
        <f t="shared" si="3"/>
        <v>0</v>
      </c>
    </row>
    <row r="207" spans="1:7">
      <c r="A207" s="16"/>
      <c r="B207" s="14" t="s">
        <v>1188</v>
      </c>
      <c r="C207" s="14" t="s">
        <v>911</v>
      </c>
      <c r="D207" s="15" t="s">
        <v>911</v>
      </c>
      <c r="E207" s="17">
        <v>72</v>
      </c>
      <c r="F207" s="18">
        <v>72</v>
      </c>
      <c r="G207" s="11">
        <f t="shared" si="3"/>
        <v>0</v>
      </c>
    </row>
    <row r="208" spans="1:7">
      <c r="A208" s="16"/>
      <c r="B208" s="14" t="s">
        <v>1189</v>
      </c>
      <c r="C208" s="14" t="s">
        <v>1190</v>
      </c>
      <c r="D208" s="15" t="s">
        <v>1190</v>
      </c>
      <c r="E208" s="17">
        <v>460</v>
      </c>
      <c r="F208" s="18">
        <v>460</v>
      </c>
      <c r="G208" s="11">
        <f t="shared" si="3"/>
        <v>0</v>
      </c>
    </row>
    <row r="209" spans="1:7">
      <c r="A209" s="16"/>
      <c r="B209" s="14" t="s">
        <v>1191</v>
      </c>
      <c r="C209" s="14" t="s">
        <v>1121</v>
      </c>
      <c r="D209" s="15" t="s">
        <v>1121</v>
      </c>
      <c r="E209" s="17">
        <v>48</v>
      </c>
      <c r="F209" s="18">
        <v>48</v>
      </c>
      <c r="G209" s="11">
        <f t="shared" si="3"/>
        <v>0</v>
      </c>
    </row>
    <row r="210" spans="1:7">
      <c r="A210" s="16"/>
      <c r="B210" s="14" t="s">
        <v>1192</v>
      </c>
      <c r="C210" s="14" t="s">
        <v>884</v>
      </c>
      <c r="D210" s="15" t="s">
        <v>884</v>
      </c>
      <c r="E210" s="17">
        <v>52</v>
      </c>
      <c r="F210" s="18">
        <v>52</v>
      </c>
      <c r="G210" s="11">
        <f t="shared" si="3"/>
        <v>0</v>
      </c>
    </row>
    <row r="211" spans="1:7">
      <c r="A211" s="16"/>
      <c r="B211" s="14" t="s">
        <v>1193</v>
      </c>
      <c r="C211" s="14" t="s">
        <v>974</v>
      </c>
      <c r="D211" s="15" t="s">
        <v>974</v>
      </c>
      <c r="E211" s="17">
        <v>80</v>
      </c>
      <c r="F211" s="18">
        <v>80</v>
      </c>
      <c r="G211" s="11">
        <f t="shared" si="3"/>
        <v>0</v>
      </c>
    </row>
    <row r="212" spans="1:7">
      <c r="A212" s="16"/>
      <c r="B212" s="14" t="s">
        <v>1194</v>
      </c>
      <c r="C212" s="14" t="s">
        <v>909</v>
      </c>
      <c r="D212" s="15" t="s">
        <v>909</v>
      </c>
      <c r="E212" s="17">
        <v>44</v>
      </c>
      <c r="F212" s="18">
        <v>44</v>
      </c>
      <c r="G212" s="11">
        <f t="shared" si="3"/>
        <v>0</v>
      </c>
    </row>
    <row r="213" spans="1:7">
      <c r="A213" s="16"/>
      <c r="B213" s="14" t="s">
        <v>1195</v>
      </c>
      <c r="C213" s="14" t="s">
        <v>1121</v>
      </c>
      <c r="D213" s="15" t="s">
        <v>1121</v>
      </c>
      <c r="E213" s="17">
        <v>48</v>
      </c>
      <c r="F213" s="18">
        <v>48</v>
      </c>
      <c r="G213" s="11">
        <f t="shared" si="3"/>
        <v>0</v>
      </c>
    </row>
    <row r="214" spans="1:7">
      <c r="A214" s="16"/>
      <c r="B214" s="14" t="s">
        <v>1196</v>
      </c>
      <c r="C214" s="14" t="s">
        <v>974</v>
      </c>
      <c r="D214" s="15" t="s">
        <v>974</v>
      </c>
      <c r="E214" s="17">
        <v>80</v>
      </c>
      <c r="F214" s="18">
        <v>80</v>
      </c>
      <c r="G214" s="11">
        <f t="shared" si="3"/>
        <v>0</v>
      </c>
    </row>
    <row r="215" spans="1:7">
      <c r="A215" s="16"/>
      <c r="B215" s="14" t="s">
        <v>1197</v>
      </c>
      <c r="C215" s="14" t="s">
        <v>1198</v>
      </c>
      <c r="D215" s="15" t="s">
        <v>1198</v>
      </c>
      <c r="E215" s="17">
        <v>3.1</v>
      </c>
      <c r="F215" s="18">
        <v>3.1</v>
      </c>
      <c r="G215" s="11">
        <f t="shared" si="3"/>
        <v>0</v>
      </c>
    </row>
    <row r="216" spans="1:7">
      <c r="A216" s="16"/>
      <c r="B216" s="14" t="s">
        <v>1199</v>
      </c>
      <c r="C216" s="14" t="s">
        <v>1198</v>
      </c>
      <c r="D216" s="15" t="s">
        <v>1198</v>
      </c>
      <c r="E216" s="17">
        <v>3.1</v>
      </c>
      <c r="F216" s="18">
        <v>3.1</v>
      </c>
      <c r="G216" s="11">
        <f t="shared" si="3"/>
        <v>0</v>
      </c>
    </row>
    <row r="217" spans="1:7">
      <c r="A217" s="16"/>
      <c r="B217" s="14" t="s">
        <v>1200</v>
      </c>
      <c r="C217" s="14" t="s">
        <v>1201</v>
      </c>
      <c r="D217" s="15" t="s">
        <v>1201</v>
      </c>
      <c r="E217" s="17">
        <v>5.1</v>
      </c>
      <c r="F217" s="18">
        <v>5.1</v>
      </c>
      <c r="G217" s="11">
        <f t="shared" si="3"/>
        <v>0</v>
      </c>
    </row>
    <row r="218" spans="1:7">
      <c r="A218" s="16"/>
      <c r="B218" s="14" t="s">
        <v>1202</v>
      </c>
      <c r="C218" s="14" t="s">
        <v>1203</v>
      </c>
      <c r="D218" s="15" t="s">
        <v>1203</v>
      </c>
      <c r="E218" s="17">
        <v>12</v>
      </c>
      <c r="F218" s="18">
        <v>12</v>
      </c>
      <c r="G218" s="11">
        <f t="shared" si="3"/>
        <v>0</v>
      </c>
    </row>
    <row r="219" spans="1:7">
      <c r="A219" s="16"/>
      <c r="B219" s="14" t="s">
        <v>1204</v>
      </c>
      <c r="C219" s="14" t="s">
        <v>1205</v>
      </c>
      <c r="D219" s="15" t="s">
        <v>1206</v>
      </c>
      <c r="E219" s="17">
        <v>3.8</v>
      </c>
      <c r="F219" s="18">
        <v>5.2</v>
      </c>
      <c r="G219" s="11">
        <f t="shared" si="3"/>
        <v>0.014</v>
      </c>
    </row>
    <row r="220" spans="1:7">
      <c r="A220" s="16"/>
      <c r="B220" s="14" t="s">
        <v>1207</v>
      </c>
      <c r="C220" s="14" t="s">
        <v>1205</v>
      </c>
      <c r="D220" s="15" t="s">
        <v>1182</v>
      </c>
      <c r="E220" s="17">
        <v>3.8</v>
      </c>
      <c r="F220" s="18">
        <v>5.3</v>
      </c>
      <c r="G220" s="11">
        <f t="shared" si="3"/>
        <v>0.015</v>
      </c>
    </row>
    <row r="221" spans="1:7">
      <c r="A221" s="16"/>
      <c r="B221" s="14" t="s">
        <v>1208</v>
      </c>
      <c r="C221" s="14" t="s">
        <v>1097</v>
      </c>
      <c r="D221" s="15" t="s">
        <v>1092</v>
      </c>
      <c r="E221" s="17">
        <v>10</v>
      </c>
      <c r="F221" s="18">
        <v>15</v>
      </c>
      <c r="G221" s="11">
        <f t="shared" si="3"/>
        <v>0.05</v>
      </c>
    </row>
    <row r="222" spans="1:7">
      <c r="A222" s="16"/>
      <c r="B222" s="14" t="s">
        <v>1209</v>
      </c>
      <c r="C222" s="14" t="s">
        <v>1097</v>
      </c>
      <c r="D222" s="15" t="s">
        <v>1092</v>
      </c>
      <c r="E222" s="17">
        <v>10</v>
      </c>
      <c r="F222" s="18">
        <v>15</v>
      </c>
      <c r="G222" s="11">
        <f t="shared" si="3"/>
        <v>0.05</v>
      </c>
    </row>
    <row r="223" spans="1:7">
      <c r="A223" s="16"/>
      <c r="B223" s="14" t="s">
        <v>1210</v>
      </c>
      <c r="C223" s="14" t="s">
        <v>1097</v>
      </c>
      <c r="D223" s="15" t="s">
        <v>1092</v>
      </c>
      <c r="E223" s="17">
        <v>10</v>
      </c>
      <c r="F223" s="18">
        <v>15</v>
      </c>
      <c r="G223" s="11">
        <f t="shared" si="3"/>
        <v>0.05</v>
      </c>
    </row>
    <row r="224" spans="1:7">
      <c r="A224" s="16"/>
      <c r="B224" s="14" t="s">
        <v>1211</v>
      </c>
      <c r="C224" s="14" t="s">
        <v>1097</v>
      </c>
      <c r="D224" s="15" t="s">
        <v>1092</v>
      </c>
      <c r="E224" s="17">
        <v>10</v>
      </c>
      <c r="F224" s="18">
        <v>15</v>
      </c>
      <c r="G224" s="11">
        <f t="shared" si="3"/>
        <v>0.05</v>
      </c>
    </row>
    <row r="225" spans="1:7">
      <c r="A225" s="16"/>
      <c r="B225" s="14" t="s">
        <v>1212</v>
      </c>
      <c r="C225" s="14" t="s">
        <v>1213</v>
      </c>
      <c r="D225" s="15" t="s">
        <v>1213</v>
      </c>
      <c r="E225" s="17">
        <v>4.7</v>
      </c>
      <c r="F225" s="18">
        <v>4.7</v>
      </c>
      <c r="G225" s="11">
        <f t="shared" si="3"/>
        <v>0</v>
      </c>
    </row>
    <row r="226" spans="1:7">
      <c r="A226" s="16"/>
      <c r="B226" s="14" t="s">
        <v>1214</v>
      </c>
      <c r="C226" s="14" t="s">
        <v>1213</v>
      </c>
      <c r="D226" s="15" t="s">
        <v>1213</v>
      </c>
      <c r="E226" s="17">
        <v>4.7</v>
      </c>
      <c r="F226" s="18">
        <v>4.7</v>
      </c>
      <c r="G226" s="11">
        <f t="shared" si="3"/>
        <v>0</v>
      </c>
    </row>
    <row r="227" spans="1:7">
      <c r="A227" s="16"/>
      <c r="B227" s="14" t="s">
        <v>1215</v>
      </c>
      <c r="C227" s="14" t="s">
        <v>1216</v>
      </c>
      <c r="D227" s="15" t="s">
        <v>1217</v>
      </c>
      <c r="E227" s="17">
        <v>8.7</v>
      </c>
      <c r="F227" s="18">
        <v>8.2</v>
      </c>
      <c r="G227" s="11">
        <f t="shared" si="3"/>
        <v>-0.005</v>
      </c>
    </row>
    <row r="228" spans="1:7">
      <c r="A228" s="16"/>
      <c r="B228" s="14" t="s">
        <v>1218</v>
      </c>
      <c r="C228" s="14" t="s">
        <v>1084</v>
      </c>
      <c r="D228" s="15" t="s">
        <v>1084</v>
      </c>
      <c r="E228" s="17">
        <v>2.3</v>
      </c>
      <c r="F228" s="18">
        <v>2.3</v>
      </c>
      <c r="G228" s="11">
        <f t="shared" si="3"/>
        <v>0</v>
      </c>
    </row>
    <row r="229" spans="1:7">
      <c r="A229" s="16"/>
      <c r="B229" s="14" t="s">
        <v>1219</v>
      </c>
      <c r="C229" s="14" t="s">
        <v>1084</v>
      </c>
      <c r="D229" s="15" t="s">
        <v>1084</v>
      </c>
      <c r="E229" s="17">
        <v>2.3</v>
      </c>
      <c r="F229" s="18">
        <v>2.3</v>
      </c>
      <c r="G229" s="11">
        <f t="shared" si="3"/>
        <v>0</v>
      </c>
    </row>
    <row r="230" spans="1:7">
      <c r="A230" s="16"/>
      <c r="B230" s="14" t="s">
        <v>1220</v>
      </c>
      <c r="C230" s="14" t="s">
        <v>1221</v>
      </c>
      <c r="D230" s="15" t="s">
        <v>1221</v>
      </c>
      <c r="E230" s="17">
        <v>7.1</v>
      </c>
      <c r="F230" s="18">
        <v>7.1</v>
      </c>
      <c r="G230" s="11">
        <f t="shared" si="3"/>
        <v>0</v>
      </c>
    </row>
    <row r="231" spans="1:7">
      <c r="A231" s="16"/>
      <c r="B231" s="14" t="s">
        <v>1222</v>
      </c>
      <c r="C231" s="14" t="s">
        <v>1128</v>
      </c>
      <c r="D231" s="15" t="s">
        <v>988</v>
      </c>
      <c r="E231" s="17">
        <v>1.9</v>
      </c>
      <c r="F231" s="18">
        <v>2.1</v>
      </c>
      <c r="G231" s="11">
        <f t="shared" si="3"/>
        <v>0.002</v>
      </c>
    </row>
    <row r="232" spans="1:7">
      <c r="A232" s="16"/>
      <c r="B232" s="14" t="s">
        <v>1223</v>
      </c>
      <c r="C232" s="14" t="s">
        <v>1128</v>
      </c>
      <c r="D232" s="15" t="s">
        <v>988</v>
      </c>
      <c r="E232" s="17">
        <v>1.9</v>
      </c>
      <c r="F232" s="18">
        <v>2.1</v>
      </c>
      <c r="G232" s="11">
        <f t="shared" si="3"/>
        <v>0.002</v>
      </c>
    </row>
    <row r="233" spans="1:7">
      <c r="A233" s="16"/>
      <c r="B233" s="14" t="s">
        <v>1224</v>
      </c>
      <c r="C233" s="14" t="s">
        <v>1225</v>
      </c>
      <c r="D233" s="15" t="s">
        <v>1110</v>
      </c>
      <c r="E233" s="17">
        <v>3.3</v>
      </c>
      <c r="F233" s="18">
        <v>3.6</v>
      </c>
      <c r="G233" s="11">
        <f t="shared" si="3"/>
        <v>0.003</v>
      </c>
    </row>
    <row r="234" spans="1:7">
      <c r="A234" s="16"/>
      <c r="B234" s="14" t="s">
        <v>1226</v>
      </c>
      <c r="C234" s="14" t="s">
        <v>880</v>
      </c>
      <c r="D234" s="15" t="s">
        <v>880</v>
      </c>
      <c r="E234" s="17">
        <v>40</v>
      </c>
      <c r="F234" s="18">
        <v>40</v>
      </c>
      <c r="G234" s="11">
        <f t="shared" si="3"/>
        <v>0</v>
      </c>
    </row>
    <row r="235" spans="1:7">
      <c r="A235" s="16"/>
      <c r="B235" s="14" t="s">
        <v>1227</v>
      </c>
      <c r="C235" s="14" t="s">
        <v>909</v>
      </c>
      <c r="D235" s="15" t="s">
        <v>909</v>
      </c>
      <c r="E235" s="17">
        <v>44</v>
      </c>
      <c r="F235" s="18">
        <v>44</v>
      </c>
      <c r="G235" s="11">
        <f t="shared" si="3"/>
        <v>0</v>
      </c>
    </row>
    <row r="236" spans="1:7">
      <c r="A236" s="16"/>
      <c r="B236" s="14" t="s">
        <v>1228</v>
      </c>
      <c r="C236" s="14" t="s">
        <v>1229</v>
      </c>
      <c r="D236" s="15" t="s">
        <v>1229</v>
      </c>
      <c r="E236" s="17">
        <v>292</v>
      </c>
      <c r="F236" s="18">
        <v>292</v>
      </c>
      <c r="G236" s="11">
        <f t="shared" si="3"/>
        <v>0</v>
      </c>
    </row>
    <row r="237" spans="1:7">
      <c r="A237" s="16"/>
      <c r="B237" s="14" t="s">
        <v>1230</v>
      </c>
      <c r="C237" s="14" t="s">
        <v>1231</v>
      </c>
      <c r="D237" s="15" t="s">
        <v>1110</v>
      </c>
      <c r="E237" s="17">
        <v>3.2</v>
      </c>
      <c r="F237" s="18">
        <v>3.6</v>
      </c>
      <c r="G237" s="11">
        <f t="shared" si="3"/>
        <v>0.004</v>
      </c>
    </row>
    <row r="238" spans="1:7">
      <c r="A238" s="16"/>
      <c r="B238" s="14" t="s">
        <v>1232</v>
      </c>
      <c r="C238" s="14" t="s">
        <v>1231</v>
      </c>
      <c r="D238" s="15" t="s">
        <v>1110</v>
      </c>
      <c r="E238" s="17">
        <v>3.2</v>
      </c>
      <c r="F238" s="18">
        <v>3.6</v>
      </c>
      <c r="G238" s="11">
        <f t="shared" si="3"/>
        <v>0.004</v>
      </c>
    </row>
    <row r="239" spans="1:7">
      <c r="A239" s="16"/>
      <c r="B239" s="14" t="s">
        <v>1233</v>
      </c>
      <c r="C239" s="14" t="s">
        <v>1234</v>
      </c>
      <c r="D239" s="15" t="s">
        <v>1097</v>
      </c>
      <c r="E239" s="17">
        <v>7.3</v>
      </c>
      <c r="F239" s="18">
        <v>10</v>
      </c>
      <c r="G239" s="11">
        <f t="shared" si="3"/>
        <v>0.027</v>
      </c>
    </row>
    <row r="240" spans="1:7">
      <c r="A240" s="16"/>
      <c r="B240" s="14" t="s">
        <v>1235</v>
      </c>
      <c r="C240" s="14" t="s">
        <v>1236</v>
      </c>
      <c r="D240" s="15" t="s">
        <v>1236</v>
      </c>
      <c r="E240" s="17">
        <v>584</v>
      </c>
      <c r="F240" s="18">
        <v>584</v>
      </c>
      <c r="G240" s="11">
        <f t="shared" si="3"/>
        <v>0</v>
      </c>
    </row>
    <row r="241" spans="1:7">
      <c r="A241" s="16"/>
      <c r="B241" s="14" t="s">
        <v>1237</v>
      </c>
      <c r="C241" s="14" t="s">
        <v>1238</v>
      </c>
      <c r="D241" s="15" t="s">
        <v>1238</v>
      </c>
      <c r="E241" s="17">
        <v>588</v>
      </c>
      <c r="F241" s="18">
        <v>588</v>
      </c>
      <c r="G241" s="11">
        <f t="shared" si="3"/>
        <v>0</v>
      </c>
    </row>
    <row r="242" spans="1:7">
      <c r="A242" s="16"/>
      <c r="B242" s="14" t="s">
        <v>1239</v>
      </c>
      <c r="C242" s="14" t="s">
        <v>1240</v>
      </c>
      <c r="D242" s="15" t="s">
        <v>1240</v>
      </c>
      <c r="E242" s="17">
        <v>868</v>
      </c>
      <c r="F242" s="18">
        <v>868</v>
      </c>
      <c r="G242" s="11">
        <f t="shared" si="3"/>
        <v>0</v>
      </c>
    </row>
    <row r="243" spans="1:7">
      <c r="A243" s="16"/>
      <c r="B243" s="14" t="s">
        <v>1241</v>
      </c>
      <c r="C243" s="14" t="s">
        <v>1242</v>
      </c>
      <c r="D243" s="15" t="s">
        <v>1242</v>
      </c>
      <c r="E243" s="17">
        <v>3</v>
      </c>
      <c r="F243" s="18">
        <v>3</v>
      </c>
      <c r="G243" s="11">
        <f t="shared" si="3"/>
        <v>0</v>
      </c>
    </row>
    <row r="244" spans="1:7">
      <c r="A244" s="16"/>
      <c r="B244" s="14" t="s">
        <v>1243</v>
      </c>
      <c r="C244" s="14" t="s">
        <v>1242</v>
      </c>
      <c r="D244" s="15" t="s">
        <v>1242</v>
      </c>
      <c r="E244" s="17">
        <v>3</v>
      </c>
      <c r="F244" s="18">
        <v>3</v>
      </c>
      <c r="G244" s="11">
        <f t="shared" si="3"/>
        <v>0</v>
      </c>
    </row>
    <row r="245" spans="1:7">
      <c r="A245" s="16"/>
      <c r="B245" s="14" t="s">
        <v>1244</v>
      </c>
      <c r="C245" s="14" t="s">
        <v>888</v>
      </c>
      <c r="D245" s="15" t="s">
        <v>888</v>
      </c>
      <c r="E245" s="17">
        <v>2.6</v>
      </c>
      <c r="F245" s="18">
        <v>2.6</v>
      </c>
      <c r="G245" s="11">
        <f t="shared" si="3"/>
        <v>0</v>
      </c>
    </row>
    <row r="246" spans="1:7">
      <c r="A246" s="16"/>
      <c r="B246" s="14" t="s">
        <v>1245</v>
      </c>
      <c r="C246" s="14" t="s">
        <v>888</v>
      </c>
      <c r="D246" s="15" t="s">
        <v>888</v>
      </c>
      <c r="E246" s="17">
        <v>2.6</v>
      </c>
      <c r="F246" s="18">
        <v>2.6</v>
      </c>
      <c r="G246" s="11">
        <f t="shared" si="3"/>
        <v>0</v>
      </c>
    </row>
    <row r="247" spans="1:7">
      <c r="A247" s="16"/>
      <c r="B247" s="14" t="s">
        <v>1246</v>
      </c>
      <c r="C247" s="14" t="s">
        <v>1247</v>
      </c>
      <c r="D247" s="15" t="s">
        <v>1247</v>
      </c>
      <c r="E247" s="17">
        <v>20</v>
      </c>
      <c r="F247" s="18">
        <v>20</v>
      </c>
      <c r="G247" s="11">
        <f t="shared" si="3"/>
        <v>0</v>
      </c>
    </row>
    <row r="248" spans="1:7">
      <c r="A248" s="16"/>
      <c r="B248" s="14" t="s">
        <v>1248</v>
      </c>
      <c r="C248" s="14" t="s">
        <v>1249</v>
      </c>
      <c r="D248" s="15" t="s">
        <v>1249</v>
      </c>
      <c r="E248" s="17">
        <v>130</v>
      </c>
      <c r="F248" s="18">
        <v>130</v>
      </c>
      <c r="G248" s="11">
        <f t="shared" si="3"/>
        <v>0</v>
      </c>
    </row>
    <row r="249" spans="1:7">
      <c r="A249" s="16"/>
      <c r="B249" s="14" t="s">
        <v>1250</v>
      </c>
      <c r="C249" s="14" t="s">
        <v>1249</v>
      </c>
      <c r="D249" s="15" t="s">
        <v>1249</v>
      </c>
      <c r="E249" s="17">
        <v>130</v>
      </c>
      <c r="F249" s="18">
        <v>130</v>
      </c>
      <c r="G249" s="11">
        <f t="shared" si="3"/>
        <v>0</v>
      </c>
    </row>
    <row r="250" spans="1:7">
      <c r="A250" s="16"/>
      <c r="B250" s="14" t="s">
        <v>1251</v>
      </c>
      <c r="C250" s="14" t="s">
        <v>940</v>
      </c>
      <c r="D250" s="15" t="s">
        <v>940</v>
      </c>
      <c r="E250" s="17">
        <v>76</v>
      </c>
      <c r="F250" s="18">
        <v>76</v>
      </c>
      <c r="G250" s="11">
        <f t="shared" si="3"/>
        <v>0</v>
      </c>
    </row>
    <row r="251" spans="1:7">
      <c r="A251" s="16"/>
      <c r="B251" s="14" t="s">
        <v>1252</v>
      </c>
      <c r="C251" s="14" t="s">
        <v>974</v>
      </c>
      <c r="D251" s="15" t="s">
        <v>974</v>
      </c>
      <c r="E251" s="17">
        <v>80</v>
      </c>
      <c r="F251" s="18">
        <v>80</v>
      </c>
      <c r="G251" s="11">
        <f t="shared" si="3"/>
        <v>0</v>
      </c>
    </row>
    <row r="252" spans="1:7">
      <c r="A252" s="16"/>
      <c r="B252" s="14" t="s">
        <v>1253</v>
      </c>
      <c r="C252" s="14" t="s">
        <v>1254</v>
      </c>
      <c r="D252" s="15" t="s">
        <v>1255</v>
      </c>
      <c r="E252" s="17">
        <v>278</v>
      </c>
      <c r="F252" s="18">
        <v>276</v>
      </c>
      <c r="G252" s="11">
        <f t="shared" si="3"/>
        <v>-0.02</v>
      </c>
    </row>
    <row r="253" spans="1:7">
      <c r="A253" s="16"/>
      <c r="B253" s="14" t="s">
        <v>1256</v>
      </c>
      <c r="C253" s="14" t="s">
        <v>1030</v>
      </c>
      <c r="D253" s="15" t="s">
        <v>1257</v>
      </c>
      <c r="E253" s="17">
        <v>11</v>
      </c>
      <c r="F253" s="18">
        <v>6.6</v>
      </c>
      <c r="G253" s="11">
        <f t="shared" si="3"/>
        <v>-0.044</v>
      </c>
    </row>
    <row r="254" spans="1:7">
      <c r="A254" s="16"/>
      <c r="B254" s="14" t="s">
        <v>1258</v>
      </c>
      <c r="C254" s="14" t="s">
        <v>1030</v>
      </c>
      <c r="D254" s="15" t="s">
        <v>1257</v>
      </c>
      <c r="E254" s="17">
        <v>11</v>
      </c>
      <c r="F254" s="18">
        <v>6.6</v>
      </c>
      <c r="G254" s="11">
        <f t="shared" si="3"/>
        <v>-0.044</v>
      </c>
    </row>
    <row r="255" spans="1:7">
      <c r="A255" s="16"/>
      <c r="B255" s="14" t="s">
        <v>1259</v>
      </c>
      <c r="C255" s="14" t="s">
        <v>957</v>
      </c>
      <c r="D255" s="15" t="s">
        <v>1260</v>
      </c>
      <c r="E255" s="17">
        <v>68</v>
      </c>
      <c r="F255" s="18">
        <f>2.9*1024</f>
        <v>2969.6</v>
      </c>
      <c r="G255" s="11">
        <f t="shared" si="3"/>
        <v>29.016</v>
      </c>
    </row>
    <row r="256" spans="1:7">
      <c r="A256" s="16"/>
      <c r="B256" s="14" t="s">
        <v>1261</v>
      </c>
      <c r="C256" s="14" t="s">
        <v>911</v>
      </c>
      <c r="D256" s="15" t="s">
        <v>1260</v>
      </c>
      <c r="E256" s="17">
        <v>72</v>
      </c>
      <c r="F256" s="18">
        <f>2.9*1024</f>
        <v>2969.6</v>
      </c>
      <c r="G256" s="11">
        <f t="shared" si="3"/>
        <v>28.976</v>
      </c>
    </row>
    <row r="257" spans="1:7">
      <c r="A257" s="16"/>
      <c r="B257" s="14" t="s">
        <v>1262</v>
      </c>
      <c r="C257" s="14" t="s">
        <v>1263</v>
      </c>
      <c r="D257" s="15" t="s">
        <v>1264</v>
      </c>
      <c r="E257" s="17">
        <v>63</v>
      </c>
      <c r="F257" s="18">
        <v>62</v>
      </c>
      <c r="G257" s="11">
        <f t="shared" si="3"/>
        <v>-0.01</v>
      </c>
    </row>
    <row r="258" spans="1:7">
      <c r="A258" s="16"/>
      <c r="B258" s="14" t="s">
        <v>1265</v>
      </c>
      <c r="C258" s="14" t="s">
        <v>1266</v>
      </c>
      <c r="D258" s="15" t="s">
        <v>1266</v>
      </c>
      <c r="E258" s="17">
        <v>6.4</v>
      </c>
      <c r="F258" s="18">
        <v>6.4</v>
      </c>
      <c r="G258" s="11">
        <f t="shared" ref="G258:G321" si="4">(F258-E258)/100</f>
        <v>0</v>
      </c>
    </row>
    <row r="259" spans="1:7">
      <c r="A259" s="16"/>
      <c r="B259" s="14" t="s">
        <v>1267</v>
      </c>
      <c r="C259" s="14" t="s">
        <v>1266</v>
      </c>
      <c r="D259" s="15" t="s">
        <v>1266</v>
      </c>
      <c r="E259" s="17">
        <v>6.4</v>
      </c>
      <c r="F259" s="18">
        <v>6.4</v>
      </c>
      <c r="G259" s="11">
        <f t="shared" si="4"/>
        <v>0</v>
      </c>
    </row>
    <row r="260" spans="1:7">
      <c r="A260" s="16"/>
      <c r="B260" s="14" t="s">
        <v>1268</v>
      </c>
      <c r="C260" s="14" t="s">
        <v>1071</v>
      </c>
      <c r="D260" s="15" t="s">
        <v>1269</v>
      </c>
      <c r="E260" s="17">
        <v>23</v>
      </c>
      <c r="F260" s="18">
        <v>24</v>
      </c>
      <c r="G260" s="11">
        <f t="shared" si="4"/>
        <v>0.01</v>
      </c>
    </row>
    <row r="261" spans="1:7">
      <c r="A261" s="16"/>
      <c r="B261" s="14" t="s">
        <v>1270</v>
      </c>
      <c r="C261" s="14" t="s">
        <v>1055</v>
      </c>
      <c r="D261" s="15" t="s">
        <v>1055</v>
      </c>
      <c r="E261" s="17">
        <v>516</v>
      </c>
      <c r="F261" s="18">
        <v>516</v>
      </c>
      <c r="G261" s="11">
        <f t="shared" si="4"/>
        <v>0</v>
      </c>
    </row>
    <row r="262" spans="1:7">
      <c r="A262" s="16"/>
      <c r="B262" s="14" t="s">
        <v>1271</v>
      </c>
      <c r="C262" s="14" t="s">
        <v>1272</v>
      </c>
      <c r="D262" s="15" t="s">
        <v>1272</v>
      </c>
      <c r="E262" s="17">
        <v>520</v>
      </c>
      <c r="F262" s="18">
        <v>520</v>
      </c>
      <c r="G262" s="11">
        <f t="shared" si="4"/>
        <v>0</v>
      </c>
    </row>
    <row r="263" spans="1:7">
      <c r="A263" s="16"/>
      <c r="B263" s="14" t="s">
        <v>1273</v>
      </c>
      <c r="C263" s="14" t="s">
        <v>1274</v>
      </c>
      <c r="D263" s="15" t="s">
        <v>1274</v>
      </c>
      <c r="E263" s="17">
        <v>756</v>
      </c>
      <c r="F263" s="18">
        <v>756</v>
      </c>
      <c r="G263" s="11">
        <f t="shared" si="4"/>
        <v>0</v>
      </c>
    </row>
    <row r="264" spans="1:7">
      <c r="A264" s="16"/>
      <c r="B264" s="14" t="s">
        <v>1275</v>
      </c>
      <c r="C264" s="14" t="s">
        <v>1276</v>
      </c>
      <c r="D264" s="15" t="s">
        <v>1277</v>
      </c>
      <c r="E264" s="17">
        <v>312</v>
      </c>
      <c r="F264" s="18">
        <v>364</v>
      </c>
      <c r="G264" s="11">
        <f t="shared" si="4"/>
        <v>0.52</v>
      </c>
    </row>
    <row r="265" spans="1:7">
      <c r="A265" s="16"/>
      <c r="B265" s="14" t="s">
        <v>1278</v>
      </c>
      <c r="C265" s="14" t="s">
        <v>1279</v>
      </c>
      <c r="D265" s="15" t="s">
        <v>1280</v>
      </c>
      <c r="E265" s="17">
        <v>316</v>
      </c>
      <c r="F265" s="18">
        <v>368</v>
      </c>
      <c r="G265" s="11">
        <f t="shared" si="4"/>
        <v>0.52</v>
      </c>
    </row>
    <row r="266" spans="1:7">
      <c r="A266" s="16"/>
      <c r="B266" s="14" t="s">
        <v>1281</v>
      </c>
      <c r="C266" s="14" t="s">
        <v>1282</v>
      </c>
      <c r="D266" s="15" t="s">
        <v>1283</v>
      </c>
      <c r="E266" s="17">
        <v>812</v>
      </c>
      <c r="F266" s="18">
        <f>1.5*1024</f>
        <v>1536</v>
      </c>
      <c r="G266" s="11">
        <f t="shared" si="4"/>
        <v>7.24</v>
      </c>
    </row>
    <row r="267" spans="1:7">
      <c r="A267" s="16"/>
      <c r="B267" s="14" t="s">
        <v>1284</v>
      </c>
      <c r="C267" s="19" t="s">
        <v>1068</v>
      </c>
      <c r="D267" s="20" t="s">
        <v>1068</v>
      </c>
      <c r="E267" s="21">
        <v>2.7</v>
      </c>
      <c r="F267" s="22">
        <v>2.7</v>
      </c>
      <c r="G267" s="11">
        <f t="shared" si="4"/>
        <v>0</v>
      </c>
    </row>
    <row r="268" spans="1:7">
      <c r="A268" s="16"/>
      <c r="B268" s="14" t="s">
        <v>1285</v>
      </c>
      <c r="C268" s="19" t="s">
        <v>1068</v>
      </c>
      <c r="D268" s="20" t="s">
        <v>1068</v>
      </c>
      <c r="E268" s="21">
        <v>2.7</v>
      </c>
      <c r="F268" s="22">
        <v>2.7</v>
      </c>
      <c r="G268" s="11">
        <f t="shared" si="4"/>
        <v>0</v>
      </c>
    </row>
    <row r="269" spans="1:7">
      <c r="A269" s="16"/>
      <c r="B269" s="14" t="s">
        <v>1286</v>
      </c>
      <c r="C269" s="14" t="s">
        <v>1287</v>
      </c>
      <c r="D269" s="15" t="s">
        <v>1287</v>
      </c>
      <c r="E269" s="17">
        <v>5.6</v>
      </c>
      <c r="F269" s="18">
        <v>5.6</v>
      </c>
      <c r="G269" s="11">
        <f t="shared" si="4"/>
        <v>0</v>
      </c>
    </row>
    <row r="270" spans="1:7">
      <c r="A270" s="16"/>
      <c r="B270" s="14" t="s">
        <v>1288</v>
      </c>
      <c r="C270" s="14" t="s">
        <v>1287</v>
      </c>
      <c r="D270" s="15" t="s">
        <v>1287</v>
      </c>
      <c r="E270" s="17">
        <v>5.6</v>
      </c>
      <c r="F270" s="18">
        <v>5.6</v>
      </c>
      <c r="G270" s="11">
        <f t="shared" si="4"/>
        <v>0</v>
      </c>
    </row>
    <row r="271" spans="1:7">
      <c r="A271" s="16"/>
      <c r="B271" s="14" t="s">
        <v>1289</v>
      </c>
      <c r="C271" s="14" t="s">
        <v>1290</v>
      </c>
      <c r="D271" s="15" t="s">
        <v>1290</v>
      </c>
      <c r="E271" s="17">
        <v>18</v>
      </c>
      <c r="F271" s="18">
        <v>18</v>
      </c>
      <c r="G271" s="11">
        <f t="shared" si="4"/>
        <v>0</v>
      </c>
    </row>
    <row r="272" spans="1:7">
      <c r="A272" s="16"/>
      <c r="B272" s="14" t="s">
        <v>1291</v>
      </c>
      <c r="C272" s="14" t="s">
        <v>1283</v>
      </c>
      <c r="D272" s="15" t="s">
        <v>1151</v>
      </c>
      <c r="E272" s="17">
        <v>1.5</v>
      </c>
      <c r="F272" s="23">
        <f>600/1024</f>
        <v>0.5859375</v>
      </c>
      <c r="G272" s="11">
        <f t="shared" si="4"/>
        <v>-0.009140625</v>
      </c>
    </row>
    <row r="273" spans="1:7">
      <c r="A273" s="16"/>
      <c r="B273" s="14" t="s">
        <v>1292</v>
      </c>
      <c r="C273" s="14" t="s">
        <v>1283</v>
      </c>
      <c r="D273" s="15" t="s">
        <v>1153</v>
      </c>
      <c r="E273" s="17">
        <v>1.5</v>
      </c>
      <c r="F273" s="23">
        <f>604/1024</f>
        <v>0.58984375</v>
      </c>
      <c r="G273" s="11">
        <f t="shared" si="4"/>
        <v>-0.0091015625</v>
      </c>
    </row>
    <row r="274" spans="1:7">
      <c r="A274" s="16"/>
      <c r="B274" s="14" t="s">
        <v>1293</v>
      </c>
      <c r="C274" s="14" t="s">
        <v>1294</v>
      </c>
      <c r="D274" s="15" t="s">
        <v>1294</v>
      </c>
      <c r="E274" s="17">
        <v>264</v>
      </c>
      <c r="F274" s="18">
        <v>264</v>
      </c>
      <c r="G274" s="11">
        <f t="shared" si="4"/>
        <v>0</v>
      </c>
    </row>
    <row r="275" spans="1:7">
      <c r="A275" s="16"/>
      <c r="B275" s="14" t="s">
        <v>1295</v>
      </c>
      <c r="C275" s="14" t="s">
        <v>1296</v>
      </c>
      <c r="D275" s="15" t="s">
        <v>1296</v>
      </c>
      <c r="E275" s="17">
        <v>268</v>
      </c>
      <c r="F275" s="18">
        <v>268</v>
      </c>
      <c r="G275" s="11">
        <f t="shared" si="4"/>
        <v>0</v>
      </c>
    </row>
    <row r="276" spans="1:7">
      <c r="A276" s="16"/>
      <c r="B276" s="14" t="s">
        <v>1297</v>
      </c>
      <c r="C276" s="14" t="s">
        <v>1030</v>
      </c>
      <c r="D276" s="15" t="s">
        <v>1097</v>
      </c>
      <c r="E276" s="17">
        <v>11</v>
      </c>
      <c r="F276" s="18">
        <v>10</v>
      </c>
      <c r="G276" s="11">
        <f t="shared" si="4"/>
        <v>-0.01</v>
      </c>
    </row>
    <row r="277" spans="1:7">
      <c r="A277" s="16"/>
      <c r="B277" s="14" t="s">
        <v>1298</v>
      </c>
      <c r="C277" s="14" t="s">
        <v>1231</v>
      </c>
      <c r="D277" s="15" t="s">
        <v>1231</v>
      </c>
      <c r="E277" s="17">
        <v>3.2</v>
      </c>
      <c r="F277" s="18">
        <v>3.2</v>
      </c>
      <c r="G277" s="11">
        <f t="shared" si="4"/>
        <v>0</v>
      </c>
    </row>
    <row r="278" spans="1:7">
      <c r="A278" s="16"/>
      <c r="B278" s="14" t="s">
        <v>1299</v>
      </c>
      <c r="C278" s="14" t="s">
        <v>1231</v>
      </c>
      <c r="D278" s="15" t="s">
        <v>1231</v>
      </c>
      <c r="E278" s="17">
        <v>3.2</v>
      </c>
      <c r="F278" s="18">
        <v>3.2</v>
      </c>
      <c r="G278" s="11">
        <f t="shared" si="4"/>
        <v>0</v>
      </c>
    </row>
    <row r="279" spans="1:7">
      <c r="A279" s="16"/>
      <c r="B279" s="14" t="s">
        <v>1300</v>
      </c>
      <c r="C279" s="14" t="s">
        <v>1213</v>
      </c>
      <c r="D279" s="15" t="s">
        <v>1213</v>
      </c>
      <c r="E279" s="17">
        <v>4.7</v>
      </c>
      <c r="F279" s="18">
        <v>4.7</v>
      </c>
      <c r="G279" s="11">
        <f t="shared" si="4"/>
        <v>0</v>
      </c>
    </row>
    <row r="280" spans="1:7">
      <c r="A280" s="16"/>
      <c r="B280" s="14" t="s">
        <v>1301</v>
      </c>
      <c r="C280" s="14" t="s">
        <v>1302</v>
      </c>
      <c r="D280" s="15" t="s">
        <v>1302</v>
      </c>
      <c r="E280" s="17">
        <v>636</v>
      </c>
      <c r="F280" s="18">
        <v>636</v>
      </c>
      <c r="G280" s="11">
        <f t="shared" si="4"/>
        <v>0</v>
      </c>
    </row>
    <row r="281" spans="1:7">
      <c r="A281" s="16"/>
      <c r="B281" s="14" t="s">
        <v>1303</v>
      </c>
      <c r="C281" s="14" t="s">
        <v>1304</v>
      </c>
      <c r="D281" s="15" t="s">
        <v>1304</v>
      </c>
      <c r="E281" s="17">
        <v>640</v>
      </c>
      <c r="F281" s="18">
        <v>640</v>
      </c>
      <c r="G281" s="11">
        <f t="shared" si="4"/>
        <v>0</v>
      </c>
    </row>
    <row r="282" spans="1:7">
      <c r="A282" s="16"/>
      <c r="B282" s="14" t="s">
        <v>1305</v>
      </c>
      <c r="C282" s="14" t="s">
        <v>1306</v>
      </c>
      <c r="D282" s="15" t="s">
        <v>1306</v>
      </c>
      <c r="E282" s="17">
        <v>944</v>
      </c>
      <c r="F282" s="18">
        <v>944</v>
      </c>
      <c r="G282" s="11">
        <f t="shared" si="4"/>
        <v>0</v>
      </c>
    </row>
    <row r="283" spans="1:7">
      <c r="A283" s="16"/>
      <c r="B283" s="14" t="s">
        <v>1307</v>
      </c>
      <c r="C283" s="14" t="s">
        <v>932</v>
      </c>
      <c r="D283" s="15" t="s">
        <v>932</v>
      </c>
      <c r="E283" s="17">
        <v>28</v>
      </c>
      <c r="F283" s="18">
        <v>28</v>
      </c>
      <c r="G283" s="11">
        <f t="shared" si="4"/>
        <v>0</v>
      </c>
    </row>
    <row r="284" spans="1:7">
      <c r="A284" s="16"/>
      <c r="B284" s="14" t="s">
        <v>1308</v>
      </c>
      <c r="C284" s="14" t="s">
        <v>918</v>
      </c>
      <c r="D284" s="15" t="s">
        <v>918</v>
      </c>
      <c r="E284" s="17">
        <v>32</v>
      </c>
      <c r="F284" s="18">
        <v>32</v>
      </c>
      <c r="G284" s="11">
        <f t="shared" si="4"/>
        <v>0</v>
      </c>
    </row>
    <row r="285" spans="1:7">
      <c r="A285" s="16"/>
      <c r="B285" s="14" t="s">
        <v>1309</v>
      </c>
      <c r="C285" s="14" t="s">
        <v>909</v>
      </c>
      <c r="D285" s="15" t="s">
        <v>909</v>
      </c>
      <c r="E285" s="17">
        <v>44</v>
      </c>
      <c r="F285" s="18">
        <v>44</v>
      </c>
      <c r="G285" s="11">
        <f t="shared" si="4"/>
        <v>0</v>
      </c>
    </row>
    <row r="286" spans="1:7">
      <c r="A286" s="16"/>
      <c r="B286" s="14" t="s">
        <v>1310</v>
      </c>
      <c r="C286" s="14" t="s">
        <v>1311</v>
      </c>
      <c r="D286" s="15" t="s">
        <v>1311</v>
      </c>
      <c r="E286" s="17">
        <v>2</v>
      </c>
      <c r="F286" s="18">
        <v>2</v>
      </c>
      <c r="G286" s="11">
        <f t="shared" si="4"/>
        <v>0</v>
      </c>
    </row>
    <row r="287" spans="1:7">
      <c r="A287" s="16"/>
      <c r="B287" s="14" t="s">
        <v>1312</v>
      </c>
      <c r="C287" s="14" t="s">
        <v>988</v>
      </c>
      <c r="D287" s="15" t="s">
        <v>988</v>
      </c>
      <c r="E287" s="17">
        <v>2.1</v>
      </c>
      <c r="F287" s="18">
        <v>2.1</v>
      </c>
      <c r="G287" s="11">
        <f t="shared" si="4"/>
        <v>0</v>
      </c>
    </row>
    <row r="288" spans="1:7">
      <c r="A288" s="16"/>
      <c r="B288" s="14" t="s">
        <v>1313</v>
      </c>
      <c r="C288" s="14" t="s">
        <v>949</v>
      </c>
      <c r="D288" s="15" t="s">
        <v>949</v>
      </c>
      <c r="E288" s="17">
        <v>64</v>
      </c>
      <c r="F288" s="18">
        <v>64</v>
      </c>
      <c r="G288" s="11">
        <f t="shared" si="4"/>
        <v>0</v>
      </c>
    </row>
    <row r="289" spans="1:7">
      <c r="A289" s="16"/>
      <c r="B289" s="14" t="s">
        <v>1314</v>
      </c>
      <c r="C289" s="14" t="s">
        <v>957</v>
      </c>
      <c r="D289" s="15" t="s">
        <v>957</v>
      </c>
      <c r="E289" s="17">
        <v>68</v>
      </c>
      <c r="F289" s="18">
        <v>68</v>
      </c>
      <c r="G289" s="11">
        <f t="shared" si="4"/>
        <v>0</v>
      </c>
    </row>
    <row r="290" spans="1:7">
      <c r="A290" s="16"/>
      <c r="B290" s="14" t="s">
        <v>1315</v>
      </c>
      <c r="C290" s="14" t="s">
        <v>1316</v>
      </c>
      <c r="D290" s="15" t="s">
        <v>1316</v>
      </c>
      <c r="E290" s="17">
        <v>17</v>
      </c>
      <c r="F290" s="18">
        <v>17</v>
      </c>
      <c r="G290" s="11">
        <f t="shared" si="4"/>
        <v>0</v>
      </c>
    </row>
    <row r="291" spans="1:7">
      <c r="A291" s="16"/>
      <c r="B291" s="14" t="s">
        <v>1317</v>
      </c>
      <c r="C291" s="14" t="s">
        <v>1318</v>
      </c>
      <c r="D291" s="15" t="s">
        <v>963</v>
      </c>
      <c r="E291" s="17">
        <v>884</v>
      </c>
      <c r="F291" s="18">
        <v>200</v>
      </c>
      <c r="G291" s="11">
        <f t="shared" si="4"/>
        <v>-6.84</v>
      </c>
    </row>
    <row r="292" spans="1:7">
      <c r="A292" s="16"/>
      <c r="B292" s="14" t="s">
        <v>1319</v>
      </c>
      <c r="C292" s="14" t="s">
        <v>1320</v>
      </c>
      <c r="D292" s="15" t="s">
        <v>965</v>
      </c>
      <c r="E292" s="17">
        <v>888</v>
      </c>
      <c r="F292" s="18">
        <v>204</v>
      </c>
      <c r="G292" s="11">
        <f t="shared" si="4"/>
        <v>-6.84</v>
      </c>
    </row>
    <row r="293" spans="1:7">
      <c r="A293" s="16"/>
      <c r="B293" s="14" t="s">
        <v>1321</v>
      </c>
      <c r="C293" s="14" t="s">
        <v>983</v>
      </c>
      <c r="D293" s="15" t="s">
        <v>1322</v>
      </c>
      <c r="E293" s="17">
        <v>60</v>
      </c>
      <c r="F293" s="23">
        <f>8.681024</f>
        <v>8.681024</v>
      </c>
      <c r="G293" s="11">
        <f t="shared" si="4"/>
        <v>-0.51318976</v>
      </c>
    </row>
    <row r="294" spans="1:7">
      <c r="A294" s="16"/>
      <c r="B294" s="14" t="s">
        <v>1323</v>
      </c>
      <c r="C294" s="14" t="s">
        <v>949</v>
      </c>
      <c r="D294" s="15" t="s">
        <v>1322</v>
      </c>
      <c r="E294" s="17">
        <v>64</v>
      </c>
      <c r="F294" s="23">
        <f>8.681024</f>
        <v>8.681024</v>
      </c>
      <c r="G294" s="11">
        <f t="shared" si="4"/>
        <v>-0.55318976</v>
      </c>
    </row>
    <row r="295" spans="1:7">
      <c r="A295" s="16"/>
      <c r="B295" s="14" t="s">
        <v>1324</v>
      </c>
      <c r="C295" s="14" t="s">
        <v>1030</v>
      </c>
      <c r="D295" s="15" t="s">
        <v>1325</v>
      </c>
      <c r="E295" s="17">
        <v>11</v>
      </c>
      <c r="F295" s="18">
        <v>16</v>
      </c>
      <c r="G295" s="11">
        <f t="shared" si="4"/>
        <v>0.05</v>
      </c>
    </row>
    <row r="296" spans="1:7">
      <c r="A296" s="16"/>
      <c r="B296" s="14" t="s">
        <v>1326</v>
      </c>
      <c r="C296" s="14" t="s">
        <v>1327</v>
      </c>
      <c r="D296" s="15" t="s">
        <v>1327</v>
      </c>
      <c r="E296" s="17">
        <v>1.4</v>
      </c>
      <c r="F296" s="18">
        <v>1.4</v>
      </c>
      <c r="G296" s="11">
        <f t="shared" si="4"/>
        <v>0</v>
      </c>
    </row>
    <row r="297" spans="1:7">
      <c r="A297" s="16"/>
      <c r="B297" s="14" t="s">
        <v>1328</v>
      </c>
      <c r="C297" s="14" t="s">
        <v>1327</v>
      </c>
      <c r="D297" s="15" t="s">
        <v>1327</v>
      </c>
      <c r="E297" s="17">
        <v>1.4</v>
      </c>
      <c r="F297" s="18">
        <v>1.4</v>
      </c>
      <c r="G297" s="11">
        <f t="shared" si="4"/>
        <v>0</v>
      </c>
    </row>
    <row r="298" spans="1:7">
      <c r="A298" s="16"/>
      <c r="B298" s="14" t="s">
        <v>1329</v>
      </c>
      <c r="C298" s="14" t="s">
        <v>1330</v>
      </c>
      <c r="D298" s="15" t="s">
        <v>1330</v>
      </c>
      <c r="E298" s="17">
        <v>5.9</v>
      </c>
      <c r="F298" s="18">
        <v>5.9</v>
      </c>
      <c r="G298" s="11">
        <f t="shared" si="4"/>
        <v>0</v>
      </c>
    </row>
    <row r="299" spans="1:7">
      <c r="A299" s="16"/>
      <c r="B299" s="14" t="s">
        <v>1331</v>
      </c>
      <c r="C299" s="14" t="s">
        <v>1330</v>
      </c>
      <c r="D299" s="15" t="s">
        <v>1330</v>
      </c>
      <c r="E299" s="17">
        <v>5.9</v>
      </c>
      <c r="F299" s="18">
        <v>5.9</v>
      </c>
      <c r="G299" s="11">
        <f t="shared" si="4"/>
        <v>0</v>
      </c>
    </row>
    <row r="300" spans="1:7">
      <c r="A300" s="16"/>
      <c r="B300" s="14" t="s">
        <v>1332</v>
      </c>
      <c r="C300" s="14" t="s">
        <v>1325</v>
      </c>
      <c r="D300" s="15" t="s">
        <v>1325</v>
      </c>
      <c r="E300" s="17">
        <v>16</v>
      </c>
      <c r="F300" s="18">
        <v>16</v>
      </c>
      <c r="G300" s="11">
        <f t="shared" si="4"/>
        <v>0</v>
      </c>
    </row>
    <row r="301" spans="1:7">
      <c r="A301" s="16"/>
      <c r="B301" s="14" t="s">
        <v>1333</v>
      </c>
      <c r="C301" s="14" t="s">
        <v>1334</v>
      </c>
      <c r="D301" s="15" t="s">
        <v>1334</v>
      </c>
      <c r="E301" s="17">
        <v>4.8</v>
      </c>
      <c r="F301" s="18">
        <v>4.8</v>
      </c>
      <c r="G301" s="11">
        <f t="shared" si="4"/>
        <v>0</v>
      </c>
    </row>
    <row r="302" spans="1:7">
      <c r="A302" s="16"/>
      <c r="B302" s="14" t="s">
        <v>1335</v>
      </c>
      <c r="C302" s="14" t="s">
        <v>1334</v>
      </c>
      <c r="D302" s="15" t="s">
        <v>1334</v>
      </c>
      <c r="E302" s="17">
        <v>4.8</v>
      </c>
      <c r="F302" s="18">
        <v>4.8</v>
      </c>
      <c r="G302" s="11">
        <f t="shared" si="4"/>
        <v>0</v>
      </c>
    </row>
    <row r="303" spans="1:7">
      <c r="A303" s="16"/>
      <c r="B303" s="14" t="s">
        <v>1336</v>
      </c>
      <c r="C303" s="14" t="s">
        <v>1234</v>
      </c>
      <c r="D303" s="15" t="s">
        <v>1337</v>
      </c>
      <c r="E303" s="17">
        <v>7.3</v>
      </c>
      <c r="F303" s="18">
        <v>7.2</v>
      </c>
      <c r="G303" s="11">
        <f t="shared" si="4"/>
        <v>-0.000999999999999997</v>
      </c>
    </row>
    <row r="304" spans="1:7">
      <c r="A304" s="16"/>
      <c r="B304" s="14" t="s">
        <v>1338</v>
      </c>
      <c r="C304" s="14" t="s">
        <v>1144</v>
      </c>
      <c r="D304" s="15" t="s">
        <v>1144</v>
      </c>
      <c r="E304" s="17">
        <v>1.1</v>
      </c>
      <c r="F304" s="18">
        <v>1.1</v>
      </c>
      <c r="G304" s="11">
        <f t="shared" si="4"/>
        <v>0</v>
      </c>
    </row>
    <row r="305" spans="1:7">
      <c r="A305" s="16"/>
      <c r="B305" s="14" t="s">
        <v>1339</v>
      </c>
      <c r="C305" s="14" t="s">
        <v>1144</v>
      </c>
      <c r="D305" s="15" t="s">
        <v>1144</v>
      </c>
      <c r="E305" s="17">
        <v>1.1</v>
      </c>
      <c r="F305" s="18">
        <v>1.1</v>
      </c>
      <c r="G305" s="11">
        <f t="shared" si="4"/>
        <v>0</v>
      </c>
    </row>
    <row r="306" spans="1:7">
      <c r="A306" s="16"/>
      <c r="B306" s="14" t="s">
        <v>1340</v>
      </c>
      <c r="C306" s="14" t="s">
        <v>1092</v>
      </c>
      <c r="D306" s="15" t="s">
        <v>1092</v>
      </c>
      <c r="E306" s="17">
        <v>15</v>
      </c>
      <c r="F306" s="18">
        <v>15</v>
      </c>
      <c r="G306" s="11">
        <f t="shared" si="4"/>
        <v>0</v>
      </c>
    </row>
    <row r="307" spans="1:7">
      <c r="A307" s="16"/>
      <c r="B307" s="14" t="s">
        <v>1341</v>
      </c>
      <c r="C307" s="14" t="s">
        <v>1231</v>
      </c>
      <c r="D307" s="15" t="s">
        <v>1231</v>
      </c>
      <c r="E307" s="17">
        <v>3.2</v>
      </c>
      <c r="F307" s="18">
        <v>3.2</v>
      </c>
      <c r="G307" s="11">
        <f t="shared" si="4"/>
        <v>0</v>
      </c>
    </row>
    <row r="308" spans="1:7">
      <c r="A308" s="16"/>
      <c r="B308" s="14" t="s">
        <v>1342</v>
      </c>
      <c r="C308" s="14" t="s">
        <v>1231</v>
      </c>
      <c r="D308" s="15" t="s">
        <v>1231</v>
      </c>
      <c r="E308" s="17">
        <v>3.2</v>
      </c>
      <c r="F308" s="18">
        <v>3.2</v>
      </c>
      <c r="G308" s="11">
        <f t="shared" si="4"/>
        <v>0</v>
      </c>
    </row>
    <row r="309" spans="1:7">
      <c r="A309" s="16"/>
      <c r="B309" s="14" t="s">
        <v>1343</v>
      </c>
      <c r="C309" s="14" t="s">
        <v>1344</v>
      </c>
      <c r="D309" s="15" t="s">
        <v>1344</v>
      </c>
      <c r="E309" s="17">
        <v>71</v>
      </c>
      <c r="F309" s="18">
        <v>71</v>
      </c>
      <c r="G309" s="11">
        <f t="shared" si="4"/>
        <v>0</v>
      </c>
    </row>
    <row r="310" spans="1:7">
      <c r="A310" s="16"/>
      <c r="B310" s="14" t="s">
        <v>1345</v>
      </c>
      <c r="C310" s="14" t="s">
        <v>934</v>
      </c>
      <c r="D310" s="15" t="s">
        <v>934</v>
      </c>
      <c r="E310" s="17">
        <v>4</v>
      </c>
      <c r="F310" s="18">
        <v>4</v>
      </c>
      <c r="G310" s="11">
        <f t="shared" si="4"/>
        <v>0</v>
      </c>
    </row>
    <row r="311" spans="1:7">
      <c r="A311" s="16"/>
      <c r="B311" s="14" t="s">
        <v>1346</v>
      </c>
      <c r="C311" s="14" t="s">
        <v>936</v>
      </c>
      <c r="D311" s="15" t="s">
        <v>936</v>
      </c>
      <c r="E311" s="17">
        <v>8</v>
      </c>
      <c r="F311" s="18">
        <v>8</v>
      </c>
      <c r="G311" s="11">
        <f t="shared" si="4"/>
        <v>0</v>
      </c>
    </row>
    <row r="312" spans="1:7">
      <c r="A312" s="16"/>
      <c r="B312" s="14" t="s">
        <v>1347</v>
      </c>
      <c r="C312" s="14" t="s">
        <v>1155</v>
      </c>
      <c r="D312" s="15" t="s">
        <v>1155</v>
      </c>
      <c r="E312" s="17">
        <v>2.4</v>
      </c>
      <c r="F312" s="18">
        <v>2.4</v>
      </c>
      <c r="G312" s="11">
        <f t="shared" si="4"/>
        <v>0</v>
      </c>
    </row>
    <row r="313" spans="1:7">
      <c r="A313" s="16"/>
      <c r="B313" s="14" t="s">
        <v>1348</v>
      </c>
      <c r="C313" s="14" t="s">
        <v>1155</v>
      </c>
      <c r="D313" s="15" t="s">
        <v>1155</v>
      </c>
      <c r="E313" s="17">
        <v>2.4</v>
      </c>
      <c r="F313" s="18">
        <v>2.4</v>
      </c>
      <c r="G313" s="11">
        <f t="shared" si="4"/>
        <v>0</v>
      </c>
    </row>
    <row r="314" spans="1:7">
      <c r="A314" s="16"/>
      <c r="B314" s="14" t="s">
        <v>1349</v>
      </c>
      <c r="C314" s="14" t="s">
        <v>1350</v>
      </c>
      <c r="D314" s="15" t="s">
        <v>1350</v>
      </c>
      <c r="E314" s="17">
        <v>9.1</v>
      </c>
      <c r="F314" s="18">
        <v>9.1</v>
      </c>
      <c r="G314" s="11">
        <f t="shared" si="4"/>
        <v>0</v>
      </c>
    </row>
    <row r="315" spans="1:7">
      <c r="A315" s="16"/>
      <c r="B315" s="14" t="s">
        <v>1351</v>
      </c>
      <c r="C315" s="14" t="s">
        <v>1350</v>
      </c>
      <c r="D315" s="15" t="s">
        <v>1350</v>
      </c>
      <c r="E315" s="17">
        <v>9.1</v>
      </c>
      <c r="F315" s="18">
        <v>9.1</v>
      </c>
      <c r="G315" s="11">
        <f t="shared" si="4"/>
        <v>0</v>
      </c>
    </row>
    <row r="316" spans="1:7">
      <c r="A316" s="16"/>
      <c r="B316" s="14" t="s">
        <v>1352</v>
      </c>
      <c r="C316" s="14" t="s">
        <v>1350</v>
      </c>
      <c r="D316" s="15" t="s">
        <v>1350</v>
      </c>
      <c r="E316" s="17">
        <v>9.1</v>
      </c>
      <c r="F316" s="18">
        <v>9.1</v>
      </c>
      <c r="G316" s="11">
        <f t="shared" si="4"/>
        <v>0</v>
      </c>
    </row>
    <row r="317" spans="1:7">
      <c r="A317" s="16"/>
      <c r="B317" s="14" t="s">
        <v>1353</v>
      </c>
      <c r="C317" s="14" t="s">
        <v>1350</v>
      </c>
      <c r="D317" s="15" t="s">
        <v>1350</v>
      </c>
      <c r="E317" s="17">
        <v>9.1</v>
      </c>
      <c r="F317" s="18">
        <v>9.1</v>
      </c>
      <c r="G317" s="11">
        <f t="shared" si="4"/>
        <v>0</v>
      </c>
    </row>
    <row r="318" spans="1:7">
      <c r="A318" s="16"/>
      <c r="B318" s="14" t="s">
        <v>1354</v>
      </c>
      <c r="C318" s="14" t="s">
        <v>918</v>
      </c>
      <c r="D318" s="15" t="s">
        <v>918</v>
      </c>
      <c r="E318" s="17">
        <v>32</v>
      </c>
      <c r="F318" s="18">
        <v>32</v>
      </c>
      <c r="G318" s="11">
        <f t="shared" si="4"/>
        <v>0</v>
      </c>
    </row>
    <row r="319" spans="1:7">
      <c r="A319" s="16"/>
      <c r="B319" s="14" t="s">
        <v>1355</v>
      </c>
      <c r="C319" s="14" t="s">
        <v>878</v>
      </c>
      <c r="D319" s="15" t="s">
        <v>878</v>
      </c>
      <c r="E319" s="17">
        <v>36</v>
      </c>
      <c r="F319" s="18">
        <v>36</v>
      </c>
      <c r="G319" s="11">
        <f t="shared" si="4"/>
        <v>0</v>
      </c>
    </row>
    <row r="320" spans="1:7">
      <c r="A320" s="16"/>
      <c r="B320" s="14" t="s">
        <v>1356</v>
      </c>
      <c r="C320" s="14" t="s">
        <v>983</v>
      </c>
      <c r="D320" s="15" t="s">
        <v>983</v>
      </c>
      <c r="E320" s="17">
        <v>60</v>
      </c>
      <c r="F320" s="18">
        <v>60</v>
      </c>
      <c r="G320" s="11">
        <f t="shared" si="4"/>
        <v>0</v>
      </c>
    </row>
    <row r="321" spans="1:7">
      <c r="A321" s="16"/>
      <c r="B321" s="14" t="s">
        <v>1357</v>
      </c>
      <c r="C321" s="14" t="s">
        <v>1358</v>
      </c>
      <c r="D321" s="15" t="s">
        <v>1359</v>
      </c>
      <c r="E321" s="17">
        <v>580</v>
      </c>
      <c r="F321" s="18">
        <v>576</v>
      </c>
      <c r="G321" s="11">
        <f t="shared" si="4"/>
        <v>-0.04</v>
      </c>
    </row>
    <row r="322" spans="1:7">
      <c r="A322" s="16"/>
      <c r="B322" s="14" t="s">
        <v>1360</v>
      </c>
      <c r="C322" s="14" t="s">
        <v>1236</v>
      </c>
      <c r="D322" s="15" t="s">
        <v>1358</v>
      </c>
      <c r="E322" s="17">
        <v>584</v>
      </c>
      <c r="F322" s="18">
        <v>580</v>
      </c>
      <c r="G322" s="11">
        <f t="shared" ref="G322:G385" si="5">(F322-E322)/100</f>
        <v>-0.04</v>
      </c>
    </row>
    <row r="323" spans="1:7">
      <c r="A323" s="16"/>
      <c r="B323" s="14" t="s">
        <v>1361</v>
      </c>
      <c r="C323" s="14" t="s">
        <v>1362</v>
      </c>
      <c r="D323" s="15" t="s">
        <v>1363</v>
      </c>
      <c r="E323" s="17">
        <v>828</v>
      </c>
      <c r="F323" s="18">
        <v>824</v>
      </c>
      <c r="G323" s="11">
        <f t="shared" si="5"/>
        <v>-0.04</v>
      </c>
    </row>
    <row r="324" spans="1:7">
      <c r="A324" s="16"/>
      <c r="B324" s="14" t="s">
        <v>1364</v>
      </c>
      <c r="C324" s="24" t="s">
        <v>1362</v>
      </c>
      <c r="D324" s="25" t="s">
        <v>1363</v>
      </c>
      <c r="E324" s="17">
        <v>828</v>
      </c>
      <c r="F324" s="18">
        <v>824</v>
      </c>
      <c r="G324" s="11">
        <f t="shared" si="5"/>
        <v>-0.04</v>
      </c>
    </row>
    <row r="325" spans="1:7">
      <c r="A325" s="16"/>
      <c r="B325" s="14" t="s">
        <v>1365</v>
      </c>
      <c r="C325" s="24" t="s">
        <v>1362</v>
      </c>
      <c r="D325" s="25" t="s">
        <v>1363</v>
      </c>
      <c r="E325" s="17">
        <v>828</v>
      </c>
      <c r="F325" s="18">
        <v>824</v>
      </c>
      <c r="G325" s="11">
        <f t="shared" si="5"/>
        <v>-0.04</v>
      </c>
    </row>
    <row r="326" spans="1:7">
      <c r="A326" s="16"/>
      <c r="B326" s="14" t="s">
        <v>1366</v>
      </c>
      <c r="C326" s="24" t="s">
        <v>1362</v>
      </c>
      <c r="D326" s="25" t="s">
        <v>1363</v>
      </c>
      <c r="E326" s="17">
        <v>828</v>
      </c>
      <c r="F326" s="18">
        <v>824</v>
      </c>
      <c r="G326" s="11">
        <f t="shared" si="5"/>
        <v>-0.04</v>
      </c>
    </row>
    <row r="327" spans="1:7">
      <c r="A327" s="16"/>
      <c r="B327" s="14" t="s">
        <v>1367</v>
      </c>
      <c r="C327" s="24" t="s">
        <v>1362</v>
      </c>
      <c r="D327" s="25" t="s">
        <v>1363</v>
      </c>
      <c r="E327" s="17">
        <v>828</v>
      </c>
      <c r="F327" s="18">
        <v>824</v>
      </c>
      <c r="G327" s="11">
        <f t="shared" si="5"/>
        <v>-0.04</v>
      </c>
    </row>
    <row r="328" spans="1:7">
      <c r="A328" s="16"/>
      <c r="B328" s="14" t="s">
        <v>1368</v>
      </c>
      <c r="C328" s="24" t="s">
        <v>1362</v>
      </c>
      <c r="D328" s="25" t="s">
        <v>1363</v>
      </c>
      <c r="E328" s="17">
        <v>828</v>
      </c>
      <c r="F328" s="18">
        <v>824</v>
      </c>
      <c r="G328" s="11">
        <f t="shared" si="5"/>
        <v>-0.04</v>
      </c>
    </row>
    <row r="329" spans="1:7">
      <c r="A329" s="16"/>
      <c r="B329" s="14" t="s">
        <v>1369</v>
      </c>
      <c r="C329" s="14" t="s">
        <v>983</v>
      </c>
      <c r="D329" s="15" t="s">
        <v>983</v>
      </c>
      <c r="E329" s="17">
        <v>60</v>
      </c>
      <c r="F329" s="18">
        <v>60</v>
      </c>
      <c r="G329" s="11">
        <f t="shared" si="5"/>
        <v>0</v>
      </c>
    </row>
    <row r="330" spans="1:7">
      <c r="A330" s="16"/>
      <c r="B330" s="14" t="s">
        <v>1370</v>
      </c>
      <c r="C330" s="14" t="s">
        <v>949</v>
      </c>
      <c r="D330" s="15" t="s">
        <v>949</v>
      </c>
      <c r="E330" s="17">
        <v>64</v>
      </c>
      <c r="F330" s="18">
        <v>64</v>
      </c>
      <c r="G330" s="11">
        <f t="shared" si="5"/>
        <v>0</v>
      </c>
    </row>
    <row r="331" spans="1:7">
      <c r="A331" s="16"/>
      <c r="B331" s="14" t="s">
        <v>1371</v>
      </c>
      <c r="C331" s="14" t="s">
        <v>1372</v>
      </c>
      <c r="D331" s="15" t="s">
        <v>1372</v>
      </c>
      <c r="E331" s="17">
        <v>184</v>
      </c>
      <c r="F331" s="18">
        <v>184</v>
      </c>
      <c r="G331" s="11">
        <f t="shared" si="5"/>
        <v>0</v>
      </c>
    </row>
    <row r="332" spans="1:7">
      <c r="A332" s="16"/>
      <c r="B332" s="14" t="s">
        <v>1373</v>
      </c>
      <c r="C332" s="14" t="s">
        <v>1374</v>
      </c>
      <c r="D332" s="15" t="s">
        <v>1374</v>
      </c>
      <c r="E332" s="17">
        <v>1.7</v>
      </c>
      <c r="F332" s="18">
        <v>1.7</v>
      </c>
      <c r="G332" s="11">
        <f t="shared" si="5"/>
        <v>0</v>
      </c>
    </row>
    <row r="333" spans="1:7">
      <c r="A333" s="16"/>
      <c r="B333" s="14" t="s">
        <v>1375</v>
      </c>
      <c r="C333" s="14" t="s">
        <v>1374</v>
      </c>
      <c r="D333" s="15" t="s">
        <v>1374</v>
      </c>
      <c r="E333" s="17">
        <v>1.7</v>
      </c>
      <c r="F333" s="18">
        <v>1.7</v>
      </c>
      <c r="G333" s="11">
        <f t="shared" si="5"/>
        <v>0</v>
      </c>
    </row>
    <row r="334" spans="1:7">
      <c r="A334" s="16"/>
      <c r="B334" s="14" t="s">
        <v>1376</v>
      </c>
      <c r="C334" s="14" t="s">
        <v>1198</v>
      </c>
      <c r="D334" s="15" t="s">
        <v>1198</v>
      </c>
      <c r="E334" s="17">
        <v>3.1</v>
      </c>
      <c r="F334" s="18">
        <v>3.1</v>
      </c>
      <c r="G334" s="11">
        <f t="shared" si="5"/>
        <v>0</v>
      </c>
    </row>
    <row r="335" spans="1:7">
      <c r="A335" s="16"/>
      <c r="B335" s="14" t="s">
        <v>1377</v>
      </c>
      <c r="C335" s="14" t="s">
        <v>1283</v>
      </c>
      <c r="D335" s="15" t="s">
        <v>1283</v>
      </c>
      <c r="E335" s="17">
        <v>1.5</v>
      </c>
      <c r="F335" s="18">
        <v>1.5</v>
      </c>
      <c r="G335" s="11">
        <f t="shared" si="5"/>
        <v>0</v>
      </c>
    </row>
    <row r="336" spans="1:7">
      <c r="A336" s="16"/>
      <c r="B336" s="14" t="s">
        <v>1378</v>
      </c>
      <c r="C336" s="14" t="s">
        <v>1283</v>
      </c>
      <c r="D336" s="15" t="s">
        <v>1283</v>
      </c>
      <c r="E336" s="17">
        <v>1.5</v>
      </c>
      <c r="F336" s="18">
        <v>1.5</v>
      </c>
      <c r="G336" s="11">
        <f t="shared" si="5"/>
        <v>0</v>
      </c>
    </row>
    <row r="337" spans="1:7">
      <c r="A337" s="16"/>
      <c r="B337" s="14" t="s">
        <v>1379</v>
      </c>
      <c r="C337" s="14" t="s">
        <v>1065</v>
      </c>
      <c r="D337" s="15" t="s">
        <v>1065</v>
      </c>
      <c r="E337" s="17">
        <v>2.2</v>
      </c>
      <c r="F337" s="18">
        <v>2.2</v>
      </c>
      <c r="G337" s="11">
        <f t="shared" si="5"/>
        <v>0</v>
      </c>
    </row>
    <row r="338" spans="1:7">
      <c r="A338" s="16"/>
      <c r="B338" s="14" t="s">
        <v>1380</v>
      </c>
      <c r="C338" s="14" t="s">
        <v>1065</v>
      </c>
      <c r="D338" s="15" t="s">
        <v>1065</v>
      </c>
      <c r="E338" s="17">
        <v>2.2</v>
      </c>
      <c r="F338" s="18">
        <v>2.2</v>
      </c>
      <c r="G338" s="11">
        <f t="shared" si="5"/>
        <v>0</v>
      </c>
    </row>
    <row r="339" spans="1:7">
      <c r="A339" s="16"/>
      <c r="B339" s="14" t="s">
        <v>1381</v>
      </c>
      <c r="C339" s="14" t="s">
        <v>1382</v>
      </c>
      <c r="D339" s="15" t="s">
        <v>1382</v>
      </c>
      <c r="E339" s="17">
        <v>42</v>
      </c>
      <c r="F339" s="18">
        <v>42</v>
      </c>
      <c r="G339" s="11">
        <f t="shared" si="5"/>
        <v>0</v>
      </c>
    </row>
    <row r="340" spans="1:7">
      <c r="A340" s="16"/>
      <c r="B340" s="14" t="s">
        <v>1383</v>
      </c>
      <c r="C340" s="14" t="s">
        <v>1384</v>
      </c>
      <c r="D340" s="15" t="s">
        <v>1242</v>
      </c>
      <c r="E340" s="17">
        <v>2.5</v>
      </c>
      <c r="F340" s="18">
        <v>3</v>
      </c>
      <c r="G340" s="11">
        <f t="shared" si="5"/>
        <v>0.005</v>
      </c>
    </row>
    <row r="341" spans="1:7">
      <c r="A341" s="16"/>
      <c r="B341" s="14" t="s">
        <v>1385</v>
      </c>
      <c r="C341" s="14" t="s">
        <v>1384</v>
      </c>
      <c r="D341" s="15" t="s">
        <v>1242</v>
      </c>
      <c r="E341" s="17">
        <v>2.5</v>
      </c>
      <c r="F341" s="18">
        <v>3</v>
      </c>
      <c r="G341" s="11">
        <f t="shared" si="5"/>
        <v>0.005</v>
      </c>
    </row>
    <row r="342" spans="1:7">
      <c r="A342" s="16"/>
      <c r="B342" s="14" t="s">
        <v>1386</v>
      </c>
      <c r="C342" s="14" t="s">
        <v>1387</v>
      </c>
      <c r="D342" s="15" t="s">
        <v>1334</v>
      </c>
      <c r="E342" s="17">
        <v>4.2</v>
      </c>
      <c r="F342" s="18">
        <v>4.8</v>
      </c>
      <c r="G342" s="11">
        <f t="shared" si="5"/>
        <v>0.006</v>
      </c>
    </row>
    <row r="343" spans="1:7">
      <c r="A343" s="16"/>
      <c r="B343" s="14" t="s">
        <v>1388</v>
      </c>
      <c r="C343" s="14" t="s">
        <v>1151</v>
      </c>
      <c r="D343" s="15" t="s">
        <v>1151</v>
      </c>
      <c r="E343" s="17">
        <v>600</v>
      </c>
      <c r="F343" s="18">
        <v>600</v>
      </c>
      <c r="G343" s="11">
        <f t="shared" si="5"/>
        <v>0</v>
      </c>
    </row>
    <row r="344" spans="1:7">
      <c r="A344" s="16"/>
      <c r="B344" s="14" t="s">
        <v>1389</v>
      </c>
      <c r="C344" s="14" t="s">
        <v>1153</v>
      </c>
      <c r="D344" s="15" t="s">
        <v>1153</v>
      </c>
      <c r="E344" s="17">
        <v>604</v>
      </c>
      <c r="F344" s="18">
        <v>604</v>
      </c>
      <c r="G344" s="11">
        <f t="shared" si="5"/>
        <v>0</v>
      </c>
    </row>
    <row r="345" spans="1:7">
      <c r="A345" s="16"/>
      <c r="B345" s="14" t="s">
        <v>1390</v>
      </c>
      <c r="C345" s="14" t="s">
        <v>1391</v>
      </c>
      <c r="D345" s="15" t="s">
        <v>1391</v>
      </c>
      <c r="E345" s="17">
        <v>92</v>
      </c>
      <c r="F345" s="18">
        <v>92</v>
      </c>
      <c r="G345" s="11">
        <f t="shared" si="5"/>
        <v>0</v>
      </c>
    </row>
    <row r="346" spans="1:7">
      <c r="A346" s="16"/>
      <c r="B346" s="14" t="s">
        <v>1392</v>
      </c>
      <c r="C346" s="14" t="s">
        <v>1019</v>
      </c>
      <c r="D346" s="15" t="s">
        <v>1019</v>
      </c>
      <c r="E346" s="17">
        <v>96</v>
      </c>
      <c r="F346" s="18">
        <v>96</v>
      </c>
      <c r="G346" s="11">
        <f t="shared" si="5"/>
        <v>0</v>
      </c>
    </row>
    <row r="347" spans="1:7">
      <c r="A347" s="16"/>
      <c r="B347" s="14" t="s">
        <v>1393</v>
      </c>
      <c r="C347" s="14" t="s">
        <v>1394</v>
      </c>
      <c r="D347" s="15" t="s">
        <v>1394</v>
      </c>
      <c r="E347" s="17">
        <v>27</v>
      </c>
      <c r="F347" s="18">
        <v>27</v>
      </c>
      <c r="G347" s="11">
        <f t="shared" si="5"/>
        <v>0</v>
      </c>
    </row>
    <row r="348" spans="1:7">
      <c r="A348" s="16"/>
      <c r="B348" s="14" t="s">
        <v>1395</v>
      </c>
      <c r="C348" s="14" t="s">
        <v>934</v>
      </c>
      <c r="D348" s="15" t="s">
        <v>934</v>
      </c>
      <c r="E348" s="17">
        <v>4</v>
      </c>
      <c r="F348" s="18">
        <v>4</v>
      </c>
      <c r="G348" s="11">
        <f t="shared" si="5"/>
        <v>0</v>
      </c>
    </row>
    <row r="349" spans="1:7">
      <c r="A349" s="16"/>
      <c r="B349" s="14" t="s">
        <v>1396</v>
      </c>
      <c r="C349" s="14" t="s">
        <v>936</v>
      </c>
      <c r="D349" s="15" t="s">
        <v>936</v>
      </c>
      <c r="E349" s="17">
        <v>8</v>
      </c>
      <c r="F349" s="18">
        <v>8</v>
      </c>
      <c r="G349" s="11">
        <f t="shared" si="5"/>
        <v>0</v>
      </c>
    </row>
    <row r="350" spans="1:7">
      <c r="A350" s="16"/>
      <c r="B350" s="14" t="s">
        <v>1397</v>
      </c>
      <c r="C350" s="14" t="s">
        <v>1398</v>
      </c>
      <c r="D350" s="15" t="s">
        <v>1398</v>
      </c>
      <c r="E350" s="17">
        <v>328</v>
      </c>
      <c r="F350" s="18">
        <v>328</v>
      </c>
      <c r="G350" s="11">
        <f t="shared" si="5"/>
        <v>0</v>
      </c>
    </row>
    <row r="351" spans="1:7">
      <c r="A351" s="16"/>
      <c r="B351" s="14" t="s">
        <v>1399</v>
      </c>
      <c r="C351" s="14" t="s">
        <v>1400</v>
      </c>
      <c r="D351" s="15" t="s">
        <v>1400</v>
      </c>
      <c r="E351" s="17">
        <v>332</v>
      </c>
      <c r="F351" s="18">
        <v>332</v>
      </c>
      <c r="G351" s="11">
        <f t="shared" si="5"/>
        <v>0</v>
      </c>
    </row>
    <row r="352" spans="1:7">
      <c r="A352" s="16"/>
      <c r="B352" s="14" t="s">
        <v>1401</v>
      </c>
      <c r="C352" s="14" t="s">
        <v>1374</v>
      </c>
      <c r="D352" s="15" t="s">
        <v>1374</v>
      </c>
      <c r="E352" s="17">
        <v>1.7</v>
      </c>
      <c r="F352" s="18">
        <v>1.7</v>
      </c>
      <c r="G352" s="11">
        <f t="shared" si="5"/>
        <v>0</v>
      </c>
    </row>
    <row r="353" spans="1:7">
      <c r="A353" s="16"/>
      <c r="B353" s="14" t="s">
        <v>1402</v>
      </c>
      <c r="C353" s="14" t="s">
        <v>934</v>
      </c>
      <c r="D353" s="15" t="s">
        <v>934</v>
      </c>
      <c r="E353" s="17">
        <v>4</v>
      </c>
      <c r="F353" s="18">
        <v>4</v>
      </c>
      <c r="G353" s="11">
        <f t="shared" si="5"/>
        <v>0</v>
      </c>
    </row>
    <row r="354" spans="1:7">
      <c r="A354" s="16"/>
      <c r="B354" s="14" t="s">
        <v>1403</v>
      </c>
      <c r="C354" s="14" t="s">
        <v>936</v>
      </c>
      <c r="D354" s="15" t="s">
        <v>936</v>
      </c>
      <c r="E354" s="17">
        <v>8</v>
      </c>
      <c r="F354" s="18">
        <v>8</v>
      </c>
      <c r="G354" s="11">
        <f t="shared" si="5"/>
        <v>0</v>
      </c>
    </row>
    <row r="355" spans="1:7">
      <c r="A355" s="16"/>
      <c r="B355" s="14" t="s">
        <v>1404</v>
      </c>
      <c r="C355" s="14" t="s">
        <v>878</v>
      </c>
      <c r="D355" s="15" t="s">
        <v>878</v>
      </c>
      <c r="E355" s="17">
        <v>36</v>
      </c>
      <c r="F355" s="18">
        <v>36</v>
      </c>
      <c r="G355" s="11">
        <f t="shared" si="5"/>
        <v>0</v>
      </c>
    </row>
    <row r="356" spans="1:7">
      <c r="A356" s="16"/>
      <c r="B356" s="14" t="s">
        <v>1405</v>
      </c>
      <c r="C356" s="14" t="s">
        <v>880</v>
      </c>
      <c r="D356" s="15" t="s">
        <v>880</v>
      </c>
      <c r="E356" s="17">
        <v>40</v>
      </c>
      <c r="F356" s="18">
        <v>40</v>
      </c>
      <c r="G356" s="11">
        <f t="shared" si="5"/>
        <v>0</v>
      </c>
    </row>
    <row r="357" spans="1:7">
      <c r="A357" s="16"/>
      <c r="B357" s="14" t="s">
        <v>1406</v>
      </c>
      <c r="C357" s="14" t="s">
        <v>983</v>
      </c>
      <c r="D357" s="15" t="s">
        <v>983</v>
      </c>
      <c r="E357" s="17">
        <v>60</v>
      </c>
      <c r="F357" s="18">
        <v>60</v>
      </c>
      <c r="G357" s="11">
        <f t="shared" si="5"/>
        <v>0</v>
      </c>
    </row>
    <row r="358" spans="1:7">
      <c r="A358" s="16"/>
      <c r="B358" s="14" t="s">
        <v>1407</v>
      </c>
      <c r="C358" s="14" t="s">
        <v>1387</v>
      </c>
      <c r="D358" s="15" t="s">
        <v>1266</v>
      </c>
      <c r="E358" s="17">
        <v>4.2</v>
      </c>
      <c r="F358" s="18">
        <v>6.4</v>
      </c>
      <c r="G358" s="11">
        <f t="shared" si="5"/>
        <v>0.022</v>
      </c>
    </row>
    <row r="359" spans="1:7">
      <c r="A359" s="16"/>
      <c r="B359" s="14" t="s">
        <v>1408</v>
      </c>
      <c r="C359" s="14" t="s">
        <v>1387</v>
      </c>
      <c r="D359" s="15" t="s">
        <v>1266</v>
      </c>
      <c r="E359" s="17">
        <v>4.2</v>
      </c>
      <c r="F359" s="18">
        <v>6.4</v>
      </c>
      <c r="G359" s="11">
        <f t="shared" si="5"/>
        <v>0.022</v>
      </c>
    </row>
    <row r="360" spans="1:7">
      <c r="A360" s="16"/>
      <c r="B360" s="14" t="s">
        <v>1409</v>
      </c>
      <c r="C360" s="14" t="s">
        <v>1221</v>
      </c>
      <c r="D360" s="15" t="s">
        <v>1097</v>
      </c>
      <c r="E360" s="17">
        <v>7.1</v>
      </c>
      <c r="F360" s="18">
        <v>10</v>
      </c>
      <c r="G360" s="11">
        <f t="shared" si="5"/>
        <v>0.029</v>
      </c>
    </row>
    <row r="361" spans="1:7">
      <c r="A361" s="16"/>
      <c r="B361" s="14" t="s">
        <v>1410</v>
      </c>
      <c r="C361" s="14" t="s">
        <v>1411</v>
      </c>
      <c r="D361" s="15" t="s">
        <v>1411</v>
      </c>
      <c r="E361" s="17">
        <v>116</v>
      </c>
      <c r="F361" s="18">
        <v>116</v>
      </c>
      <c r="G361" s="11">
        <f t="shared" si="5"/>
        <v>0</v>
      </c>
    </row>
    <row r="362" spans="1:7">
      <c r="A362" s="16"/>
      <c r="B362" s="14" t="s">
        <v>1412</v>
      </c>
      <c r="C362" s="14" t="s">
        <v>1413</v>
      </c>
      <c r="D362" s="15" t="s">
        <v>1413</v>
      </c>
      <c r="E362" s="17">
        <v>120</v>
      </c>
      <c r="F362" s="18">
        <v>120</v>
      </c>
      <c r="G362" s="11">
        <f t="shared" si="5"/>
        <v>0</v>
      </c>
    </row>
    <row r="363" spans="1:7">
      <c r="A363" s="16"/>
      <c r="B363" s="14" t="s">
        <v>1414</v>
      </c>
      <c r="C363" s="14" t="s">
        <v>894</v>
      </c>
      <c r="D363" s="15" t="s">
        <v>894</v>
      </c>
      <c r="E363" s="17">
        <v>616</v>
      </c>
      <c r="F363" s="18">
        <v>616</v>
      </c>
      <c r="G363" s="11">
        <f t="shared" si="5"/>
        <v>0</v>
      </c>
    </row>
    <row r="364" spans="1:7">
      <c r="A364" s="16"/>
      <c r="B364" s="14" t="s">
        <v>1415</v>
      </c>
      <c r="C364" s="14" t="s">
        <v>1416</v>
      </c>
      <c r="D364" s="15" t="s">
        <v>1334</v>
      </c>
      <c r="E364" s="17">
        <v>4.1</v>
      </c>
      <c r="F364" s="18">
        <v>4.8</v>
      </c>
      <c r="G364" s="11">
        <f t="shared" si="5"/>
        <v>0.007</v>
      </c>
    </row>
    <row r="365" spans="1:7">
      <c r="A365" s="16"/>
      <c r="B365" s="14" t="s">
        <v>1417</v>
      </c>
      <c r="C365" s="14" t="s">
        <v>1416</v>
      </c>
      <c r="D365" s="15" t="s">
        <v>1334</v>
      </c>
      <c r="E365" s="17">
        <v>4.1</v>
      </c>
      <c r="F365" s="18">
        <v>4.8</v>
      </c>
      <c r="G365" s="11">
        <f t="shared" si="5"/>
        <v>0.007</v>
      </c>
    </row>
    <row r="366" spans="1:7">
      <c r="A366" s="16"/>
      <c r="B366" s="14" t="s">
        <v>1418</v>
      </c>
      <c r="C366" s="14" t="s">
        <v>1419</v>
      </c>
      <c r="D366" s="15" t="s">
        <v>1092</v>
      </c>
      <c r="E366" s="17">
        <v>14</v>
      </c>
      <c r="F366" s="18">
        <v>15</v>
      </c>
      <c r="G366" s="11">
        <f t="shared" si="5"/>
        <v>0.01</v>
      </c>
    </row>
    <row r="367" spans="1:7">
      <c r="A367" s="16"/>
      <c r="B367" s="14" t="s">
        <v>1420</v>
      </c>
      <c r="C367" s="14" t="s">
        <v>878</v>
      </c>
      <c r="D367" s="15" t="s">
        <v>878</v>
      </c>
      <c r="E367" s="17">
        <v>36</v>
      </c>
      <c r="F367" s="18">
        <v>36</v>
      </c>
      <c r="G367" s="11">
        <f t="shared" si="5"/>
        <v>0</v>
      </c>
    </row>
    <row r="368" spans="1:7">
      <c r="A368" s="16"/>
      <c r="B368" s="14" t="s">
        <v>1421</v>
      </c>
      <c r="C368" s="14" t="s">
        <v>880</v>
      </c>
      <c r="D368" s="15" t="s">
        <v>880</v>
      </c>
      <c r="E368" s="17">
        <v>40</v>
      </c>
      <c r="F368" s="18">
        <v>40</v>
      </c>
      <c r="G368" s="11">
        <f t="shared" si="5"/>
        <v>0</v>
      </c>
    </row>
    <row r="369" spans="1:7">
      <c r="A369" s="16"/>
      <c r="B369" s="14" t="s">
        <v>1422</v>
      </c>
      <c r="C369" s="14" t="s">
        <v>884</v>
      </c>
      <c r="D369" s="15" t="s">
        <v>884</v>
      </c>
      <c r="E369" s="17">
        <v>52</v>
      </c>
      <c r="F369" s="18">
        <v>52</v>
      </c>
      <c r="G369" s="11">
        <f t="shared" si="5"/>
        <v>0</v>
      </c>
    </row>
    <row r="370" spans="1:7">
      <c r="A370" s="16"/>
      <c r="B370" s="14" t="s">
        <v>1423</v>
      </c>
      <c r="C370" s="14" t="s">
        <v>1424</v>
      </c>
      <c r="D370" s="15" t="s">
        <v>1424</v>
      </c>
      <c r="E370" s="17">
        <v>552</v>
      </c>
      <c r="F370" s="18">
        <v>552</v>
      </c>
      <c r="G370" s="11">
        <f t="shared" si="5"/>
        <v>0</v>
      </c>
    </row>
    <row r="371" spans="1:7">
      <c r="A371" s="16"/>
      <c r="B371" s="14" t="s">
        <v>1425</v>
      </c>
      <c r="C371" s="14" t="s">
        <v>1426</v>
      </c>
      <c r="D371" s="15" t="s">
        <v>1426</v>
      </c>
      <c r="E371" s="17">
        <v>556</v>
      </c>
      <c r="F371" s="18">
        <v>556</v>
      </c>
      <c r="G371" s="11">
        <f t="shared" si="5"/>
        <v>0</v>
      </c>
    </row>
    <row r="372" spans="1:7">
      <c r="A372" s="16"/>
      <c r="B372" s="14" t="s">
        <v>1427</v>
      </c>
      <c r="C372" s="14" t="s">
        <v>928</v>
      </c>
      <c r="D372" s="15" t="s">
        <v>928</v>
      </c>
      <c r="E372" s="17">
        <v>1</v>
      </c>
      <c r="F372" s="18">
        <v>1</v>
      </c>
      <c r="G372" s="11">
        <f t="shared" si="5"/>
        <v>0</v>
      </c>
    </row>
    <row r="373" spans="1:7">
      <c r="A373" s="16"/>
      <c r="B373" s="14" t="s">
        <v>1428</v>
      </c>
      <c r="C373" s="14" t="s">
        <v>1429</v>
      </c>
      <c r="D373" s="15" t="s">
        <v>1430</v>
      </c>
      <c r="E373" s="17">
        <v>4</v>
      </c>
      <c r="F373" s="18">
        <v>4.5</v>
      </c>
      <c r="G373" s="11">
        <f t="shared" si="5"/>
        <v>0.005</v>
      </c>
    </row>
    <row r="374" spans="1:7">
      <c r="A374" s="16"/>
      <c r="B374" s="14" t="s">
        <v>1431</v>
      </c>
      <c r="C374" s="14" t="s">
        <v>1429</v>
      </c>
      <c r="D374" s="15" t="s">
        <v>1430</v>
      </c>
      <c r="E374" s="17">
        <v>4</v>
      </c>
      <c r="F374" s="18">
        <v>4.5</v>
      </c>
      <c r="G374" s="11">
        <f t="shared" si="5"/>
        <v>0.005</v>
      </c>
    </row>
    <row r="375" spans="1:7">
      <c r="A375" s="16"/>
      <c r="B375" s="14" t="s">
        <v>1432</v>
      </c>
      <c r="C375" s="14" t="s">
        <v>1433</v>
      </c>
      <c r="D375" s="15" t="s">
        <v>1434</v>
      </c>
      <c r="E375" s="17">
        <v>19</v>
      </c>
      <c r="F375" s="18">
        <v>26</v>
      </c>
      <c r="G375" s="11">
        <f t="shared" si="5"/>
        <v>0.07</v>
      </c>
    </row>
    <row r="376" spans="1:7">
      <c r="A376" s="16"/>
      <c r="B376" s="14" t="s">
        <v>1435</v>
      </c>
      <c r="C376" s="14" t="s">
        <v>1433</v>
      </c>
      <c r="D376" s="15" t="s">
        <v>1434</v>
      </c>
      <c r="E376" s="17">
        <v>19</v>
      </c>
      <c r="F376" s="18">
        <v>26</v>
      </c>
      <c r="G376" s="11">
        <f t="shared" si="5"/>
        <v>0.07</v>
      </c>
    </row>
    <row r="377" spans="1:7">
      <c r="A377" s="16"/>
      <c r="B377" s="14" t="s">
        <v>1436</v>
      </c>
      <c r="C377" s="14" t="s">
        <v>1433</v>
      </c>
      <c r="D377" s="15" t="s">
        <v>1434</v>
      </c>
      <c r="E377" s="17">
        <v>19</v>
      </c>
      <c r="F377" s="18">
        <v>26</v>
      </c>
      <c r="G377" s="11">
        <f t="shared" si="5"/>
        <v>0.07</v>
      </c>
    </row>
    <row r="378" spans="1:7">
      <c r="A378" s="16"/>
      <c r="B378" s="14" t="s">
        <v>1437</v>
      </c>
      <c r="C378" s="14" t="s">
        <v>1433</v>
      </c>
      <c r="D378" s="15" t="s">
        <v>1434</v>
      </c>
      <c r="E378" s="17">
        <v>19</v>
      </c>
      <c r="F378" s="18">
        <v>26</v>
      </c>
      <c r="G378" s="11">
        <f t="shared" si="5"/>
        <v>0.07</v>
      </c>
    </row>
    <row r="379" spans="1:7">
      <c r="A379" s="16"/>
      <c r="B379" s="14" t="s">
        <v>1438</v>
      </c>
      <c r="C379" s="14" t="s">
        <v>1128</v>
      </c>
      <c r="D379" s="15" t="s">
        <v>988</v>
      </c>
      <c r="E379" s="17">
        <v>1.9</v>
      </c>
      <c r="F379" s="18">
        <v>2.1</v>
      </c>
      <c r="G379" s="11">
        <f t="shared" si="5"/>
        <v>0.002</v>
      </c>
    </row>
    <row r="380" spans="1:7">
      <c r="A380" s="16"/>
      <c r="B380" s="14" t="s">
        <v>1439</v>
      </c>
      <c r="C380" s="14" t="s">
        <v>1128</v>
      </c>
      <c r="D380" s="15" t="s">
        <v>988</v>
      </c>
      <c r="E380" s="17">
        <v>1.9</v>
      </c>
      <c r="F380" s="18">
        <v>2.1</v>
      </c>
      <c r="G380" s="11">
        <f t="shared" si="5"/>
        <v>0.002</v>
      </c>
    </row>
    <row r="381" spans="1:7">
      <c r="A381" s="16"/>
      <c r="B381" s="14" t="s">
        <v>1440</v>
      </c>
      <c r="C381" s="14" t="s">
        <v>1198</v>
      </c>
      <c r="D381" s="15" t="s">
        <v>1441</v>
      </c>
      <c r="E381" s="17">
        <v>3.1</v>
      </c>
      <c r="F381" s="18">
        <v>3.5</v>
      </c>
      <c r="G381" s="11">
        <f t="shared" si="5"/>
        <v>0.004</v>
      </c>
    </row>
    <row r="382" spans="1:7">
      <c r="A382" s="16"/>
      <c r="B382" s="14" t="s">
        <v>1442</v>
      </c>
      <c r="C382" s="14" t="s">
        <v>1443</v>
      </c>
      <c r="D382" s="15" t="s">
        <v>1444</v>
      </c>
      <c r="E382" s="17">
        <v>3.9</v>
      </c>
      <c r="F382" s="18">
        <v>4.4</v>
      </c>
      <c r="G382" s="11">
        <f t="shared" si="5"/>
        <v>0.005</v>
      </c>
    </row>
    <row r="383" spans="1:7">
      <c r="A383" s="16"/>
      <c r="B383" s="14" t="s">
        <v>1445</v>
      </c>
      <c r="C383" s="14" t="s">
        <v>1443</v>
      </c>
      <c r="D383" s="15" t="s">
        <v>1444</v>
      </c>
      <c r="E383" s="17">
        <v>3.9</v>
      </c>
      <c r="F383" s="18">
        <v>4.4</v>
      </c>
      <c r="G383" s="11">
        <f t="shared" si="5"/>
        <v>0.005</v>
      </c>
    </row>
    <row r="384" spans="1:7">
      <c r="A384" s="16"/>
      <c r="B384" s="14" t="s">
        <v>1446</v>
      </c>
      <c r="C384" s="14" t="s">
        <v>1092</v>
      </c>
      <c r="D384" s="15" t="s">
        <v>1247</v>
      </c>
      <c r="E384" s="17">
        <v>15</v>
      </c>
      <c r="F384" s="18">
        <v>20</v>
      </c>
      <c r="G384" s="11">
        <f t="shared" si="5"/>
        <v>0.05</v>
      </c>
    </row>
    <row r="385" spans="1:7">
      <c r="A385" s="16"/>
      <c r="B385" s="14" t="s">
        <v>1447</v>
      </c>
      <c r="C385" s="14" t="s">
        <v>1448</v>
      </c>
      <c r="D385" s="15" t="s">
        <v>1109</v>
      </c>
      <c r="E385" s="17">
        <v>5.4</v>
      </c>
      <c r="F385" s="18">
        <v>6.5</v>
      </c>
      <c r="G385" s="11">
        <f t="shared" si="5"/>
        <v>0.011</v>
      </c>
    </row>
    <row r="386" spans="1:7">
      <c r="A386" s="16"/>
      <c r="B386" s="14" t="s">
        <v>1449</v>
      </c>
      <c r="C386" s="14" t="s">
        <v>1448</v>
      </c>
      <c r="D386" s="15" t="s">
        <v>1109</v>
      </c>
      <c r="E386" s="17">
        <v>5.4</v>
      </c>
      <c r="F386" s="18">
        <v>6.5</v>
      </c>
      <c r="G386" s="11">
        <f t="shared" ref="G386:G449" si="6">(F386-E386)/100</f>
        <v>0.011</v>
      </c>
    </row>
    <row r="387" spans="1:7">
      <c r="A387" s="16"/>
      <c r="B387" s="14" t="s">
        <v>1450</v>
      </c>
      <c r="C387" s="14" t="s">
        <v>1451</v>
      </c>
      <c r="D387" s="15" t="s">
        <v>1452</v>
      </c>
      <c r="E387" s="17">
        <v>21</v>
      </c>
      <c r="F387" s="18">
        <v>25</v>
      </c>
      <c r="G387" s="11">
        <f t="shared" si="6"/>
        <v>0.04</v>
      </c>
    </row>
    <row r="388" spans="1:7">
      <c r="A388" s="16"/>
      <c r="B388" s="14" t="s">
        <v>1453</v>
      </c>
      <c r="C388" s="14" t="s">
        <v>1384</v>
      </c>
      <c r="D388" s="15" t="s">
        <v>1242</v>
      </c>
      <c r="E388" s="17">
        <v>2.5</v>
      </c>
      <c r="F388" s="18">
        <v>3</v>
      </c>
      <c r="G388" s="11">
        <f t="shared" si="6"/>
        <v>0.005</v>
      </c>
    </row>
    <row r="389" spans="1:7">
      <c r="A389" s="16"/>
      <c r="B389" s="14" t="s">
        <v>1454</v>
      </c>
      <c r="C389" s="14" t="s">
        <v>1384</v>
      </c>
      <c r="D389" s="15" t="s">
        <v>1242</v>
      </c>
      <c r="E389" s="17">
        <v>2.5</v>
      </c>
      <c r="F389" s="18">
        <v>3</v>
      </c>
      <c r="G389" s="11">
        <f t="shared" si="6"/>
        <v>0.005</v>
      </c>
    </row>
    <row r="390" spans="1:7">
      <c r="A390" s="16"/>
      <c r="B390" s="14" t="s">
        <v>1455</v>
      </c>
      <c r="C390" s="14" t="s">
        <v>1443</v>
      </c>
      <c r="D390" s="15" t="s">
        <v>1213</v>
      </c>
      <c r="E390" s="17">
        <v>3.9</v>
      </c>
      <c r="F390" s="18">
        <v>4.7</v>
      </c>
      <c r="G390" s="11">
        <f t="shared" si="6"/>
        <v>0.008</v>
      </c>
    </row>
    <row r="391" spans="1:7">
      <c r="A391" s="16"/>
      <c r="B391" s="14" t="s">
        <v>1456</v>
      </c>
      <c r="C391" s="24" t="s">
        <v>1242</v>
      </c>
      <c r="D391" s="25" t="s">
        <v>1242</v>
      </c>
      <c r="E391" s="17">
        <v>3</v>
      </c>
      <c r="F391" s="18">
        <v>3</v>
      </c>
      <c r="G391" s="11">
        <f t="shared" si="6"/>
        <v>0</v>
      </c>
    </row>
    <row r="392" spans="1:7">
      <c r="A392" s="16"/>
      <c r="B392" s="14" t="s">
        <v>1457</v>
      </c>
      <c r="C392" s="24" t="s">
        <v>1242</v>
      </c>
      <c r="D392" s="25" t="s">
        <v>1242</v>
      </c>
      <c r="E392" s="17">
        <v>3</v>
      </c>
      <c r="F392" s="18">
        <v>3</v>
      </c>
      <c r="G392" s="11">
        <f t="shared" si="6"/>
        <v>0</v>
      </c>
    </row>
    <row r="393" spans="1:7">
      <c r="A393" s="16"/>
      <c r="B393" s="14" t="s">
        <v>1458</v>
      </c>
      <c r="C393" s="14" t="s">
        <v>1242</v>
      </c>
      <c r="D393" s="15" t="s">
        <v>1242</v>
      </c>
      <c r="E393" s="17">
        <v>3</v>
      </c>
      <c r="F393" s="18">
        <v>3</v>
      </c>
      <c r="G393" s="11">
        <f t="shared" si="6"/>
        <v>0</v>
      </c>
    </row>
    <row r="394" spans="1:7">
      <c r="A394" s="16"/>
      <c r="B394" s="14" t="s">
        <v>1459</v>
      </c>
      <c r="C394" s="14" t="s">
        <v>1242</v>
      </c>
      <c r="D394" s="15" t="s">
        <v>1242</v>
      </c>
      <c r="E394" s="17">
        <v>3</v>
      </c>
      <c r="F394" s="18">
        <v>3</v>
      </c>
      <c r="G394" s="11">
        <f t="shared" si="6"/>
        <v>0</v>
      </c>
    </row>
    <row r="395" spans="1:7">
      <c r="A395" s="16"/>
      <c r="B395" s="14" t="s">
        <v>1460</v>
      </c>
      <c r="C395" s="14" t="s">
        <v>1461</v>
      </c>
      <c r="D395" s="15" t="s">
        <v>1461</v>
      </c>
      <c r="E395" s="17">
        <v>29</v>
      </c>
      <c r="F395" s="18">
        <v>29</v>
      </c>
      <c r="G395" s="11">
        <f t="shared" si="6"/>
        <v>0</v>
      </c>
    </row>
    <row r="396" spans="1:7">
      <c r="A396" s="16"/>
      <c r="B396" s="14" t="s">
        <v>1462</v>
      </c>
      <c r="C396" s="24" t="s">
        <v>1463</v>
      </c>
      <c r="D396" s="25" t="s">
        <v>1463</v>
      </c>
      <c r="E396" s="17">
        <v>2.8</v>
      </c>
      <c r="F396" s="18">
        <v>2.8</v>
      </c>
      <c r="G396" s="11">
        <f t="shared" si="6"/>
        <v>0</v>
      </c>
    </row>
    <row r="397" spans="1:7">
      <c r="A397" s="16"/>
      <c r="B397" s="14" t="s">
        <v>1464</v>
      </c>
      <c r="C397" s="24" t="s">
        <v>1260</v>
      </c>
      <c r="D397" s="25" t="s">
        <v>1260</v>
      </c>
      <c r="E397" s="17">
        <v>2.9</v>
      </c>
      <c r="F397" s="18">
        <v>2.9</v>
      </c>
      <c r="G397" s="11">
        <f t="shared" si="6"/>
        <v>0</v>
      </c>
    </row>
    <row r="398" spans="1:7">
      <c r="A398" s="16"/>
      <c r="B398" s="14" t="s">
        <v>1465</v>
      </c>
      <c r="C398" s="14" t="s">
        <v>1466</v>
      </c>
      <c r="D398" s="15" t="s">
        <v>991</v>
      </c>
      <c r="E398" s="17">
        <v>8</v>
      </c>
      <c r="F398" s="18">
        <v>8.1</v>
      </c>
      <c r="G398" s="11">
        <f t="shared" si="6"/>
        <v>0.000999999999999997</v>
      </c>
    </row>
    <row r="399" spans="1:7">
      <c r="A399" s="16"/>
      <c r="B399" s="14" t="s">
        <v>1467</v>
      </c>
      <c r="C399" s="14" t="s">
        <v>1466</v>
      </c>
      <c r="D399" s="15" t="s">
        <v>991</v>
      </c>
      <c r="E399" s="17">
        <v>8</v>
      </c>
      <c r="F399" s="18">
        <v>8.1</v>
      </c>
      <c r="G399" s="11">
        <f t="shared" si="6"/>
        <v>0.000999999999999997</v>
      </c>
    </row>
    <row r="400" spans="1:7">
      <c r="A400" s="16"/>
      <c r="B400" s="14" t="s">
        <v>1468</v>
      </c>
      <c r="C400" s="14" t="s">
        <v>1469</v>
      </c>
      <c r="D400" s="15" t="s">
        <v>1470</v>
      </c>
      <c r="E400" s="17">
        <v>259</v>
      </c>
      <c r="F400" s="18">
        <v>320</v>
      </c>
      <c r="G400" s="11">
        <f t="shared" si="6"/>
        <v>0.61</v>
      </c>
    </row>
    <row r="401" spans="1:7">
      <c r="A401" s="16"/>
      <c r="B401" s="14" t="s">
        <v>1471</v>
      </c>
      <c r="C401" s="14" t="s">
        <v>1472</v>
      </c>
      <c r="D401" s="15" t="s">
        <v>1472</v>
      </c>
      <c r="E401" s="17">
        <v>836</v>
      </c>
      <c r="F401" s="18">
        <v>836</v>
      </c>
      <c r="G401" s="11">
        <f t="shared" si="6"/>
        <v>0</v>
      </c>
    </row>
    <row r="402" spans="1:7">
      <c r="A402" s="16"/>
      <c r="B402" s="14" t="s">
        <v>1473</v>
      </c>
      <c r="C402" s="14" t="s">
        <v>1474</v>
      </c>
      <c r="D402" s="15" t="s">
        <v>1474</v>
      </c>
      <c r="E402" s="17">
        <v>840</v>
      </c>
      <c r="F402" s="18">
        <v>840</v>
      </c>
      <c r="G402" s="11">
        <f t="shared" si="6"/>
        <v>0</v>
      </c>
    </row>
    <row r="403" spans="1:7">
      <c r="A403" s="16"/>
      <c r="B403" s="14" t="s">
        <v>1475</v>
      </c>
      <c r="C403" s="14" t="s">
        <v>988</v>
      </c>
      <c r="D403" s="15" t="s">
        <v>988</v>
      </c>
      <c r="E403" s="17">
        <v>2.1</v>
      </c>
      <c r="F403" s="18">
        <v>2.1</v>
      </c>
      <c r="G403" s="11">
        <f t="shared" si="6"/>
        <v>0</v>
      </c>
    </row>
    <row r="404" spans="1:7">
      <c r="A404" s="16"/>
      <c r="B404" s="14" t="s">
        <v>1476</v>
      </c>
      <c r="C404" s="14" t="s">
        <v>988</v>
      </c>
      <c r="D404" s="15" t="s">
        <v>988</v>
      </c>
      <c r="E404" s="17">
        <v>2.1</v>
      </c>
      <c r="F404" s="18">
        <v>2.1</v>
      </c>
      <c r="G404" s="11">
        <f t="shared" si="6"/>
        <v>0</v>
      </c>
    </row>
    <row r="405" spans="1:7">
      <c r="A405" s="16"/>
      <c r="B405" s="14" t="s">
        <v>1477</v>
      </c>
      <c r="C405" s="14" t="s">
        <v>1247</v>
      </c>
      <c r="D405" s="15" t="s">
        <v>1247</v>
      </c>
      <c r="E405" s="17">
        <v>20</v>
      </c>
      <c r="F405" s="18">
        <v>20</v>
      </c>
      <c r="G405" s="11">
        <f t="shared" si="6"/>
        <v>0</v>
      </c>
    </row>
    <row r="406" spans="1:7">
      <c r="A406" s="16"/>
      <c r="B406" s="14" t="s">
        <v>1478</v>
      </c>
      <c r="C406" s="14" t="s">
        <v>1444</v>
      </c>
      <c r="D406" s="15" t="s">
        <v>1257</v>
      </c>
      <c r="E406" s="17">
        <v>4.4</v>
      </c>
      <c r="F406" s="18">
        <v>6.6</v>
      </c>
      <c r="G406" s="11">
        <f t="shared" si="6"/>
        <v>0.022</v>
      </c>
    </row>
    <row r="407" spans="1:7">
      <c r="A407" s="16"/>
      <c r="B407" s="14" t="s">
        <v>1479</v>
      </c>
      <c r="C407" s="14" t="s">
        <v>1444</v>
      </c>
      <c r="D407" s="15" t="s">
        <v>1257</v>
      </c>
      <c r="E407" s="17">
        <v>4.4</v>
      </c>
      <c r="F407" s="18">
        <v>6.6</v>
      </c>
      <c r="G407" s="11">
        <f t="shared" si="6"/>
        <v>0.022</v>
      </c>
    </row>
    <row r="408" spans="1:7">
      <c r="A408" s="16"/>
      <c r="B408" s="14" t="s">
        <v>1480</v>
      </c>
      <c r="C408" s="14" t="s">
        <v>1466</v>
      </c>
      <c r="D408" s="15" t="s">
        <v>1030</v>
      </c>
      <c r="E408" s="17">
        <v>8</v>
      </c>
      <c r="F408" s="18">
        <v>11</v>
      </c>
      <c r="G408" s="11">
        <f t="shared" si="6"/>
        <v>0.03</v>
      </c>
    </row>
    <row r="409" spans="1:7">
      <c r="A409" s="16"/>
      <c r="B409" s="14" t="s">
        <v>1481</v>
      </c>
      <c r="C409" s="14" t="s">
        <v>1482</v>
      </c>
      <c r="D409" s="15" t="s">
        <v>1482</v>
      </c>
      <c r="E409" s="17">
        <v>124</v>
      </c>
      <c r="F409" s="18">
        <v>124</v>
      </c>
      <c r="G409" s="11">
        <f t="shared" si="6"/>
        <v>0</v>
      </c>
    </row>
    <row r="410" spans="1:7">
      <c r="A410" s="16"/>
      <c r="B410" s="14" t="s">
        <v>1483</v>
      </c>
      <c r="C410" s="14" t="s">
        <v>978</v>
      </c>
      <c r="D410" s="15" t="s">
        <v>978</v>
      </c>
      <c r="E410" s="17">
        <v>128</v>
      </c>
      <c r="F410" s="18">
        <v>128</v>
      </c>
      <c r="G410" s="11">
        <f t="shared" si="6"/>
        <v>0</v>
      </c>
    </row>
    <row r="411" spans="1:7">
      <c r="A411" s="16"/>
      <c r="B411" s="14" t="s">
        <v>1484</v>
      </c>
      <c r="C411" s="14" t="s">
        <v>1117</v>
      </c>
      <c r="D411" s="15" t="s">
        <v>1117</v>
      </c>
      <c r="E411" s="17">
        <v>308</v>
      </c>
      <c r="F411" s="18">
        <v>308</v>
      </c>
      <c r="G411" s="11">
        <f t="shared" si="6"/>
        <v>0</v>
      </c>
    </row>
    <row r="412" spans="1:7">
      <c r="A412" s="16"/>
      <c r="B412" s="14" t="s">
        <v>1485</v>
      </c>
      <c r="C412" s="24" t="s">
        <v>1443</v>
      </c>
      <c r="D412" s="25" t="s">
        <v>1443</v>
      </c>
      <c r="E412" s="17">
        <v>3.9</v>
      </c>
      <c r="F412" s="18">
        <v>3.9</v>
      </c>
      <c r="G412" s="11">
        <f t="shared" si="6"/>
        <v>0</v>
      </c>
    </row>
    <row r="413" spans="1:7">
      <c r="A413" s="16"/>
      <c r="B413" s="14" t="s">
        <v>1486</v>
      </c>
      <c r="C413" s="24" t="s">
        <v>1443</v>
      </c>
      <c r="D413" s="25" t="s">
        <v>1443</v>
      </c>
      <c r="E413" s="17">
        <v>3.9</v>
      </c>
      <c r="F413" s="18">
        <v>3.9</v>
      </c>
      <c r="G413" s="11">
        <f t="shared" si="6"/>
        <v>0</v>
      </c>
    </row>
    <row r="414" spans="1:7">
      <c r="A414" s="16"/>
      <c r="B414" s="14" t="s">
        <v>1487</v>
      </c>
      <c r="C414" s="24" t="s">
        <v>1488</v>
      </c>
      <c r="D414" s="25" t="s">
        <v>1488</v>
      </c>
      <c r="E414" s="17">
        <v>46</v>
      </c>
      <c r="F414" s="18">
        <v>46</v>
      </c>
      <c r="G414" s="11">
        <f t="shared" si="6"/>
        <v>0</v>
      </c>
    </row>
    <row r="415" spans="1:7">
      <c r="A415" s="16"/>
      <c r="B415" s="14" t="s">
        <v>1489</v>
      </c>
      <c r="C415" s="14" t="s">
        <v>1488</v>
      </c>
      <c r="D415" s="15" t="s">
        <v>1171</v>
      </c>
      <c r="E415" s="17">
        <v>46</v>
      </c>
      <c r="F415" s="18">
        <v>32</v>
      </c>
      <c r="G415" s="11">
        <f t="shared" si="6"/>
        <v>-0.14</v>
      </c>
    </row>
    <row r="416" spans="1:7">
      <c r="A416" s="16"/>
      <c r="B416" s="14" t="s">
        <v>1490</v>
      </c>
      <c r="C416" s="14" t="s">
        <v>1488</v>
      </c>
      <c r="D416" s="15" t="s">
        <v>1171</v>
      </c>
      <c r="E416" s="17">
        <v>46</v>
      </c>
      <c r="F416" s="18">
        <v>32</v>
      </c>
      <c r="G416" s="11">
        <f t="shared" si="6"/>
        <v>-0.14</v>
      </c>
    </row>
    <row r="417" spans="1:7">
      <c r="A417" s="16"/>
      <c r="B417" s="14" t="s">
        <v>1491</v>
      </c>
      <c r="C417" s="14" t="s">
        <v>1488</v>
      </c>
      <c r="D417" s="15" t="s">
        <v>1492</v>
      </c>
      <c r="E417" s="17">
        <v>46</v>
      </c>
      <c r="F417" s="23">
        <f>248/1024</f>
        <v>0.2421875</v>
      </c>
      <c r="G417" s="11">
        <f t="shared" si="6"/>
        <v>-0.457578125</v>
      </c>
    </row>
    <row r="418" spans="1:7">
      <c r="A418" s="16"/>
      <c r="B418" s="14" t="s">
        <v>1493</v>
      </c>
      <c r="C418" s="14" t="s">
        <v>1488</v>
      </c>
      <c r="D418" s="15" t="s">
        <v>921</v>
      </c>
      <c r="E418" s="17">
        <v>46</v>
      </c>
      <c r="F418" s="23">
        <f>252/1024</f>
        <v>0.24609375</v>
      </c>
      <c r="G418" s="11">
        <f t="shared" si="6"/>
        <v>-0.4575390625</v>
      </c>
    </row>
    <row r="419" spans="1:7">
      <c r="A419" s="16"/>
      <c r="B419" s="14" t="s">
        <v>1494</v>
      </c>
      <c r="C419" s="14" t="s">
        <v>1488</v>
      </c>
      <c r="D419" s="15" t="s">
        <v>1495</v>
      </c>
      <c r="E419" s="17">
        <v>46</v>
      </c>
      <c r="F419" s="18">
        <v>89</v>
      </c>
      <c r="G419" s="11">
        <f t="shared" si="6"/>
        <v>0.43</v>
      </c>
    </row>
    <row r="420" spans="1:7">
      <c r="A420" s="16"/>
      <c r="B420" s="14" t="s">
        <v>1496</v>
      </c>
      <c r="C420" s="24" t="s">
        <v>1488</v>
      </c>
      <c r="D420" s="25" t="s">
        <v>1495</v>
      </c>
      <c r="E420" s="17">
        <v>46</v>
      </c>
      <c r="F420" s="18">
        <v>89</v>
      </c>
      <c r="G420" s="11">
        <f t="shared" si="6"/>
        <v>0.43</v>
      </c>
    </row>
    <row r="421" spans="1:7">
      <c r="A421" s="16"/>
      <c r="B421" s="14" t="s">
        <v>1497</v>
      </c>
      <c r="C421" s="24" t="s">
        <v>1488</v>
      </c>
      <c r="D421" s="25" t="s">
        <v>1495</v>
      </c>
      <c r="E421" s="17">
        <v>46</v>
      </c>
      <c r="F421" s="18">
        <v>89</v>
      </c>
      <c r="G421" s="11">
        <f t="shared" si="6"/>
        <v>0.43</v>
      </c>
    </row>
    <row r="422" spans="1:7">
      <c r="A422" s="16"/>
      <c r="B422" s="14" t="s">
        <v>1498</v>
      </c>
      <c r="C422" s="24" t="s">
        <v>1488</v>
      </c>
      <c r="D422" s="25" t="s">
        <v>1495</v>
      </c>
      <c r="E422" s="17">
        <v>46</v>
      </c>
      <c r="F422" s="18">
        <v>89</v>
      </c>
      <c r="G422" s="11">
        <f t="shared" si="6"/>
        <v>0.43</v>
      </c>
    </row>
    <row r="423" spans="1:7">
      <c r="A423" s="16"/>
      <c r="B423" s="14" t="s">
        <v>1499</v>
      </c>
      <c r="C423" s="14" t="s">
        <v>909</v>
      </c>
      <c r="D423" s="15" t="s">
        <v>909</v>
      </c>
      <c r="E423" s="17">
        <v>44</v>
      </c>
      <c r="F423" s="18">
        <v>44</v>
      </c>
      <c r="G423" s="11">
        <f t="shared" si="6"/>
        <v>0</v>
      </c>
    </row>
    <row r="424" spans="1:7">
      <c r="A424" s="16"/>
      <c r="B424" s="14" t="s">
        <v>1500</v>
      </c>
      <c r="C424" s="14" t="s">
        <v>1121</v>
      </c>
      <c r="D424" s="15" t="s">
        <v>1121</v>
      </c>
      <c r="E424" s="17">
        <v>48</v>
      </c>
      <c r="F424" s="18">
        <v>48</v>
      </c>
      <c r="G424" s="11">
        <f t="shared" si="6"/>
        <v>0</v>
      </c>
    </row>
    <row r="425" spans="1:7">
      <c r="A425" s="16"/>
      <c r="B425" s="14" t="s">
        <v>1501</v>
      </c>
      <c r="C425" s="14" t="s">
        <v>974</v>
      </c>
      <c r="D425" s="15" t="s">
        <v>974</v>
      </c>
      <c r="E425" s="17">
        <v>80</v>
      </c>
      <c r="F425" s="18">
        <v>80</v>
      </c>
      <c r="G425" s="11">
        <f t="shared" si="6"/>
        <v>0</v>
      </c>
    </row>
    <row r="426" spans="1:7">
      <c r="A426" s="16"/>
      <c r="B426" s="14" t="s">
        <v>1502</v>
      </c>
      <c r="C426" s="14" t="s">
        <v>1503</v>
      </c>
      <c r="D426" s="15" t="s">
        <v>1503</v>
      </c>
      <c r="E426" s="17">
        <v>7.5</v>
      </c>
      <c r="F426" s="18">
        <v>7.5</v>
      </c>
      <c r="G426" s="11">
        <f t="shared" si="6"/>
        <v>0</v>
      </c>
    </row>
    <row r="427" spans="1:7">
      <c r="A427" s="16"/>
      <c r="B427" s="14" t="s">
        <v>1504</v>
      </c>
      <c r="C427" s="14" t="s">
        <v>1503</v>
      </c>
      <c r="D427" s="15" t="s">
        <v>1503</v>
      </c>
      <c r="E427" s="17">
        <v>7.5</v>
      </c>
      <c r="F427" s="18">
        <v>7.5</v>
      </c>
      <c r="G427" s="11">
        <f t="shared" si="6"/>
        <v>0</v>
      </c>
    </row>
    <row r="428" spans="1:7">
      <c r="A428" s="16"/>
      <c r="B428" s="14" t="s">
        <v>1505</v>
      </c>
      <c r="C428" s="14" t="s">
        <v>1451</v>
      </c>
      <c r="D428" s="15" t="s">
        <v>1451</v>
      </c>
      <c r="E428" s="17">
        <v>21</v>
      </c>
      <c r="F428" s="18">
        <v>21</v>
      </c>
      <c r="G428" s="11">
        <f t="shared" si="6"/>
        <v>0</v>
      </c>
    </row>
    <row r="429" spans="1:7">
      <c r="A429" s="16"/>
      <c r="B429" s="14" t="s">
        <v>1506</v>
      </c>
      <c r="C429" s="14" t="s">
        <v>1065</v>
      </c>
      <c r="D429" s="15" t="s">
        <v>1384</v>
      </c>
      <c r="E429" s="17">
        <v>2.2</v>
      </c>
      <c r="F429" s="18">
        <v>2.5</v>
      </c>
      <c r="G429" s="11">
        <f t="shared" si="6"/>
        <v>0.003</v>
      </c>
    </row>
    <row r="430" spans="1:7">
      <c r="A430" s="16"/>
      <c r="B430" s="14" t="s">
        <v>1507</v>
      </c>
      <c r="C430" s="14" t="s">
        <v>1065</v>
      </c>
      <c r="D430" s="15" t="s">
        <v>1384</v>
      </c>
      <c r="E430" s="17">
        <v>2.2</v>
      </c>
      <c r="F430" s="18">
        <v>2.5</v>
      </c>
      <c r="G430" s="11">
        <f t="shared" si="6"/>
        <v>0.003</v>
      </c>
    </row>
    <row r="431" spans="1:7">
      <c r="A431" s="16"/>
      <c r="B431" s="14" t="s">
        <v>1508</v>
      </c>
      <c r="C431" s="14" t="s">
        <v>1126</v>
      </c>
      <c r="D431" s="15" t="s">
        <v>1429</v>
      </c>
      <c r="E431" s="17">
        <v>3.7</v>
      </c>
      <c r="F431" s="18">
        <v>4</v>
      </c>
      <c r="G431" s="11">
        <f t="shared" si="6"/>
        <v>0.003</v>
      </c>
    </row>
    <row r="432" spans="1:7">
      <c r="A432" s="16"/>
      <c r="B432" s="14" t="s">
        <v>1509</v>
      </c>
      <c r="C432" s="24" t="s">
        <v>1126</v>
      </c>
      <c r="D432" s="25" t="s">
        <v>1429</v>
      </c>
      <c r="E432" s="17">
        <v>3.7</v>
      </c>
      <c r="F432" s="18">
        <v>4</v>
      </c>
      <c r="G432" s="11">
        <f t="shared" si="6"/>
        <v>0.003</v>
      </c>
    </row>
    <row r="433" spans="1:7">
      <c r="A433" s="16"/>
      <c r="B433" s="14" t="s">
        <v>1510</v>
      </c>
      <c r="C433" s="24" t="s">
        <v>1126</v>
      </c>
      <c r="D433" s="25" t="s">
        <v>1429</v>
      </c>
      <c r="E433" s="17">
        <v>3.7</v>
      </c>
      <c r="F433" s="18">
        <v>4</v>
      </c>
      <c r="G433" s="11">
        <f t="shared" si="6"/>
        <v>0.003</v>
      </c>
    </row>
    <row r="434" spans="1:7">
      <c r="A434" s="16"/>
      <c r="B434" s="14" t="s">
        <v>1511</v>
      </c>
      <c r="C434" s="14" t="s">
        <v>1198</v>
      </c>
      <c r="D434" s="15" t="s">
        <v>1198</v>
      </c>
      <c r="E434" s="17">
        <v>3.1</v>
      </c>
      <c r="F434" s="18">
        <v>3.1</v>
      </c>
      <c r="G434" s="11">
        <f t="shared" si="6"/>
        <v>0</v>
      </c>
    </row>
    <row r="435" spans="1:7">
      <c r="A435" s="16"/>
      <c r="B435" s="14" t="s">
        <v>1512</v>
      </c>
      <c r="C435" s="14" t="s">
        <v>1198</v>
      </c>
      <c r="D435" s="15" t="s">
        <v>1198</v>
      </c>
      <c r="E435" s="17">
        <v>3.1</v>
      </c>
      <c r="F435" s="18">
        <v>3.1</v>
      </c>
      <c r="G435" s="11">
        <f t="shared" si="6"/>
        <v>0</v>
      </c>
    </row>
    <row r="436" spans="1:7">
      <c r="A436" s="16"/>
      <c r="B436" s="14" t="s">
        <v>1513</v>
      </c>
      <c r="C436" s="14" t="s">
        <v>1269</v>
      </c>
      <c r="D436" s="15" t="s">
        <v>1269</v>
      </c>
      <c r="E436" s="17">
        <v>24</v>
      </c>
      <c r="F436" s="18">
        <v>24</v>
      </c>
      <c r="G436" s="11">
        <f t="shared" si="6"/>
        <v>0</v>
      </c>
    </row>
    <row r="437" spans="1:7">
      <c r="A437" s="16"/>
      <c r="B437" s="14" t="s">
        <v>1514</v>
      </c>
      <c r="C437" s="14" t="s">
        <v>1198</v>
      </c>
      <c r="D437" s="15" t="s">
        <v>1198</v>
      </c>
      <c r="E437" s="17">
        <v>3.1</v>
      </c>
      <c r="F437" s="18">
        <v>3.1</v>
      </c>
      <c r="G437" s="11">
        <f t="shared" si="6"/>
        <v>0</v>
      </c>
    </row>
    <row r="438" spans="1:7">
      <c r="A438" s="16"/>
      <c r="B438" s="14" t="s">
        <v>1515</v>
      </c>
      <c r="C438" s="14" t="s">
        <v>1198</v>
      </c>
      <c r="D438" s="15" t="s">
        <v>1198</v>
      </c>
      <c r="E438" s="17">
        <v>3.1</v>
      </c>
      <c r="F438" s="18">
        <v>3.1</v>
      </c>
      <c r="G438" s="11">
        <f t="shared" si="6"/>
        <v>0</v>
      </c>
    </row>
    <row r="439" spans="1:7">
      <c r="A439" s="16"/>
      <c r="B439" s="14" t="s">
        <v>1516</v>
      </c>
      <c r="C439" s="14" t="s">
        <v>1517</v>
      </c>
      <c r="D439" s="15" t="s">
        <v>1517</v>
      </c>
      <c r="E439" s="17">
        <v>4.9</v>
      </c>
      <c r="F439" s="18">
        <v>4.9</v>
      </c>
      <c r="G439" s="11">
        <f t="shared" si="6"/>
        <v>0</v>
      </c>
    </row>
    <row r="440" spans="1:7">
      <c r="A440" s="16"/>
      <c r="B440" s="14" t="s">
        <v>1518</v>
      </c>
      <c r="C440" s="14" t="s">
        <v>949</v>
      </c>
      <c r="D440" s="15" t="s">
        <v>949</v>
      </c>
      <c r="E440" s="17">
        <v>64</v>
      </c>
      <c r="F440" s="18">
        <v>64</v>
      </c>
      <c r="G440" s="11">
        <f t="shared" si="6"/>
        <v>0</v>
      </c>
    </row>
    <row r="441" spans="1:7">
      <c r="A441" s="16"/>
      <c r="B441" s="14" t="s">
        <v>1519</v>
      </c>
      <c r="C441" s="14" t="s">
        <v>957</v>
      </c>
      <c r="D441" s="15" t="s">
        <v>957</v>
      </c>
      <c r="E441" s="17">
        <v>68</v>
      </c>
      <c r="F441" s="18">
        <v>68</v>
      </c>
      <c r="G441" s="11">
        <f t="shared" si="6"/>
        <v>0</v>
      </c>
    </row>
    <row r="442" spans="1:7">
      <c r="A442" s="16"/>
      <c r="B442" s="14" t="s">
        <v>1520</v>
      </c>
      <c r="C442" s="14" t="s">
        <v>1019</v>
      </c>
      <c r="D442" s="15" t="s">
        <v>1019</v>
      </c>
      <c r="E442" s="17">
        <v>96</v>
      </c>
      <c r="F442" s="18">
        <v>96</v>
      </c>
      <c r="G442" s="11">
        <f t="shared" si="6"/>
        <v>0</v>
      </c>
    </row>
    <row r="443" spans="1:7">
      <c r="A443" s="16"/>
      <c r="B443" s="14" t="s">
        <v>1521</v>
      </c>
      <c r="C443" s="14" t="s">
        <v>878</v>
      </c>
      <c r="D443" s="15" t="s">
        <v>878</v>
      </c>
      <c r="E443" s="17">
        <v>36</v>
      </c>
      <c r="F443" s="18">
        <v>36</v>
      </c>
      <c r="G443" s="11">
        <f t="shared" si="6"/>
        <v>0</v>
      </c>
    </row>
    <row r="444" spans="1:7">
      <c r="A444" s="16"/>
      <c r="B444" s="14" t="s">
        <v>1522</v>
      </c>
      <c r="C444" s="14" t="s">
        <v>880</v>
      </c>
      <c r="D444" s="15" t="s">
        <v>880</v>
      </c>
      <c r="E444" s="17">
        <v>40</v>
      </c>
      <c r="F444" s="18">
        <v>40</v>
      </c>
      <c r="G444" s="11">
        <f t="shared" si="6"/>
        <v>0</v>
      </c>
    </row>
    <row r="445" spans="1:7">
      <c r="A445" s="16"/>
      <c r="B445" s="14" t="s">
        <v>1523</v>
      </c>
      <c r="C445" s="14" t="s">
        <v>886</v>
      </c>
      <c r="D445" s="15" t="s">
        <v>886</v>
      </c>
      <c r="E445" s="17">
        <v>56</v>
      </c>
      <c r="F445" s="18">
        <v>56</v>
      </c>
      <c r="G445" s="11">
        <f t="shared" si="6"/>
        <v>0</v>
      </c>
    </row>
    <row r="446" spans="1:7">
      <c r="A446" s="16"/>
      <c r="B446" s="14" t="s">
        <v>1524</v>
      </c>
      <c r="C446" s="14" t="s">
        <v>1121</v>
      </c>
      <c r="D446" s="15" t="s">
        <v>1121</v>
      </c>
      <c r="E446" s="17">
        <v>48</v>
      </c>
      <c r="F446" s="18">
        <v>48</v>
      </c>
      <c r="G446" s="11">
        <f t="shared" si="6"/>
        <v>0</v>
      </c>
    </row>
    <row r="447" spans="1:7">
      <c r="A447" s="16"/>
      <c r="B447" s="14" t="s">
        <v>1525</v>
      </c>
      <c r="C447" s="14" t="s">
        <v>884</v>
      </c>
      <c r="D447" s="15" t="s">
        <v>884</v>
      </c>
      <c r="E447" s="17">
        <v>52</v>
      </c>
      <c r="F447" s="18">
        <v>52</v>
      </c>
      <c r="G447" s="11">
        <f t="shared" si="6"/>
        <v>0</v>
      </c>
    </row>
    <row r="448" spans="1:7">
      <c r="A448" s="16"/>
      <c r="B448" s="14" t="s">
        <v>1526</v>
      </c>
      <c r="C448" s="14" t="s">
        <v>1482</v>
      </c>
      <c r="D448" s="15" t="s">
        <v>1482</v>
      </c>
      <c r="E448" s="17">
        <v>124</v>
      </c>
      <c r="F448" s="18">
        <v>124</v>
      </c>
      <c r="G448" s="11">
        <f t="shared" si="6"/>
        <v>0</v>
      </c>
    </row>
    <row r="449" spans="1:7">
      <c r="A449" s="16"/>
      <c r="B449" s="14" t="s">
        <v>1527</v>
      </c>
      <c r="C449" s="14" t="s">
        <v>1121</v>
      </c>
      <c r="D449" s="15" t="s">
        <v>1121</v>
      </c>
      <c r="E449" s="17">
        <v>48</v>
      </c>
      <c r="F449" s="18">
        <v>48</v>
      </c>
      <c r="G449" s="11">
        <f t="shared" si="6"/>
        <v>0</v>
      </c>
    </row>
    <row r="450" spans="1:7">
      <c r="A450" s="16"/>
      <c r="B450" s="14" t="s">
        <v>1528</v>
      </c>
      <c r="C450" s="14" t="s">
        <v>884</v>
      </c>
      <c r="D450" s="15" t="s">
        <v>884</v>
      </c>
      <c r="E450" s="17">
        <v>52</v>
      </c>
      <c r="F450" s="18">
        <v>52</v>
      </c>
      <c r="G450" s="11">
        <f t="shared" ref="G450:G498" si="7">(F450-E450)/100</f>
        <v>0</v>
      </c>
    </row>
    <row r="451" spans="1:7">
      <c r="A451" s="16"/>
      <c r="B451" s="14" t="s">
        <v>1529</v>
      </c>
      <c r="C451" s="14" t="s">
        <v>911</v>
      </c>
      <c r="D451" s="15" t="s">
        <v>911</v>
      </c>
      <c r="E451" s="17">
        <v>72</v>
      </c>
      <c r="F451" s="18">
        <v>72</v>
      </c>
      <c r="G451" s="11">
        <f t="shared" si="7"/>
        <v>0</v>
      </c>
    </row>
    <row r="452" spans="1:7">
      <c r="A452" s="16"/>
      <c r="B452" s="14" t="s">
        <v>1530</v>
      </c>
      <c r="C452" s="14" t="s">
        <v>1316</v>
      </c>
      <c r="D452" s="15" t="s">
        <v>1316</v>
      </c>
      <c r="E452" s="17">
        <v>17</v>
      </c>
      <c r="F452" s="18">
        <v>17</v>
      </c>
      <c r="G452" s="11">
        <f t="shared" si="7"/>
        <v>0</v>
      </c>
    </row>
    <row r="453" spans="1:7">
      <c r="A453" s="16"/>
      <c r="B453" s="14" t="s">
        <v>1531</v>
      </c>
      <c r="C453" s="14" t="s">
        <v>1316</v>
      </c>
      <c r="D453" s="15" t="s">
        <v>1316</v>
      </c>
      <c r="E453" s="17">
        <v>17</v>
      </c>
      <c r="F453" s="18">
        <v>17</v>
      </c>
      <c r="G453" s="11">
        <f t="shared" si="7"/>
        <v>0</v>
      </c>
    </row>
    <row r="454" spans="1:7">
      <c r="A454" s="16"/>
      <c r="B454" s="14" t="s">
        <v>1532</v>
      </c>
      <c r="C454" s="14" t="s">
        <v>1441</v>
      </c>
      <c r="D454" s="15" t="s">
        <v>1441</v>
      </c>
      <c r="E454" s="17">
        <v>3.5</v>
      </c>
      <c r="F454" s="18">
        <v>3.5</v>
      </c>
      <c r="G454" s="11">
        <f t="shared" si="7"/>
        <v>0</v>
      </c>
    </row>
    <row r="455" spans="1:7">
      <c r="A455" s="16"/>
      <c r="B455" s="14" t="s">
        <v>1533</v>
      </c>
      <c r="C455" s="14" t="s">
        <v>1441</v>
      </c>
      <c r="D455" s="15" t="s">
        <v>1441</v>
      </c>
      <c r="E455" s="17">
        <v>3.5</v>
      </c>
      <c r="F455" s="18">
        <v>3.5</v>
      </c>
      <c r="G455" s="11">
        <f t="shared" si="7"/>
        <v>0</v>
      </c>
    </row>
    <row r="456" spans="1:7">
      <c r="A456" s="16"/>
      <c r="B456" s="14" t="s">
        <v>1534</v>
      </c>
      <c r="C456" s="14" t="s">
        <v>1535</v>
      </c>
      <c r="D456" s="15" t="s">
        <v>1535</v>
      </c>
      <c r="E456" s="17">
        <v>104</v>
      </c>
      <c r="F456" s="18">
        <v>104</v>
      </c>
      <c r="G456" s="11">
        <f t="shared" si="7"/>
        <v>0</v>
      </c>
    </row>
    <row r="457" spans="1:7">
      <c r="A457" s="16"/>
      <c r="B457" s="14" t="s">
        <v>1536</v>
      </c>
      <c r="C457" s="14" t="s">
        <v>1443</v>
      </c>
      <c r="D457" s="15" t="s">
        <v>1443</v>
      </c>
      <c r="E457" s="17">
        <v>3.9</v>
      </c>
      <c r="F457" s="18">
        <v>3.9</v>
      </c>
      <c r="G457" s="11">
        <f t="shared" si="7"/>
        <v>0</v>
      </c>
    </row>
    <row r="458" spans="1:7">
      <c r="A458" s="16"/>
      <c r="B458" s="14" t="s">
        <v>1537</v>
      </c>
      <c r="C458" s="14" t="s">
        <v>1443</v>
      </c>
      <c r="D458" s="15" t="s">
        <v>1443</v>
      </c>
      <c r="E458" s="17">
        <v>3.9</v>
      </c>
      <c r="F458" s="18">
        <v>3.9</v>
      </c>
      <c r="G458" s="11">
        <f t="shared" si="7"/>
        <v>0</v>
      </c>
    </row>
    <row r="459" spans="1:7">
      <c r="A459" s="16"/>
      <c r="B459" s="14" t="s">
        <v>1538</v>
      </c>
      <c r="C459" s="14" t="s">
        <v>1539</v>
      </c>
      <c r="D459" s="15" t="s">
        <v>1539</v>
      </c>
      <c r="E459" s="17">
        <v>12</v>
      </c>
      <c r="F459" s="18">
        <v>12</v>
      </c>
      <c r="G459" s="11">
        <f t="shared" si="7"/>
        <v>0</v>
      </c>
    </row>
    <row r="460" spans="1:7">
      <c r="A460" s="16"/>
      <c r="B460" s="14" t="s">
        <v>1540</v>
      </c>
      <c r="C460" s="14" t="s">
        <v>1416</v>
      </c>
      <c r="D460" s="15" t="s">
        <v>1213</v>
      </c>
      <c r="E460" s="17">
        <v>4.1</v>
      </c>
      <c r="F460" s="18">
        <v>4.7</v>
      </c>
      <c r="G460" s="11">
        <f t="shared" si="7"/>
        <v>0.00600000000000001</v>
      </c>
    </row>
    <row r="461" spans="1:7">
      <c r="A461" s="16"/>
      <c r="B461" s="14" t="s">
        <v>1541</v>
      </c>
      <c r="C461" s="14" t="s">
        <v>1416</v>
      </c>
      <c r="D461" s="15" t="s">
        <v>1213</v>
      </c>
      <c r="E461" s="17">
        <v>4.1</v>
      </c>
      <c r="F461" s="18">
        <v>4.7</v>
      </c>
      <c r="G461" s="11">
        <f t="shared" si="7"/>
        <v>0.00600000000000001</v>
      </c>
    </row>
    <row r="462" spans="1:7">
      <c r="A462" s="16"/>
      <c r="B462" s="14" t="s">
        <v>1542</v>
      </c>
      <c r="C462" s="14" t="s">
        <v>1419</v>
      </c>
      <c r="D462" s="15" t="s">
        <v>1092</v>
      </c>
      <c r="E462" s="17">
        <v>14</v>
      </c>
      <c r="F462" s="18">
        <v>15</v>
      </c>
      <c r="G462" s="11">
        <f t="shared" si="7"/>
        <v>0.01</v>
      </c>
    </row>
    <row r="463" spans="1:7">
      <c r="A463" s="16"/>
      <c r="B463" s="14" t="s">
        <v>1543</v>
      </c>
      <c r="C463" s="14" t="s">
        <v>976</v>
      </c>
      <c r="D463" s="15" t="s">
        <v>976</v>
      </c>
      <c r="E463" s="17">
        <v>84</v>
      </c>
      <c r="F463" s="18">
        <v>84</v>
      </c>
      <c r="G463" s="11">
        <f t="shared" si="7"/>
        <v>0</v>
      </c>
    </row>
    <row r="464" spans="1:7">
      <c r="A464" s="16"/>
      <c r="B464" s="14" t="s">
        <v>1544</v>
      </c>
      <c r="C464" s="14" t="s">
        <v>986</v>
      </c>
      <c r="D464" s="15" t="s">
        <v>986</v>
      </c>
      <c r="E464" s="17">
        <v>88</v>
      </c>
      <c r="F464" s="18">
        <v>88</v>
      </c>
      <c r="G464" s="11">
        <f t="shared" si="7"/>
        <v>0</v>
      </c>
    </row>
    <row r="465" spans="1:7">
      <c r="A465" s="16"/>
      <c r="B465" s="14" t="s">
        <v>1545</v>
      </c>
      <c r="C465" s="14" t="s">
        <v>1413</v>
      </c>
      <c r="D465" s="15" t="s">
        <v>1413</v>
      </c>
      <c r="E465" s="17">
        <v>120</v>
      </c>
      <c r="F465" s="18">
        <v>120</v>
      </c>
      <c r="G465" s="11">
        <f t="shared" si="7"/>
        <v>0</v>
      </c>
    </row>
    <row r="466" spans="1:7">
      <c r="A466" s="16"/>
      <c r="B466" s="14" t="s">
        <v>1546</v>
      </c>
      <c r="C466" s="14" t="s">
        <v>974</v>
      </c>
      <c r="D466" s="15" t="s">
        <v>974</v>
      </c>
      <c r="E466" s="17">
        <v>80</v>
      </c>
      <c r="F466" s="18">
        <v>80</v>
      </c>
      <c r="G466" s="11">
        <f t="shared" si="7"/>
        <v>0</v>
      </c>
    </row>
    <row r="467" spans="1:7">
      <c r="A467" s="16"/>
      <c r="B467" s="14" t="s">
        <v>1547</v>
      </c>
      <c r="C467" s="14" t="s">
        <v>976</v>
      </c>
      <c r="D467" s="15" t="s">
        <v>976</v>
      </c>
      <c r="E467" s="17">
        <v>84</v>
      </c>
      <c r="F467" s="18">
        <v>84</v>
      </c>
      <c r="G467" s="11">
        <f t="shared" si="7"/>
        <v>0</v>
      </c>
    </row>
    <row r="468" spans="1:7">
      <c r="A468" s="16"/>
      <c r="B468" s="14" t="s">
        <v>1548</v>
      </c>
      <c r="C468" s="14" t="s">
        <v>1549</v>
      </c>
      <c r="D468" s="15" t="s">
        <v>1549</v>
      </c>
      <c r="E468" s="17">
        <v>112</v>
      </c>
      <c r="F468" s="18">
        <v>112</v>
      </c>
      <c r="G468" s="11">
        <f t="shared" si="7"/>
        <v>0</v>
      </c>
    </row>
    <row r="469" spans="1:7">
      <c r="A469" s="16"/>
      <c r="B469" s="14" t="s">
        <v>1550</v>
      </c>
      <c r="C469" s="14" t="s">
        <v>1311</v>
      </c>
      <c r="D469" s="15" t="s">
        <v>1311</v>
      </c>
      <c r="E469" s="17">
        <v>2</v>
      </c>
      <c r="F469" s="18">
        <v>2</v>
      </c>
      <c r="G469" s="11">
        <f t="shared" si="7"/>
        <v>0</v>
      </c>
    </row>
    <row r="470" spans="1:7">
      <c r="A470" s="16"/>
      <c r="B470" s="14" t="s">
        <v>1551</v>
      </c>
      <c r="C470" s="14" t="s">
        <v>1311</v>
      </c>
      <c r="D470" s="15" t="s">
        <v>1311</v>
      </c>
      <c r="E470" s="17">
        <v>2</v>
      </c>
      <c r="F470" s="18">
        <v>2</v>
      </c>
      <c r="G470" s="11">
        <f t="shared" si="7"/>
        <v>0</v>
      </c>
    </row>
    <row r="471" spans="1:7">
      <c r="A471" s="16"/>
      <c r="B471" s="14" t="s">
        <v>1552</v>
      </c>
      <c r="C471" s="14" t="s">
        <v>1429</v>
      </c>
      <c r="D471" s="15" t="s">
        <v>1429</v>
      </c>
      <c r="E471" s="17">
        <v>4</v>
      </c>
      <c r="F471" s="18">
        <v>4</v>
      </c>
      <c r="G471" s="11">
        <f t="shared" si="7"/>
        <v>0</v>
      </c>
    </row>
    <row r="472" spans="1:7">
      <c r="A472" s="16"/>
      <c r="B472" s="14" t="s">
        <v>1553</v>
      </c>
      <c r="C472" s="14" t="s">
        <v>1554</v>
      </c>
      <c r="D472" s="15" t="s">
        <v>1554</v>
      </c>
      <c r="E472" s="17">
        <v>116</v>
      </c>
      <c r="F472" s="18">
        <v>116</v>
      </c>
      <c r="G472" s="11">
        <f t="shared" si="7"/>
        <v>0</v>
      </c>
    </row>
    <row r="473" ht="13" spans="1:7">
      <c r="A473" s="13" t="s">
        <v>1555</v>
      </c>
      <c r="B473" s="14" t="s">
        <v>1556</v>
      </c>
      <c r="C473" s="14" t="s">
        <v>1474</v>
      </c>
      <c r="D473" s="15" t="s">
        <v>1474</v>
      </c>
      <c r="E473" s="17">
        <v>840</v>
      </c>
      <c r="F473" s="18">
        <v>840</v>
      </c>
      <c r="G473" s="11">
        <f t="shared" si="7"/>
        <v>0</v>
      </c>
    </row>
    <row r="474" spans="1:7">
      <c r="A474" s="16"/>
      <c r="B474" s="14" t="s">
        <v>1557</v>
      </c>
      <c r="C474" s="14" t="s">
        <v>1558</v>
      </c>
      <c r="D474" s="15" t="s">
        <v>1558</v>
      </c>
      <c r="E474" s="17">
        <v>844</v>
      </c>
      <c r="F474" s="18">
        <v>844</v>
      </c>
      <c r="G474" s="11">
        <f t="shared" si="7"/>
        <v>0</v>
      </c>
    </row>
    <row r="475" spans="1:7">
      <c r="A475" s="26"/>
      <c r="B475" s="14" t="s">
        <v>1559</v>
      </c>
      <c r="C475" s="14" t="s">
        <v>1144</v>
      </c>
      <c r="D475" s="15" t="s">
        <v>1144</v>
      </c>
      <c r="E475" s="17">
        <v>1.1</v>
      </c>
      <c r="F475" s="18">
        <v>1.1</v>
      </c>
      <c r="G475" s="11">
        <f t="shared" si="7"/>
        <v>0</v>
      </c>
    </row>
    <row r="476" ht="13" spans="1:7">
      <c r="A476" s="13" t="s">
        <v>1555</v>
      </c>
      <c r="B476" s="14" t="s">
        <v>1560</v>
      </c>
      <c r="C476" s="14" t="s">
        <v>909</v>
      </c>
      <c r="D476" s="15" t="s">
        <v>909</v>
      </c>
      <c r="E476" s="17">
        <v>44</v>
      </c>
      <c r="F476" s="18">
        <v>44</v>
      </c>
      <c r="G476" s="11">
        <f t="shared" si="7"/>
        <v>0</v>
      </c>
    </row>
    <row r="477" spans="1:7">
      <c r="A477" s="16"/>
      <c r="B477" s="14" t="s">
        <v>1561</v>
      </c>
      <c r="C477" s="14" t="s">
        <v>1121</v>
      </c>
      <c r="D477" s="15" t="s">
        <v>1121</v>
      </c>
      <c r="E477" s="17">
        <v>48</v>
      </c>
      <c r="F477" s="18">
        <v>48</v>
      </c>
      <c r="G477" s="11">
        <f t="shared" si="7"/>
        <v>0</v>
      </c>
    </row>
    <row r="478" spans="1:7">
      <c r="A478" s="16"/>
      <c r="B478" s="14" t="s">
        <v>1562</v>
      </c>
      <c r="C478" s="14" t="s">
        <v>1022</v>
      </c>
      <c r="D478" s="15" t="s">
        <v>1022</v>
      </c>
      <c r="E478" s="17">
        <v>144</v>
      </c>
      <c r="F478" s="18">
        <v>144</v>
      </c>
      <c r="G478" s="11">
        <f t="shared" si="7"/>
        <v>0</v>
      </c>
    </row>
    <row r="479" spans="1:7">
      <c r="A479" s="16"/>
      <c r="B479" s="14" t="s">
        <v>1563</v>
      </c>
      <c r="C479" s="14" t="s">
        <v>1448</v>
      </c>
      <c r="D479" s="15" t="s">
        <v>1448</v>
      </c>
      <c r="E479" s="17">
        <v>5.4</v>
      </c>
      <c r="F479" s="18">
        <v>5.4</v>
      </c>
      <c r="G479" s="11">
        <f t="shared" si="7"/>
        <v>0</v>
      </c>
    </row>
    <row r="480" spans="1:7">
      <c r="A480" s="16"/>
      <c r="B480" s="14" t="s">
        <v>1564</v>
      </c>
      <c r="C480" s="14" t="s">
        <v>1448</v>
      </c>
      <c r="D480" s="15" t="s">
        <v>1448</v>
      </c>
      <c r="E480" s="17">
        <v>5.4</v>
      </c>
      <c r="F480" s="18">
        <v>5.4</v>
      </c>
      <c r="G480" s="11">
        <f t="shared" si="7"/>
        <v>0</v>
      </c>
    </row>
    <row r="481" spans="1:7">
      <c r="A481" s="16"/>
      <c r="B481" s="14" t="s">
        <v>1565</v>
      </c>
      <c r="C481" s="14" t="s">
        <v>1566</v>
      </c>
      <c r="D481" s="15" t="s">
        <v>1566</v>
      </c>
      <c r="E481" s="17">
        <v>8.9</v>
      </c>
      <c r="F481" s="18">
        <v>8.9</v>
      </c>
      <c r="G481" s="11">
        <f t="shared" si="7"/>
        <v>0</v>
      </c>
    </row>
    <row r="482" spans="1:7">
      <c r="A482" s="16"/>
      <c r="B482" s="14" t="s">
        <v>1567</v>
      </c>
      <c r="C482" s="14" t="s">
        <v>1065</v>
      </c>
      <c r="D482" s="15" t="s">
        <v>1065</v>
      </c>
      <c r="E482" s="17">
        <v>2.2</v>
      </c>
      <c r="F482" s="18">
        <v>2.2</v>
      </c>
      <c r="G482" s="11">
        <f t="shared" si="7"/>
        <v>0</v>
      </c>
    </row>
    <row r="483" spans="1:7">
      <c r="A483" s="16"/>
      <c r="B483" s="14" t="s">
        <v>1568</v>
      </c>
      <c r="C483" s="14" t="s">
        <v>1065</v>
      </c>
      <c r="D483" s="15" t="s">
        <v>1065</v>
      </c>
      <c r="E483" s="17">
        <v>2.2</v>
      </c>
      <c r="F483" s="18">
        <v>2.2</v>
      </c>
      <c r="G483" s="11">
        <f t="shared" si="7"/>
        <v>0</v>
      </c>
    </row>
    <row r="484" spans="1:7">
      <c r="A484" s="16"/>
      <c r="B484" s="14" t="s">
        <v>1569</v>
      </c>
      <c r="C484" s="14" t="s">
        <v>1416</v>
      </c>
      <c r="D484" s="15" t="s">
        <v>1416</v>
      </c>
      <c r="E484" s="17">
        <v>4.1</v>
      </c>
      <c r="F484" s="18">
        <v>4.1</v>
      </c>
      <c r="G484" s="11">
        <f t="shared" si="7"/>
        <v>0</v>
      </c>
    </row>
    <row r="485" spans="1:7">
      <c r="A485" s="16"/>
      <c r="B485" s="14" t="s">
        <v>1570</v>
      </c>
      <c r="C485" s="14" t="s">
        <v>1391</v>
      </c>
      <c r="D485" s="15" t="s">
        <v>1391</v>
      </c>
      <c r="E485" s="17">
        <v>92</v>
      </c>
      <c r="F485" s="18">
        <v>92</v>
      </c>
      <c r="G485" s="11">
        <f t="shared" si="7"/>
        <v>0</v>
      </c>
    </row>
    <row r="486" spans="1:7">
      <c r="A486" s="16"/>
      <c r="B486" s="14" t="s">
        <v>1571</v>
      </c>
      <c r="C486" s="14" t="s">
        <v>1019</v>
      </c>
      <c r="D486" s="15" t="s">
        <v>1019</v>
      </c>
      <c r="E486" s="17">
        <v>96</v>
      </c>
      <c r="F486" s="18">
        <v>96</v>
      </c>
      <c r="G486" s="11">
        <f t="shared" si="7"/>
        <v>0</v>
      </c>
    </row>
    <row r="487" spans="1:7">
      <c r="A487" s="16"/>
      <c r="B487" s="14" t="s">
        <v>1572</v>
      </c>
      <c r="C487" s="14" t="s">
        <v>1573</v>
      </c>
      <c r="D487" s="15" t="s">
        <v>1573</v>
      </c>
      <c r="E487" s="17">
        <v>168</v>
      </c>
      <c r="F487" s="18">
        <v>168</v>
      </c>
      <c r="G487" s="11">
        <f t="shared" si="7"/>
        <v>0</v>
      </c>
    </row>
    <row r="488" spans="1:7">
      <c r="A488" s="16"/>
      <c r="B488" s="14" t="s">
        <v>1574</v>
      </c>
      <c r="C488" s="14" t="s">
        <v>888</v>
      </c>
      <c r="D488" s="15" t="s">
        <v>888</v>
      </c>
      <c r="E488" s="17">
        <v>2.6</v>
      </c>
      <c r="F488" s="18">
        <v>2.6</v>
      </c>
      <c r="G488" s="11">
        <f t="shared" si="7"/>
        <v>0</v>
      </c>
    </row>
    <row r="489" spans="1:7">
      <c r="A489" s="16"/>
      <c r="B489" s="14" t="s">
        <v>1575</v>
      </c>
      <c r="C489" s="14" t="s">
        <v>888</v>
      </c>
      <c r="D489" s="15" t="s">
        <v>888</v>
      </c>
      <c r="E489" s="17">
        <v>2.6</v>
      </c>
      <c r="F489" s="18">
        <v>2.6</v>
      </c>
      <c r="G489" s="11">
        <f t="shared" si="7"/>
        <v>0</v>
      </c>
    </row>
    <row r="490" spans="1:7">
      <c r="A490" s="16"/>
      <c r="B490" s="14" t="s">
        <v>1576</v>
      </c>
      <c r="C490" s="14" t="s">
        <v>1205</v>
      </c>
      <c r="D490" s="15" t="s">
        <v>1205</v>
      </c>
      <c r="E490" s="17">
        <v>3.8</v>
      </c>
      <c r="F490" s="18">
        <v>3.8</v>
      </c>
      <c r="G490" s="11">
        <f t="shared" si="7"/>
        <v>0</v>
      </c>
    </row>
    <row r="491" spans="1:7">
      <c r="A491" s="16"/>
      <c r="B491" s="14" t="s">
        <v>1577</v>
      </c>
      <c r="C491" s="14" t="s">
        <v>934</v>
      </c>
      <c r="D491" s="15" t="s">
        <v>934</v>
      </c>
      <c r="E491" s="17">
        <v>4</v>
      </c>
      <c r="F491" s="18">
        <v>4</v>
      </c>
      <c r="G491" s="11">
        <f t="shared" si="7"/>
        <v>0</v>
      </c>
    </row>
    <row r="492" spans="1:7">
      <c r="A492" s="16"/>
      <c r="B492" s="14" t="s">
        <v>1578</v>
      </c>
      <c r="C492" s="14" t="s">
        <v>936</v>
      </c>
      <c r="D492" s="15" t="s">
        <v>936</v>
      </c>
      <c r="E492" s="17">
        <v>8</v>
      </c>
      <c r="F492" s="18">
        <v>8</v>
      </c>
      <c r="G492" s="11">
        <f t="shared" si="7"/>
        <v>0</v>
      </c>
    </row>
    <row r="493" spans="1:7">
      <c r="A493" s="16"/>
      <c r="B493" s="14" t="s">
        <v>1579</v>
      </c>
      <c r="C493" s="14" t="s">
        <v>898</v>
      </c>
      <c r="D493" s="15" t="s">
        <v>898</v>
      </c>
      <c r="E493" s="17">
        <v>412</v>
      </c>
      <c r="F493" s="18">
        <v>412</v>
      </c>
      <c r="G493" s="11">
        <f t="shared" si="7"/>
        <v>0</v>
      </c>
    </row>
    <row r="494" spans="1:7">
      <c r="A494" s="16"/>
      <c r="B494" s="14" t="s">
        <v>1580</v>
      </c>
      <c r="C494" s="14" t="s">
        <v>1581</v>
      </c>
      <c r="D494" s="15" t="s">
        <v>1581</v>
      </c>
      <c r="E494" s="17">
        <v>416</v>
      </c>
      <c r="F494" s="18">
        <v>416</v>
      </c>
      <c r="G494" s="11">
        <f t="shared" si="7"/>
        <v>0</v>
      </c>
    </row>
    <row r="495" spans="1:7">
      <c r="A495" s="16"/>
      <c r="B495" s="14" t="s">
        <v>1582</v>
      </c>
      <c r="C495" s="14" t="s">
        <v>1024</v>
      </c>
      <c r="D495" s="15" t="s">
        <v>1024</v>
      </c>
      <c r="E495" s="17">
        <v>1.8</v>
      </c>
      <c r="F495" s="18">
        <v>1.8</v>
      </c>
      <c r="G495" s="11">
        <f t="shared" si="7"/>
        <v>0</v>
      </c>
    </row>
    <row r="496" spans="1:7">
      <c r="A496" s="16"/>
      <c r="B496" s="14" t="s">
        <v>1583</v>
      </c>
      <c r="C496" s="14" t="s">
        <v>986</v>
      </c>
      <c r="D496" s="15" t="s">
        <v>974</v>
      </c>
      <c r="E496" s="17">
        <v>88</v>
      </c>
      <c r="F496" s="18">
        <v>80</v>
      </c>
      <c r="G496" s="11">
        <f t="shared" si="7"/>
        <v>-0.08</v>
      </c>
    </row>
    <row r="497" spans="1:7">
      <c r="A497" s="16"/>
      <c r="B497" s="14" t="s">
        <v>1584</v>
      </c>
      <c r="C497" s="14" t="s">
        <v>1391</v>
      </c>
      <c r="D497" s="15" t="s">
        <v>976</v>
      </c>
      <c r="E497" s="17">
        <v>92</v>
      </c>
      <c r="F497" s="18">
        <v>84</v>
      </c>
      <c r="G497" s="11">
        <f t="shared" si="7"/>
        <v>-0.08</v>
      </c>
    </row>
    <row r="498" spans="1:7">
      <c r="A498" s="16"/>
      <c r="B498" s="14" t="s">
        <v>1585</v>
      </c>
      <c r="C498" s="14" t="s">
        <v>1144</v>
      </c>
      <c r="D498" s="15" t="s">
        <v>916</v>
      </c>
      <c r="E498" s="17">
        <v>1.1</v>
      </c>
      <c r="F498" s="18">
        <v>1.3</v>
      </c>
      <c r="G498" s="11">
        <f t="shared" si="7"/>
        <v>0.002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50" zoomScaleNormal="50" workbookViewId="0">
      <selection activeCell="T143" sqref="T143"/>
    </sheetView>
  </sheetViews>
  <sheetFormatPr defaultColWidth="8.83333333333333" defaultRowHeight="13.2"/>
  <cols>
    <col min="1" max="16384" width="8.83333333333333" style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phase4-U625 Timberline R00发版测试</vt:lpstr>
      <vt:lpstr>Jira 问题汇总</vt:lpstr>
      <vt:lpstr>埋点</vt:lpstr>
      <vt:lpstr>综合评分</vt:lpstr>
      <vt:lpstr>APP source</vt:lpstr>
      <vt:lpstr>response time</vt:lpstr>
      <vt:lpstr>Baidu APP</vt:lpstr>
      <vt:lpstr>内存泄露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毛毛</cp:lastModifiedBy>
  <dcterms:created xsi:type="dcterms:W3CDTF">2022-04-15T06:10:00Z</dcterms:created>
  <dcterms:modified xsi:type="dcterms:W3CDTF">2022-10-11T11:17:13Z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C29E30537672A07A39E04463DA31EB40</vt:lpwstr>
  </property>
</Properties>
</file>