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alculator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8" authorId="0">
      <text>
        <r>
          <rPr>
            <sz val="12"/>
            <color rgb="FF000000"/>
            <rFont val="Calibri"/>
            <scheme val="minor"/>
            <charset val="0"/>
          </rPr>
          <t>garages, carports,office and other outbuildings that have walkable roofs</t>
        </r>
      </text>
    </comment>
    <comment ref="D18" authorId="0">
      <text>
        <r>
          <rPr>
            <sz val="12"/>
            <color rgb="FF000000"/>
            <rFont val="Calibri"/>
            <scheme val="minor"/>
            <charset val="0"/>
          </rPr>
          <t>garages, carports,office and other outbuildings that have unwalkable roofs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<sst xmlns="http://schemas.openxmlformats.org/spreadsheetml/2006/main" count="236" uniqueCount="205">
  <si>
    <t xml:space="preserve">DATE OF MARK UP: </t>
  </si>
  <si>
    <t>Property name &amp; address</t>
  </si>
  <si>
    <t>Base rate</t>
  </si>
  <si>
    <t>Tree coverage</t>
  </si>
  <si>
    <t>Tree type</t>
  </si>
  <si>
    <t>Number of stories</t>
  </si>
  <si>
    <t>Complexity of the buildings</t>
  </si>
  <si>
    <t>Walkability</t>
  </si>
  <si>
    <t>Balconies/patios for unwalkable</t>
  </si>
  <si>
    <t>0-1.99</t>
  </si>
  <si>
    <t>No</t>
  </si>
  <si>
    <t>Broadleaf</t>
  </si>
  <si>
    <t>Regular</t>
  </si>
  <si>
    <t>Walkable</t>
  </si>
  <si>
    <t>No obstacles</t>
  </si>
  <si>
    <t>2-3.99</t>
  </si>
  <si>
    <t>Light</t>
  </si>
  <si>
    <t>Conifer</t>
  </si>
  <si>
    <t>Irregular</t>
  </si>
  <si>
    <t>Partially</t>
  </si>
  <si>
    <t>Some obstacles</t>
  </si>
  <si>
    <t>4-9.99</t>
  </si>
  <si>
    <t>Moderate</t>
  </si>
  <si>
    <t>Mixed</t>
  </si>
  <si>
    <t>Complex</t>
  </si>
  <si>
    <t>Unwalkable</t>
  </si>
  <si>
    <t>Many obstacles</t>
  </si>
  <si>
    <t>10-19.99</t>
  </si>
  <si>
    <t>Heavy</t>
  </si>
  <si>
    <t>4+ with no roof access (lift/ScyVac)</t>
  </si>
  <si>
    <t>Very complex</t>
  </si>
  <si>
    <t>20+</t>
  </si>
  <si>
    <t>High-rise (anything 3+ with roof access)</t>
  </si>
  <si>
    <t># buildings</t>
  </si>
  <si>
    <r>
      <rPr>
        <sz val="11"/>
        <rFont val="Calibri"/>
        <charset val="134"/>
      </rPr>
      <t xml:space="preserve">Use </t>
    </r>
    <r>
      <rPr>
        <b/>
        <sz val="11"/>
        <color rgb="FFFF0000"/>
        <rFont val="Calibri"/>
        <charset val="134"/>
      </rPr>
      <t>1800</t>
    </r>
    <r>
      <rPr>
        <sz val="11"/>
        <rFont val="Calibri"/>
        <charset val="134"/>
      </rPr>
      <t xml:space="preserve"> as the minimum amount for any markup total that comes out less than 1800.</t>
    </r>
  </si>
  <si>
    <t># of units</t>
  </si>
  <si>
    <t>Base rate index</t>
  </si>
  <si>
    <t>Management Discount Price</t>
  </si>
  <si>
    <t>garages (walkable)</t>
  </si>
  <si>
    <t>carports (unwalkable)</t>
  </si>
  <si>
    <t>GARAGES</t>
  </si>
  <si>
    <t>#</t>
  </si>
  <si>
    <t>Total</t>
  </si>
  <si>
    <t>Carports + garages total</t>
  </si>
  <si>
    <t>MARK UP TOTAL</t>
  </si>
  <si>
    <t># garages</t>
  </si>
  <si>
    <t># carports</t>
  </si>
  <si>
    <t>with trees</t>
  </si>
  <si>
    <t>without trees</t>
  </si>
  <si>
    <t>1 carport (with tree cover) - count as 1</t>
  </si>
  <si>
    <t>4 carports (without tree cover) - count as 1</t>
  </si>
  <si>
    <t>PM Discount MARK UP TOTAL</t>
  </si>
  <si>
    <t>BULK RATE SUBTOTAL</t>
  </si>
  <si>
    <t>CARPORTS</t>
  </si>
  <si>
    <t>Management Company Discounts:</t>
  </si>
  <si>
    <t>Discount</t>
  </si>
  <si>
    <t>Bulk Rate</t>
  </si>
  <si>
    <t>Input</t>
  </si>
  <si>
    <t>AMC</t>
  </si>
  <si>
    <t>4 to 4,999</t>
  </si>
  <si>
    <t>American Landmark</t>
  </si>
  <si>
    <t>5 to 5,999</t>
  </si>
  <si>
    <t>Asset living</t>
  </si>
  <si>
    <t>6 to 6,999</t>
  </si>
  <si>
    <t>AvalonBay</t>
  </si>
  <si>
    <t>7 to 7,999</t>
  </si>
  <si>
    <t>Avenue5</t>
  </si>
  <si>
    <t>8 to 8,999</t>
  </si>
  <si>
    <t>Beacon</t>
  </si>
  <si>
    <t>9 to 9,999</t>
  </si>
  <si>
    <t xml:space="preserve">Bell </t>
  </si>
  <si>
    <t>10 to 10,999</t>
  </si>
  <si>
    <t>Berkshire</t>
  </si>
  <si>
    <t>11 to 11,999</t>
  </si>
  <si>
    <t>BH Management</t>
  </si>
  <si>
    <t>12 to 12,999</t>
  </si>
  <si>
    <t>Bozzuto</t>
  </si>
  <si>
    <t>13 to 13,999</t>
  </si>
  <si>
    <t>Bridge</t>
  </si>
  <si>
    <t>14 to 14,999</t>
  </si>
  <si>
    <t>Bridge Investment Group</t>
  </si>
  <si>
    <t>15 to 15,999</t>
  </si>
  <si>
    <t>Brookside</t>
  </si>
  <si>
    <t>16 to 16,999</t>
  </si>
  <si>
    <t>Bryten</t>
  </si>
  <si>
    <t>17 to 17,999</t>
  </si>
  <si>
    <t>Camden</t>
  </si>
  <si>
    <t>18 to 18,999</t>
  </si>
  <si>
    <t>Cirrus</t>
  </si>
  <si>
    <t>19 to 19,999</t>
  </si>
  <si>
    <t>CMC</t>
  </si>
  <si>
    <t>20 to 20,999</t>
  </si>
  <si>
    <t>CONAM</t>
  </si>
  <si>
    <t>21 to 21,999</t>
  </si>
  <si>
    <t>Continental</t>
  </si>
  <si>
    <t>22 to 22,999</t>
  </si>
  <si>
    <t>Cornerstone</t>
  </si>
  <si>
    <t>23 to 23,999</t>
  </si>
  <si>
    <t>Cortland</t>
  </si>
  <si>
    <t>24 to 24,999</t>
  </si>
  <si>
    <t>Cushman &amp; Wakefield</t>
  </si>
  <si>
    <t>25 to 25,999</t>
  </si>
  <si>
    <t>Dominium</t>
  </si>
  <si>
    <t>26 to 26,999</t>
  </si>
  <si>
    <t>Drucker &amp; Falk</t>
  </si>
  <si>
    <t>27 to 27,999</t>
  </si>
  <si>
    <t>Edward Rose &amp; Sons</t>
  </si>
  <si>
    <t>28 to 28,999</t>
  </si>
  <si>
    <t>Elmington</t>
  </si>
  <si>
    <t>29 to 29,999</t>
  </si>
  <si>
    <t>Elon</t>
  </si>
  <si>
    <t>30,000 and up</t>
  </si>
  <si>
    <t>Envolve</t>
  </si>
  <si>
    <t>Equity Residential</t>
  </si>
  <si>
    <t>Essex</t>
  </si>
  <si>
    <t>Fairfield</t>
  </si>
  <si>
    <t>First Communities Management</t>
  </si>
  <si>
    <t>FPI</t>
  </si>
  <si>
    <t>Franklin Group</t>
  </si>
  <si>
    <t>Gateway</t>
  </si>
  <si>
    <t>Georgia MLS Real Estate</t>
  </si>
  <si>
    <t>Greystar</t>
  </si>
  <si>
    <t>Hawthorne Residential Partners Llc</t>
  </si>
  <si>
    <t>Highmark</t>
  </si>
  <si>
    <t>Irvine</t>
  </si>
  <si>
    <t>John Stewart</t>
  </si>
  <si>
    <t>Landmark</t>
  </si>
  <si>
    <t>MAA</t>
  </si>
  <si>
    <t>Mark</t>
  </si>
  <si>
    <t>Mercy Housing</t>
  </si>
  <si>
    <t>Millennia</t>
  </si>
  <si>
    <t>Mission Rock</t>
  </si>
  <si>
    <t>Monarch</t>
  </si>
  <si>
    <t>Morgan Properties</t>
  </si>
  <si>
    <t>Moss &amp; Company</t>
  </si>
  <si>
    <t>Peak Living</t>
  </si>
  <si>
    <t>Pedcor Companies</t>
  </si>
  <si>
    <t>Pegasus</t>
  </si>
  <si>
    <t>Pinnacle</t>
  </si>
  <si>
    <t>PPM</t>
  </si>
  <si>
    <t>Premier</t>
  </si>
  <si>
    <t>Princeton Management</t>
  </si>
  <si>
    <t>RAM</t>
  </si>
  <si>
    <t>Rangewater</t>
  </si>
  <si>
    <t>Redwood</t>
  </si>
  <si>
    <t>Related Management</t>
  </si>
  <si>
    <t>Royal American Companies</t>
  </si>
  <si>
    <t>RPM</t>
  </si>
  <si>
    <t>S.L. Nusbaum</t>
  </si>
  <si>
    <t>SPM</t>
  </si>
  <si>
    <t>Tm Associates</t>
  </si>
  <si>
    <t>TMO</t>
  </si>
  <si>
    <t>Trinity</t>
  </si>
  <si>
    <t>UAG</t>
  </si>
  <si>
    <t>UDR</t>
  </si>
  <si>
    <t>UMH Properties</t>
  </si>
  <si>
    <t>Village Green</t>
  </si>
  <si>
    <t>Weidner</t>
  </si>
  <si>
    <t>Westdale</t>
  </si>
  <si>
    <t>Westminster</t>
  </si>
  <si>
    <t>Wilhoit</t>
  </si>
  <si>
    <t>Willow Bridge</t>
  </si>
  <si>
    <t>Windsor</t>
  </si>
  <si>
    <t>WINN</t>
  </si>
  <si>
    <t>Woda</t>
  </si>
  <si>
    <t>Yes! Communities</t>
  </si>
  <si>
    <t>ZRS</t>
  </si>
  <si>
    <t>ADDITIONAL COSTS - LOCATION:</t>
  </si>
  <si>
    <t>DISCOUNTS - BULK RATES:</t>
  </si>
  <si>
    <t>DISCOUNTS - MANAGEMENT CO:</t>
  </si>
  <si>
    <t>LOCATION SUBTOTAL EQUALS:</t>
  </si>
  <si>
    <t>PROPERTY IN CT</t>
  </si>
  <si>
    <t>3 to 3,999</t>
  </si>
  <si>
    <t>PROPERTY IN MD</t>
  </si>
  <si>
    <t>FPI Mgmt</t>
  </si>
  <si>
    <t>PROPERTY IN ME</t>
  </si>
  <si>
    <t>Asset Living</t>
  </si>
  <si>
    <t>PROPERTY IN NH</t>
  </si>
  <si>
    <t>RPM Living</t>
  </si>
  <si>
    <t>PROPERTY IN NJ</t>
  </si>
  <si>
    <t>PROPERTY IN VT</t>
  </si>
  <si>
    <t>Bell Partners</t>
  </si>
  <si>
    <t>PROPERTY IN NY</t>
  </si>
  <si>
    <t>Peak Capital Partners</t>
  </si>
  <si>
    <t>PROPERTY IN NV</t>
  </si>
  <si>
    <t>Lincoln</t>
  </si>
  <si>
    <t>PROPERTY IN OR</t>
  </si>
  <si>
    <t>PROPERTY IN CA</t>
  </si>
  <si>
    <t>PROPERTY IN DC</t>
  </si>
  <si>
    <t>PROPERTY IN MA</t>
  </si>
  <si>
    <t>Apartment Mgmt Consultants</t>
  </si>
  <si>
    <t>PROPERTY IN UT</t>
  </si>
  <si>
    <t>Michaels Mgmt</t>
  </si>
  <si>
    <t>PROPERTY IN WA</t>
  </si>
  <si>
    <t>Weller</t>
  </si>
  <si>
    <t>IDAHO</t>
  </si>
  <si>
    <t>MONTANA</t>
  </si>
  <si>
    <t>SL Nusbaum</t>
  </si>
  <si>
    <t>NORTH DAKOTA</t>
  </si>
  <si>
    <t>MICHIGAN</t>
  </si>
  <si>
    <t>20 &amp; above</t>
  </si>
  <si>
    <t>WYOMING</t>
  </si>
  <si>
    <t>ARIZONA</t>
  </si>
  <si>
    <t>MAINE</t>
  </si>
  <si>
    <t>PROPERTY IN HI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</si>
</sst>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F800]dddd\,\ mmmm\ dd\,\ yyyy"/>
  </numFmts>
  <fonts count="50">
    <font>
      <sz val="12"/>
      <color rgb="FF000000"/>
      <name val="Calibri"/>
      <charset val="134"/>
      <scheme val="minor"/>
    </font>
    <font>
      <b/>
      <u/>
      <sz val="14"/>
      <color rgb="FF000000"/>
      <name val="Calibri"/>
      <charset val="134"/>
    </font>
    <font>
      <b/>
      <u/>
      <sz val="12"/>
      <color rgb="FF000000"/>
      <name val="Calibri"/>
      <charset val="134"/>
    </font>
    <font>
      <b/>
      <u/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sz val="9"/>
      <color rgb="FF000000"/>
      <name val="Calibri"/>
      <charset val="134"/>
    </font>
    <font>
      <b/>
      <u/>
      <sz val="12"/>
      <name val="Calibri"/>
      <charset val="134"/>
    </font>
    <font>
      <sz val="12"/>
      <name val="Calibri"/>
      <charset val="134"/>
    </font>
    <font>
      <b/>
      <sz val="14"/>
      <name val="Calibri"/>
      <charset val="134"/>
    </font>
    <font>
      <sz val="14"/>
      <color rgb="FF000000"/>
      <name val="Calibri"/>
      <charset val="134"/>
    </font>
    <font>
      <sz val="12"/>
      <name val="Arial"/>
      <charset val="134"/>
    </font>
    <font>
      <b/>
      <sz val="12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rgb="FF000000"/>
      <name val="Aptos Narrow"/>
      <charset val="134"/>
    </font>
    <font>
      <sz val="16"/>
      <color rgb="FF000000"/>
      <name val="Calibri"/>
      <charset val="134"/>
    </font>
    <font>
      <sz val="18"/>
      <name val="Calibri"/>
      <charset val="134"/>
    </font>
    <font>
      <b/>
      <sz val="15"/>
      <color rgb="FF000000"/>
      <name val="Calibri"/>
      <charset val="134"/>
    </font>
    <font>
      <b/>
      <sz val="18"/>
      <color rgb="FFFF0000"/>
      <name val="Calibri"/>
      <charset val="134"/>
    </font>
    <font>
      <sz val="11"/>
      <name val="Calibri"/>
      <charset val="134"/>
    </font>
    <font>
      <b/>
      <sz val="11"/>
      <name val="Calibri"/>
      <charset val="134"/>
    </font>
    <font>
      <b/>
      <sz val="22"/>
      <color rgb="FFFF0000"/>
      <name val="Calibri"/>
      <charset val="134"/>
    </font>
    <font>
      <b/>
      <sz val="12"/>
      <color rgb="FF000000"/>
      <name val="Calibri"/>
      <charset val="134"/>
      <scheme val="minor"/>
    </font>
    <font>
      <sz val="18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0000"/>
      <name val="Calibri"/>
      <charset val="134"/>
    </font>
    <font>
      <sz val="12"/>
      <color rgb="FF0000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C00000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8" fillId="0" borderId="0" applyFont="0" applyFill="0" applyBorder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177" fontId="28" fillId="0" borderId="0" applyFon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7" borderId="37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38" applyNumberFormat="0" applyFill="0" applyAlignment="0" applyProtection="0">
      <alignment vertical="center"/>
    </xf>
    <xf numFmtId="0" fontId="35" fillId="0" borderId="38" applyNumberFormat="0" applyFill="0" applyAlignment="0" applyProtection="0">
      <alignment vertical="center"/>
    </xf>
    <xf numFmtId="0" fontId="36" fillId="0" borderId="39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8" borderId="40" applyNumberFormat="0" applyAlignment="0" applyProtection="0">
      <alignment vertical="center"/>
    </xf>
    <xf numFmtId="0" fontId="38" fillId="9" borderId="41" applyNumberFormat="0" applyAlignment="0" applyProtection="0">
      <alignment vertical="center"/>
    </xf>
    <xf numFmtId="0" fontId="39" fillId="9" borderId="40" applyNumberFormat="0" applyAlignment="0" applyProtection="0">
      <alignment vertical="center"/>
    </xf>
    <xf numFmtId="0" fontId="40" fillId="10" borderId="42" applyNumberFormat="0" applyAlignment="0" applyProtection="0">
      <alignment vertical="center"/>
    </xf>
    <xf numFmtId="0" fontId="41" fillId="0" borderId="43" applyNumberFormat="0" applyFill="0" applyAlignment="0" applyProtection="0">
      <alignment vertical="center"/>
    </xf>
    <xf numFmtId="0" fontId="42" fillId="0" borderId="44" applyNumberFormat="0" applyFill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4" borderId="0" applyNumberFormat="0" applyBorder="0" applyAlignment="0" applyProtection="0">
      <alignment vertical="center"/>
    </xf>
    <xf numFmtId="0" fontId="47" fillId="35" borderId="0" applyNumberFormat="0" applyBorder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</cellStyleXfs>
  <cellXfs count="134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1" xfId="0" applyFont="1" applyBorder="1" applyAlignment="1"/>
    <xf numFmtId="0" fontId="7" fillId="0" borderId="2" xfId="0" applyFont="1" applyBorder="1" applyAlignment="1">
      <alignment wrapText="1"/>
    </xf>
    <xf numFmtId="9" fontId="6" fillId="0" borderId="2" xfId="0" applyNumberFormat="1" applyFont="1" applyBorder="1"/>
    <xf numFmtId="0" fontId="6" fillId="2" borderId="2" xfId="0" applyFont="1" applyFill="1" applyBorder="1"/>
    <xf numFmtId="0" fontId="7" fillId="0" borderId="2" xfId="0" applyFont="1" applyBorder="1"/>
    <xf numFmtId="0" fontId="7" fillId="0" borderId="3" xfId="0" applyFont="1" applyBorder="1"/>
    <xf numFmtId="9" fontId="6" fillId="0" borderId="3" xfId="0" applyNumberFormat="1" applyFont="1" applyBorder="1"/>
    <xf numFmtId="0" fontId="6" fillId="2" borderId="3" xfId="0" applyFont="1" applyFill="1" applyBorder="1"/>
    <xf numFmtId="0" fontId="7" fillId="0" borderId="4" xfId="0" applyFont="1" applyBorder="1"/>
    <xf numFmtId="9" fontId="6" fillId="0" borderId="4" xfId="0" applyNumberFormat="1" applyFont="1" applyBorder="1"/>
    <xf numFmtId="0" fontId="6" fillId="2" borderId="4" xfId="0" applyFont="1" applyFill="1" applyBorder="1"/>
    <xf numFmtId="0" fontId="4" fillId="0" borderId="0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 applyAlignment="1">
      <alignment vertical="center"/>
    </xf>
    <xf numFmtId="178" fontId="9" fillId="0" borderId="0" xfId="0" applyNumberFormat="1" applyFont="1" applyAlignment="1">
      <alignment horizontal="center" vertical="center"/>
    </xf>
    <xf numFmtId="0" fontId="0" fillId="0" borderId="0" xfId="0" applyAlignme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2" fillId="0" borderId="6" xfId="0" applyFont="1" applyBorder="1" applyAlignment="1"/>
    <xf numFmtId="0" fontId="9" fillId="0" borderId="7" xfId="0" applyFont="1" applyBorder="1"/>
    <xf numFmtId="0" fontId="13" fillId="0" borderId="0" xfId="0" applyFont="1" applyAlignment="1">
      <alignment vertical="center" wrapText="1"/>
    </xf>
    <xf numFmtId="0" fontId="13" fillId="0" borderId="8" xfId="0" applyFont="1" applyBorder="1" applyAlignment="1">
      <alignment horizontal="center" vertical="center" wrapText="1"/>
    </xf>
    <xf numFmtId="0" fontId="12" fillId="0" borderId="9" xfId="0" applyFont="1" applyBorder="1" applyAlignment="1"/>
    <xf numFmtId="0" fontId="10" fillId="3" borderId="10" xfId="0" applyFont="1" applyFill="1" applyBorder="1" applyAlignment="1">
      <alignment horizontal="center"/>
    </xf>
    <xf numFmtId="49" fontId="9" fillId="3" borderId="0" xfId="0" applyNumberFormat="1" applyFont="1" applyFill="1" applyBorder="1"/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/>
    <xf numFmtId="0" fontId="10" fillId="0" borderId="13" xfId="0" applyFont="1" applyBorder="1" applyAlignment="1">
      <alignment horizontal="center"/>
    </xf>
    <xf numFmtId="49" fontId="9" fillId="0" borderId="0" xfId="0" applyNumberFormat="1" applyFont="1"/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/>
    <xf numFmtId="0" fontId="10" fillId="3" borderId="13" xfId="0" applyFont="1" applyFill="1" applyBorder="1" applyAlignment="1">
      <alignment horizontal="center"/>
    </xf>
    <xf numFmtId="0" fontId="10" fillId="3" borderId="14" xfId="0" applyFont="1" applyFill="1" applyBorder="1" applyAlignment="1">
      <alignment horizontal="center"/>
    </xf>
    <xf numFmtId="49" fontId="9" fillId="3" borderId="7" xfId="0" applyNumberFormat="1" applyFont="1" applyFill="1" applyBorder="1"/>
    <xf numFmtId="0" fontId="9" fillId="3" borderId="15" xfId="0" applyFont="1" applyFill="1" applyBorder="1" applyAlignment="1">
      <alignment horizontal="center" vertical="center"/>
    </xf>
    <xf numFmtId="0" fontId="9" fillId="3" borderId="16" xfId="0" applyFont="1" applyFill="1" applyBorder="1"/>
    <xf numFmtId="0" fontId="0" fillId="0" borderId="0" xfId="0" applyBorder="1"/>
    <xf numFmtId="0" fontId="9" fillId="0" borderId="0" xfId="0" applyFont="1" applyBorder="1" applyAlignment="1">
      <alignment horizontal="center" vertical="center"/>
    </xf>
    <xf numFmtId="0" fontId="9" fillId="0" borderId="8" xfId="0" applyFont="1" applyBorder="1"/>
    <xf numFmtId="0" fontId="9" fillId="4" borderId="17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7" xfId="0" applyFont="1" applyBorder="1" applyAlignment="1">
      <alignment horizontal="center" vertical="center"/>
    </xf>
    <xf numFmtId="0" fontId="9" fillId="4" borderId="0" xfId="0" applyFont="1" applyFill="1" applyBorder="1" applyAlignment="1">
      <alignment horizontal="center"/>
    </xf>
    <xf numFmtId="0" fontId="9" fillId="4" borderId="12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3" fillId="5" borderId="12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6" xfId="0" applyFont="1" applyBorder="1"/>
    <xf numFmtId="0" fontId="9" fillId="0" borderId="7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8" xfId="0" applyFont="1" applyBorder="1"/>
    <xf numFmtId="0" fontId="15" fillId="0" borderId="17" xfId="0" applyFont="1" applyBorder="1"/>
    <xf numFmtId="0" fontId="9" fillId="4" borderId="1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5" fillId="0" borderId="12" xfId="0" applyFont="1" applyBorder="1" applyAlignment="1">
      <alignment vertical="center" wrapText="1"/>
    </xf>
    <xf numFmtId="0" fontId="15" fillId="4" borderId="18" xfId="0" applyFont="1" applyFill="1" applyBorder="1" applyAlignment="1">
      <alignment horizontal="center"/>
    </xf>
    <xf numFmtId="0" fontId="9" fillId="5" borderId="15" xfId="0" applyFont="1" applyFill="1" applyBorder="1" applyAlignment="1">
      <alignment horizontal="center"/>
    </xf>
    <xf numFmtId="0" fontId="12" fillId="0" borderId="12" xfId="0" applyFont="1" applyBorder="1" applyAlignment="1"/>
    <xf numFmtId="0" fontId="12" fillId="0" borderId="19" xfId="0" applyFont="1" applyBorder="1" applyAlignment="1"/>
    <xf numFmtId="0" fontId="15" fillId="4" borderId="19" xfId="0" applyFont="1" applyFill="1" applyBorder="1" applyAlignment="1">
      <alignment horizontal="center"/>
    </xf>
    <xf numFmtId="0" fontId="15" fillId="0" borderId="0" xfId="0" applyFont="1"/>
    <xf numFmtId="0" fontId="12" fillId="0" borderId="20" xfId="0" applyFont="1" applyBorder="1" applyAlignment="1"/>
    <xf numFmtId="0" fontId="15" fillId="0" borderId="12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4" fillId="6" borderId="4" xfId="0" applyFont="1" applyFill="1" applyBorder="1"/>
    <xf numFmtId="0" fontId="16" fillId="6" borderId="20" xfId="0" applyFont="1" applyFill="1" applyBorder="1"/>
    <xf numFmtId="0" fontId="17" fillId="6" borderId="20" xfId="0" applyFont="1" applyFill="1" applyBorder="1"/>
    <xf numFmtId="0" fontId="18" fillId="0" borderId="4" xfId="0" applyFont="1" applyBorder="1"/>
    <xf numFmtId="9" fontId="18" fillId="0" borderId="4" xfId="0" applyNumberFormat="1" applyFont="1" applyBorder="1"/>
    <xf numFmtId="0" fontId="5" fillId="0" borderId="21" xfId="0" applyFont="1" applyBorder="1"/>
    <xf numFmtId="9" fontId="5" fillId="0" borderId="21" xfId="0" applyNumberFormat="1" applyFont="1" applyBorder="1"/>
    <xf numFmtId="0" fontId="5" fillId="2" borderId="21" xfId="0" applyFont="1" applyFill="1" applyBorder="1"/>
    <xf numFmtId="0" fontId="5" fillId="0" borderId="2" xfId="0" applyFont="1" applyBorder="1"/>
    <xf numFmtId="9" fontId="5" fillId="0" borderId="2" xfId="0" applyNumberFormat="1" applyFont="1" applyBorder="1"/>
    <xf numFmtId="0" fontId="5" fillId="2" borderId="2" xfId="0" applyFont="1" applyFill="1" applyBorder="1"/>
    <xf numFmtId="0" fontId="12" fillId="0" borderId="16" xfId="0" applyFont="1" applyBorder="1" applyAlignment="1"/>
    <xf numFmtId="0" fontId="12" fillId="0" borderId="22" xfId="0" applyFont="1" applyBorder="1" applyAlignment="1"/>
    <xf numFmtId="9" fontId="5" fillId="0" borderId="3" xfId="0" applyNumberFormat="1" applyFont="1" applyBorder="1"/>
    <xf numFmtId="0" fontId="5" fillId="2" borderId="3" xfId="0" applyFont="1" applyFill="1" applyBorder="1"/>
    <xf numFmtId="0" fontId="5" fillId="0" borderId="4" xfId="0" applyFont="1" applyBorder="1"/>
    <xf numFmtId="9" fontId="5" fillId="0" borderId="4" xfId="0" applyNumberFormat="1" applyFont="1" applyBorder="1"/>
    <xf numFmtId="0" fontId="5" fillId="2" borderId="4" xfId="0" applyFont="1" applyFill="1" applyBorder="1"/>
    <xf numFmtId="0" fontId="5" fillId="0" borderId="18" xfId="0" applyFont="1" applyBorder="1"/>
    <xf numFmtId="9" fontId="5" fillId="0" borderId="18" xfId="0" applyNumberFormat="1" applyFont="1" applyBorder="1"/>
    <xf numFmtId="0" fontId="5" fillId="2" borderId="18" xfId="0" applyFont="1" applyFill="1" applyBorder="1"/>
    <xf numFmtId="0" fontId="9" fillId="0" borderId="0" xfId="0" applyFont="1" applyAlignment="1">
      <alignment wrapText="1"/>
    </xf>
    <xf numFmtId="0" fontId="12" fillId="0" borderId="23" xfId="0" applyFont="1" applyBorder="1" applyAlignment="1"/>
    <xf numFmtId="0" fontId="9" fillId="0" borderId="0" xfId="0" applyFont="1" applyBorder="1" applyAlignment="1">
      <alignment wrapText="1"/>
    </xf>
    <xf numFmtId="0" fontId="9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vertical="center"/>
    </xf>
    <xf numFmtId="0" fontId="9" fillId="4" borderId="12" xfId="0" applyFont="1" applyFill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9" fillId="0" borderId="16" xfId="0" applyFont="1" applyBorder="1" applyAlignment="1">
      <alignment horizontal="center" wrapText="1"/>
    </xf>
    <xf numFmtId="0" fontId="9" fillId="0" borderId="15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9" fillId="0" borderId="24" xfId="0" applyFont="1" applyBorder="1" applyAlignment="1">
      <alignment horizontal="center" vertical="center"/>
    </xf>
    <xf numFmtId="0" fontId="12" fillId="0" borderId="25" xfId="0" applyFont="1" applyBorder="1" applyAlignment="1"/>
    <xf numFmtId="0" fontId="20" fillId="0" borderId="12" xfId="0" applyFont="1" applyBorder="1" applyAlignment="1">
      <alignment horizontal="center" vertical="center"/>
    </xf>
    <xf numFmtId="0" fontId="12" fillId="0" borderId="11" xfId="0" applyFont="1" applyBorder="1" applyAlignment="1"/>
    <xf numFmtId="0" fontId="12" fillId="0" borderId="26" xfId="0" applyFont="1" applyBorder="1" applyAlignment="1"/>
    <xf numFmtId="0" fontId="12" fillId="0" borderId="15" xfId="0" applyFont="1" applyBorder="1" applyAlignment="1"/>
    <xf numFmtId="0" fontId="15" fillId="0" borderId="19" xfId="0" applyFont="1" applyBorder="1" applyAlignment="1">
      <alignment horizontal="center"/>
    </xf>
    <xf numFmtId="0" fontId="12" fillId="0" borderId="27" xfId="0" applyFont="1" applyBorder="1" applyAlignment="1"/>
    <xf numFmtId="0" fontId="12" fillId="0" borderId="28" xfId="0" applyFont="1" applyBorder="1" applyAlignment="1"/>
    <xf numFmtId="0" fontId="21" fillId="0" borderId="11" xfId="0" applyFont="1" applyBorder="1"/>
    <xf numFmtId="0" fontId="15" fillId="0" borderId="0" xfId="0" applyFont="1" applyAlignment="1">
      <alignment horizontal="center"/>
    </xf>
    <xf numFmtId="0" fontId="22" fillId="0" borderId="12" xfId="0" applyFont="1" applyBorder="1" applyAlignment="1">
      <alignment horizontal="center" vertical="center"/>
    </xf>
    <xf numFmtId="0" fontId="12" fillId="0" borderId="29" xfId="0" applyFont="1" applyBorder="1" applyAlignment="1"/>
    <xf numFmtId="0" fontId="9" fillId="0" borderId="30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4" fillId="0" borderId="12" xfId="0" applyFont="1" applyBorder="1"/>
    <xf numFmtId="0" fontId="25" fillId="0" borderId="12" xfId="0" applyFont="1" applyBorder="1"/>
    <xf numFmtId="0" fontId="9" fillId="0" borderId="0" xfId="0" applyFont="1" applyAlignment="1">
      <alignment horizontal="left"/>
    </xf>
    <xf numFmtId="0" fontId="26" fillId="0" borderId="31" xfId="0" applyFont="1" applyBorder="1" applyAlignment="1">
      <alignment horizontal="center"/>
    </xf>
    <xf numFmtId="0" fontId="26" fillId="0" borderId="32" xfId="0" applyFont="1" applyBorder="1" applyAlignment="1">
      <alignment horizontal="center"/>
    </xf>
    <xf numFmtId="0" fontId="27" fillId="0" borderId="33" xfId="0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0" fontId="27" fillId="0" borderId="35" xfId="0" applyFont="1" applyBorder="1" applyAlignment="1">
      <alignment horizontal="center" vertical="center"/>
    </xf>
    <xf numFmtId="0" fontId="27" fillId="0" borderId="36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">
    <dxf>
      <font>
        <name val="Calibri"/>
        <scheme val="none"/>
        <family val="2"/>
        <b val="0"/>
        <i val="0"/>
        <strike val="0"/>
        <u val="none"/>
        <sz val="12"/>
        <color rgb="FF00000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family val="2"/>
        <b val="0"/>
        <i val="0"/>
        <strike val="0"/>
        <u val="none"/>
        <sz val="12"/>
        <color rgb="FF000000"/>
      </font>
      <numFmt numFmtId="9" formatCode="0%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Calibri"/>
        <scheme val="none"/>
        <family val="2"/>
        <b val="0"/>
        <i val="0"/>
        <strike val="0"/>
        <u val="none"/>
        <sz val="12"/>
        <color rgb="FF000000"/>
      </font>
      <fill>
        <patternFill patternType="solid">
          <fgColor rgb="FF000000"/>
          <bgColor rgb="FFFFFF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9C5700"/>
      </font>
      <fill>
        <patternFill patternType="solid"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D26:F53" totalsRowShown="0">
  <tableColumns count="3">
    <tableColumn id="1" name="Bulk Rate" dataDxfId="0"/>
    <tableColumn id="2" name="Discount" dataDxfId="1"/>
    <tableColumn id="3" name="Inpu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0"/>
  <sheetViews>
    <sheetView tabSelected="1" workbookViewId="0">
      <selection activeCell="P1" sqref="P1"/>
    </sheetView>
  </sheetViews>
  <sheetFormatPr defaultColWidth="12.625" defaultRowHeight="15" customHeight="1"/>
  <cols>
    <col min="1" max="1" width="21.125" customWidth="1"/>
    <col min="2" max="3" width="9" customWidth="1"/>
    <col min="4" max="4" width="11.5" customWidth="1"/>
    <col min="5" max="5" width="11" customWidth="1"/>
    <col min="6" max="6" width="9.5" customWidth="1"/>
    <col min="7" max="7" width="12.125" customWidth="1"/>
    <col min="8" max="8" width="8.5" customWidth="1"/>
    <col min="9" max="9" width="9.625" customWidth="1"/>
    <col min="10" max="10" width="8" customWidth="1"/>
    <col min="11" max="11" width="9.625" customWidth="1"/>
    <col min="12" max="12" width="7.5" customWidth="1"/>
    <col min="13" max="13" width="10.875" customWidth="1"/>
    <col min="14" max="14" width="7.25" customWidth="1"/>
    <col min="15" max="15" width="12.25" customWidth="1"/>
    <col min="16" max="16" width="5.875" customWidth="1"/>
    <col min="17" max="17" width="3.5" customWidth="1"/>
    <col min="18" max="18" width="12.25" customWidth="1"/>
    <col min="19" max="19" width="11" customWidth="1"/>
    <col min="20" max="20" width="3.5" customWidth="1"/>
    <col min="21" max="21" width="8.875" customWidth="1"/>
  </cols>
  <sheetData>
    <row r="1" ht="22.5" customHeight="1" spans="1:20">
      <c r="A1" s="20" t="s">
        <v>0</v>
      </c>
      <c r="C1" s="21"/>
      <c r="D1" s="22"/>
      <c r="E1" s="22"/>
      <c r="F1" s="22"/>
      <c r="G1" s="22"/>
      <c r="H1" s="22"/>
      <c r="I1" s="96"/>
      <c r="J1" s="23"/>
      <c r="L1" s="23"/>
      <c r="N1" s="23"/>
      <c r="P1" s="23"/>
      <c r="R1" s="64"/>
      <c r="S1" s="64"/>
      <c r="T1" s="64"/>
    </row>
    <row r="2" ht="15.75" customHeight="1" spans="4:20">
      <c r="D2" s="23"/>
      <c r="F2" s="23"/>
      <c r="H2" s="23"/>
      <c r="I2" s="96"/>
      <c r="J2" s="23"/>
      <c r="L2" s="23"/>
      <c r="N2" s="23"/>
      <c r="P2" s="23"/>
      <c r="R2" s="64"/>
      <c r="S2" s="64"/>
      <c r="T2" s="64"/>
    </row>
    <row r="3" ht="34.5" customHeight="1" spans="1:21">
      <c r="A3" s="24" t="s">
        <v>1</v>
      </c>
      <c r="B3" s="22"/>
      <c r="C3" s="25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97"/>
      <c r="Q3" s="120"/>
      <c r="R3" s="121"/>
      <c r="S3" s="121"/>
      <c r="T3" s="121"/>
      <c r="U3" s="122"/>
    </row>
    <row r="4" ht="15.75" customHeight="1" spans="4:20">
      <c r="D4" s="23"/>
      <c r="E4" s="27"/>
      <c r="F4" s="23"/>
      <c r="H4" s="23"/>
      <c r="I4" s="96"/>
      <c r="J4" s="23"/>
      <c r="L4" s="23"/>
      <c r="N4" s="23"/>
      <c r="O4" s="27"/>
      <c r="P4" s="58"/>
      <c r="R4" s="64"/>
      <c r="S4" s="64"/>
      <c r="T4" s="64"/>
    </row>
    <row r="5" ht="36" customHeight="1" spans="1:21">
      <c r="A5" s="28"/>
      <c r="B5" s="28"/>
      <c r="C5" s="29" t="s">
        <v>2</v>
      </c>
      <c r="D5" s="30"/>
      <c r="E5" s="29" t="s">
        <v>3</v>
      </c>
      <c r="F5" s="30"/>
      <c r="G5" s="29" t="s">
        <v>4</v>
      </c>
      <c r="H5" s="30"/>
      <c r="I5" s="29" t="s">
        <v>5</v>
      </c>
      <c r="J5" s="30"/>
      <c r="K5" s="29" t="s">
        <v>6</v>
      </c>
      <c r="L5" s="30"/>
      <c r="M5" s="29" t="s">
        <v>7</v>
      </c>
      <c r="N5" s="30"/>
      <c r="O5" s="29" t="s">
        <v>8</v>
      </c>
      <c r="P5" s="30"/>
      <c r="Q5" s="28"/>
      <c r="R5" s="123"/>
      <c r="S5" s="123"/>
      <c r="T5" s="123"/>
      <c r="U5" s="28"/>
    </row>
    <row r="6" ht="15.75" customHeight="1" spans="2:20">
      <c r="B6" s="31">
        <v>1</v>
      </c>
      <c r="C6" s="32" t="s">
        <v>9</v>
      </c>
      <c r="D6" s="33">
        <v>100</v>
      </c>
      <c r="E6" s="34" t="s">
        <v>10</v>
      </c>
      <c r="F6" s="33">
        <v>0</v>
      </c>
      <c r="G6" s="34" t="s">
        <v>11</v>
      </c>
      <c r="H6" s="33">
        <v>0</v>
      </c>
      <c r="I6" s="34">
        <v>1</v>
      </c>
      <c r="J6" s="33">
        <v>3</v>
      </c>
      <c r="K6" s="34" t="s">
        <v>12</v>
      </c>
      <c r="L6" s="33">
        <v>0</v>
      </c>
      <c r="M6" s="34" t="s">
        <v>13</v>
      </c>
      <c r="N6" s="33">
        <v>0</v>
      </c>
      <c r="O6" s="34" t="s">
        <v>14</v>
      </c>
      <c r="P6" s="33">
        <v>0</v>
      </c>
      <c r="R6" s="64"/>
      <c r="S6" s="64"/>
      <c r="T6" s="64"/>
    </row>
    <row r="7" ht="15.75" customHeight="1" spans="2:20">
      <c r="B7" s="35">
        <v>2</v>
      </c>
      <c r="C7" s="36" t="s">
        <v>15</v>
      </c>
      <c r="D7" s="37">
        <v>50</v>
      </c>
      <c r="E7" s="38" t="s">
        <v>16</v>
      </c>
      <c r="F7" s="37">
        <v>2</v>
      </c>
      <c r="G7" s="38" t="s">
        <v>17</v>
      </c>
      <c r="H7" s="37">
        <v>6</v>
      </c>
      <c r="I7" s="38">
        <v>2</v>
      </c>
      <c r="J7" s="37">
        <v>3</v>
      </c>
      <c r="K7" s="38" t="s">
        <v>18</v>
      </c>
      <c r="L7" s="37">
        <v>3</v>
      </c>
      <c r="M7" s="38" t="s">
        <v>19</v>
      </c>
      <c r="N7" s="37">
        <v>6</v>
      </c>
      <c r="O7" s="38" t="s">
        <v>20</v>
      </c>
      <c r="P7" s="37">
        <v>3</v>
      </c>
      <c r="R7" s="64"/>
      <c r="S7" s="64"/>
      <c r="T7" s="64"/>
    </row>
    <row r="8" ht="15.75" customHeight="1" spans="2:20">
      <c r="B8" s="39">
        <v>3</v>
      </c>
      <c r="C8" s="32" t="s">
        <v>21</v>
      </c>
      <c r="D8" s="33">
        <v>12</v>
      </c>
      <c r="E8" s="34" t="s">
        <v>22</v>
      </c>
      <c r="F8" s="33">
        <v>3</v>
      </c>
      <c r="G8" s="34" t="s">
        <v>23</v>
      </c>
      <c r="H8" s="33">
        <v>3</v>
      </c>
      <c r="I8" s="34">
        <v>3</v>
      </c>
      <c r="J8" s="33">
        <v>6</v>
      </c>
      <c r="K8" s="34" t="s">
        <v>24</v>
      </c>
      <c r="L8" s="33">
        <v>6</v>
      </c>
      <c r="M8" s="34" t="s">
        <v>25</v>
      </c>
      <c r="N8" s="33">
        <v>12</v>
      </c>
      <c r="O8" s="34" t="s">
        <v>26</v>
      </c>
      <c r="P8" s="33">
        <v>6</v>
      </c>
      <c r="R8" s="64"/>
      <c r="S8" s="64"/>
      <c r="T8" s="64"/>
    </row>
    <row r="9" ht="19.5" customHeight="1" spans="2:20">
      <c r="B9" s="35">
        <v>4</v>
      </c>
      <c r="C9" s="36" t="s">
        <v>27</v>
      </c>
      <c r="D9" s="37">
        <v>6</v>
      </c>
      <c r="E9" s="38" t="s">
        <v>28</v>
      </c>
      <c r="F9" s="37">
        <v>7</v>
      </c>
      <c r="G9" s="38"/>
      <c r="H9" s="37"/>
      <c r="I9" s="38" t="s">
        <v>29</v>
      </c>
      <c r="J9" s="37">
        <v>9</v>
      </c>
      <c r="K9" s="38" t="s">
        <v>30</v>
      </c>
      <c r="L9" s="37">
        <v>12</v>
      </c>
      <c r="M9" s="38"/>
      <c r="N9" s="37"/>
      <c r="O9" s="38" t="s">
        <v>30</v>
      </c>
      <c r="P9" s="37">
        <v>12</v>
      </c>
      <c r="R9" s="64"/>
      <c r="S9" s="64"/>
      <c r="T9" s="64"/>
    </row>
    <row r="10" ht="15.75" customHeight="1" spans="2:20">
      <c r="B10" s="40">
        <v>5</v>
      </c>
      <c r="C10" s="41" t="s">
        <v>31</v>
      </c>
      <c r="D10" s="42">
        <v>3</v>
      </c>
      <c r="E10" s="43"/>
      <c r="F10" s="42"/>
      <c r="G10" s="43"/>
      <c r="H10" s="42"/>
      <c r="I10" s="43" t="s">
        <v>32</v>
      </c>
      <c r="J10" s="42">
        <v>3</v>
      </c>
      <c r="K10" s="43"/>
      <c r="L10" s="42"/>
      <c r="M10" s="43"/>
      <c r="N10" s="42"/>
      <c r="O10" s="43"/>
      <c r="P10" s="42"/>
      <c r="R10" s="64"/>
      <c r="S10" s="64"/>
      <c r="T10" s="64"/>
    </row>
    <row r="11" ht="15.75" customHeight="1" spans="4:20">
      <c r="D11" s="23"/>
      <c r="F11" s="23"/>
      <c r="H11" s="23"/>
      <c r="I11" s="96"/>
      <c r="J11" s="23"/>
      <c r="L11" s="23"/>
      <c r="N11" s="23"/>
      <c r="P11" s="23"/>
      <c r="R11" s="64"/>
      <c r="S11" s="64"/>
      <c r="T11" s="64"/>
    </row>
    <row r="12" ht="15.75" customHeight="1" spans="1:18">
      <c r="A12" s="44"/>
      <c r="B12" s="44"/>
      <c r="C12" s="44"/>
      <c r="D12" s="45"/>
      <c r="E12" s="44"/>
      <c r="F12" s="45"/>
      <c r="G12" s="44"/>
      <c r="H12" s="45"/>
      <c r="I12" s="98"/>
      <c r="J12" s="45"/>
      <c r="K12" s="44"/>
      <c r="L12" s="45"/>
      <c r="M12" s="44"/>
      <c r="N12" s="45"/>
      <c r="O12" s="44"/>
      <c r="P12" s="45"/>
      <c r="R12" s="64"/>
    </row>
    <row r="13" ht="15.75" customHeight="1" spans="1:19">
      <c r="A13" s="46" t="s">
        <v>33</v>
      </c>
      <c r="B13" s="47"/>
      <c r="C13" s="48"/>
      <c r="D13" s="49"/>
      <c r="E13" s="48"/>
      <c r="F13" s="49"/>
      <c r="G13" s="48"/>
      <c r="H13" s="49"/>
      <c r="I13" s="99"/>
      <c r="J13" s="49"/>
      <c r="K13" s="48"/>
      <c r="L13" s="49"/>
      <c r="M13" s="48"/>
      <c r="N13" s="49"/>
      <c r="O13" s="48"/>
      <c r="P13" s="100"/>
      <c r="Q13" s="44"/>
      <c r="R13" s="124" t="s">
        <v>34</v>
      </c>
      <c r="S13" s="30"/>
    </row>
    <row r="14" ht="15.75" customHeight="1" spans="1:19">
      <c r="A14" s="38" t="s">
        <v>35</v>
      </c>
      <c r="B14" s="50"/>
      <c r="C14" s="51"/>
      <c r="D14" s="45" t="e" cm="1">
        <f t="array" ref="D14">_xlfn.IFS(C14=1,D$6,C14=2,D$7,C14=3,D$8,C14=4,D$9,C14=5,D$10)</f>
        <v>#N/A</v>
      </c>
      <c r="E14" s="51"/>
      <c r="F14" s="45" t="e" cm="1">
        <f t="array" ref="F14">_xlfn.IFS(E14=1,F$6,E14=2,F$7,E14=3,F$8,E14=4,F$9,E14=5,F$10)</f>
        <v>#N/A</v>
      </c>
      <c r="G14" s="51"/>
      <c r="H14" s="45" t="e" cm="1">
        <f t="array" ref="H14">_xlfn.IFS(G14=1,H$6,G14=2,H$7,G14=3,H$8,G14=4,H$9,G14=5,H$10)</f>
        <v>#N/A</v>
      </c>
      <c r="I14" s="101"/>
      <c r="J14" s="45" t="e" cm="1">
        <f t="array" ref="J14">_xlfn.IFS(I14=1,J$6,I14=2,J$7,I14=3,J$8,I14=4,J$9,I14=5,J$10)</f>
        <v>#N/A</v>
      </c>
      <c r="K14" s="51"/>
      <c r="L14" s="45" t="e" cm="1">
        <f t="array" ref="L14">_xlfn.IFS(K14=1,L$6,K14=2,L$7,K14=3,L$8,K14=4,L$9,K14=5,L$10)</f>
        <v>#N/A</v>
      </c>
      <c r="M14" s="51"/>
      <c r="N14" s="45" t="e" cm="1">
        <f t="array" ref="N14">_xlfn.IFS(M14=1,N$6,M14=2,N$7,M14=3,N$8,M14=4,N$9,M14=5,N$10)</f>
        <v>#N/A</v>
      </c>
      <c r="O14" s="51"/>
      <c r="P14" s="37" t="e" cm="1">
        <f t="array" ref="P14">_xlfn.IFS(O14=1,P$6,O14=2,P$7,O14=3,P$8,O14=4,P$9,O14=5,P$10)</f>
        <v>#N/A</v>
      </c>
      <c r="Q14" s="44"/>
      <c r="R14" s="68"/>
      <c r="S14" s="110"/>
    </row>
    <row r="15" ht="15.75" customHeight="1" spans="1:19">
      <c r="A15" s="38" t="s">
        <v>36</v>
      </c>
      <c r="B15" s="52" t="e">
        <f>B14/B13</f>
        <v>#DIV/0!</v>
      </c>
      <c r="C15" s="53" t="e">
        <f>B14*(D14+F14+H14+L14+J14+N14+P14)</f>
        <v>#N/A</v>
      </c>
      <c r="D15" s="45"/>
      <c r="E15" s="54"/>
      <c r="F15" s="45"/>
      <c r="G15" s="54"/>
      <c r="H15" s="45"/>
      <c r="I15" s="102"/>
      <c r="J15" s="45"/>
      <c r="K15" s="54"/>
      <c r="L15" s="45"/>
      <c r="M15" s="54"/>
      <c r="N15" s="45"/>
      <c r="O15" s="54"/>
      <c r="P15" s="37"/>
      <c r="Q15" s="44"/>
      <c r="R15" s="68"/>
      <c r="S15" s="110"/>
    </row>
    <row r="16" ht="15.75" customHeight="1" spans="1:19">
      <c r="A16" s="55" t="s">
        <v>37</v>
      </c>
      <c r="B16" s="56">
        <v>0</v>
      </c>
      <c r="C16" s="57">
        <f>IF(B16&gt;0,C15*0.6,0)</f>
        <v>0</v>
      </c>
      <c r="D16" s="58"/>
      <c r="E16" s="57"/>
      <c r="F16" s="58"/>
      <c r="G16" s="57"/>
      <c r="H16" s="58"/>
      <c r="I16" s="103"/>
      <c r="J16" s="58"/>
      <c r="K16" s="57"/>
      <c r="L16" s="58"/>
      <c r="M16" s="57"/>
      <c r="N16" s="58"/>
      <c r="O16" s="57"/>
      <c r="P16" s="104"/>
      <c r="Q16" s="44"/>
      <c r="R16" s="86"/>
      <c r="S16" s="112"/>
    </row>
    <row r="17" ht="24.75" customHeight="1" spans="1:18">
      <c r="A17" s="44"/>
      <c r="B17" s="44"/>
      <c r="C17" s="44"/>
      <c r="D17" s="45"/>
      <c r="E17" s="44"/>
      <c r="F17" s="45"/>
      <c r="G17" s="44"/>
      <c r="H17" s="45"/>
      <c r="I17" s="98"/>
      <c r="J17" s="45"/>
      <c r="K17" s="44"/>
      <c r="L17" s="45"/>
      <c r="M17" s="44"/>
      <c r="N17" s="45"/>
      <c r="O17" s="44"/>
      <c r="P17" s="45"/>
      <c r="R17" s="64"/>
    </row>
    <row r="18" ht="15.75" customHeight="1" spans="1:20">
      <c r="A18" s="59" t="s">
        <v>38</v>
      </c>
      <c r="B18" s="30"/>
      <c r="C18" s="60"/>
      <c r="D18" s="59" t="s">
        <v>39</v>
      </c>
      <c r="E18" s="30"/>
      <c r="F18" s="23"/>
      <c r="G18" s="61" t="s">
        <v>40</v>
      </c>
      <c r="H18" s="62" t="s">
        <v>41</v>
      </c>
      <c r="I18" s="62"/>
      <c r="J18" s="105" t="s">
        <v>42</v>
      </c>
      <c r="K18" s="30"/>
      <c r="L18" s="23"/>
      <c r="N18" s="59" t="s">
        <v>43</v>
      </c>
      <c r="O18" s="30"/>
      <c r="P18" s="23"/>
      <c r="R18" s="59" t="s">
        <v>44</v>
      </c>
      <c r="S18" s="30"/>
      <c r="T18" s="125"/>
    </row>
    <row r="19" ht="15.75" customHeight="1" spans="1:20">
      <c r="A19" s="54" t="s">
        <v>45</v>
      </c>
      <c r="B19" s="63"/>
      <c r="C19" s="64"/>
      <c r="D19" s="54" t="s">
        <v>46</v>
      </c>
      <c r="E19" s="63"/>
      <c r="F19" s="23"/>
      <c r="G19" s="65" t="s">
        <v>47</v>
      </c>
      <c r="H19" s="66"/>
      <c r="I19" s="106">
        <f>H19</f>
        <v>0</v>
      </c>
      <c r="J19" s="107">
        <f>I19+I21</f>
        <v>0</v>
      </c>
      <c r="K19" s="108"/>
      <c r="L19" s="23"/>
      <c r="N19" s="109">
        <f>B20+E20</f>
        <v>0</v>
      </c>
      <c r="O19" s="110"/>
      <c r="P19" s="23"/>
      <c r="R19" s="118" t="e">
        <f>C15+B20+E20</f>
        <v>#N/A</v>
      </c>
      <c r="S19" s="110"/>
      <c r="T19" s="126"/>
    </row>
    <row r="20" ht="15.75" customHeight="1" spans="1:20">
      <c r="A20" s="57">
        <v>75</v>
      </c>
      <c r="B20" s="67">
        <f>B19*A20</f>
        <v>0</v>
      </c>
      <c r="C20" s="64"/>
      <c r="D20" s="57">
        <v>150</v>
      </c>
      <c r="E20" s="67">
        <f>E19*D20</f>
        <v>0</v>
      </c>
      <c r="F20" s="23"/>
      <c r="G20" s="68"/>
      <c r="H20" s="69"/>
      <c r="I20" s="69"/>
      <c r="J20" s="111"/>
      <c r="K20" s="110"/>
      <c r="L20" s="23"/>
      <c r="N20" s="86"/>
      <c r="O20" s="112"/>
      <c r="P20" s="23"/>
      <c r="R20" s="86"/>
      <c r="S20" s="112"/>
      <c r="T20" s="126"/>
    </row>
    <row r="21" ht="15.75" customHeight="1" spans="4:20">
      <c r="D21" s="23"/>
      <c r="F21" s="23"/>
      <c r="G21" s="65" t="s">
        <v>48</v>
      </c>
      <c r="H21" s="70"/>
      <c r="I21" s="113">
        <f>H21/4</f>
        <v>0</v>
      </c>
      <c r="J21" s="111"/>
      <c r="K21" s="110"/>
      <c r="L21" s="23"/>
      <c r="N21" s="23"/>
      <c r="P21" s="23"/>
      <c r="R21" s="64"/>
      <c r="S21" s="64"/>
      <c r="T21" s="127"/>
    </row>
    <row r="22" ht="15.75" customHeight="1" spans="1:20">
      <c r="A22" s="71" t="s">
        <v>49</v>
      </c>
      <c r="D22" s="23"/>
      <c r="F22" s="23"/>
      <c r="G22" s="68"/>
      <c r="H22" s="72"/>
      <c r="I22" s="72"/>
      <c r="J22" s="114"/>
      <c r="K22" s="115"/>
      <c r="L22" s="23"/>
      <c r="N22" s="23"/>
      <c r="P22" s="23"/>
      <c r="R22" s="64"/>
      <c r="S22" s="64"/>
      <c r="T22" s="64"/>
    </row>
    <row r="23" ht="15.75" customHeight="1" spans="1:18">
      <c r="A23" s="71" t="s">
        <v>50</v>
      </c>
      <c r="D23" s="23"/>
      <c r="F23" s="23"/>
      <c r="G23" s="73"/>
      <c r="H23" s="71"/>
      <c r="I23" s="71"/>
      <c r="J23" s="71"/>
      <c r="K23" s="116"/>
      <c r="L23" s="23"/>
      <c r="N23" s="23"/>
      <c r="P23" s="23"/>
      <c r="R23" s="64"/>
    </row>
    <row r="24" ht="15.75" customHeight="1" spans="4:19">
      <c r="D24" s="23"/>
      <c r="F24" s="23"/>
      <c r="G24" s="73"/>
      <c r="H24" s="71"/>
      <c r="I24" s="71"/>
      <c r="J24" s="71"/>
      <c r="K24" s="116"/>
      <c r="L24" s="23"/>
      <c r="N24" s="59" t="s">
        <v>51</v>
      </c>
      <c r="O24" s="30"/>
      <c r="P24" s="23"/>
      <c r="R24" s="128" t="s">
        <v>52</v>
      </c>
      <c r="S24" s="129"/>
    </row>
    <row r="25" ht="15.75" customHeight="1" spans="4:19">
      <c r="D25" s="23"/>
      <c r="F25" s="23"/>
      <c r="G25" s="74" t="s">
        <v>53</v>
      </c>
      <c r="H25" s="71" t="s">
        <v>41</v>
      </c>
      <c r="I25" s="71"/>
      <c r="J25" s="117" t="s">
        <v>42</v>
      </c>
      <c r="K25" s="110"/>
      <c r="L25" s="23"/>
      <c r="N25" s="118">
        <f>SUM(C16,N19)</f>
        <v>0</v>
      </c>
      <c r="O25" s="110"/>
      <c r="P25" s="23"/>
      <c r="R25" s="130" t="e">
        <f>R19+IF(F27,R19*E27,0)+IF(F28,R19*E28,0)+IF(F29,R19*E29,0)+IF(F30,R19*E30,0)+IF(F31,R19*E31,0)+IF(F32,R19*E32,0)+IF(F33,R19*E33,0)+IF(F34,R19*E34,0)+IF(F35,R19*E35,0)+IF(F36,R19*E36,0)+IF(F37,R19*E37,0)+IF(F38,R19*E38,0)+IF(F39,R19*E39,0)+IF(F40,R19*E40,0)+IF(F41,R19*E41,0)+IF(F42,R19*E42,0)+IF(F43,R19*E43,0)+IF(F44,R19*E44,0)+IF(F45,R19*E45,0)+IF(F46,R19*E46,0)+IF(F47,R19*E47,0)+IF(F48,R19*E48,0)+IF(F49,R19*E49,0)+IF(F50,R19*E50,0)+IF(F51,R19*E51,0)+IF(F52,R19*E52,0)+IF(F53,R19*E53,0)</f>
        <v>#N/A</v>
      </c>
      <c r="S25" s="131"/>
    </row>
    <row r="26" ht="15.75" customHeight="1" spans="1:19">
      <c r="A26" s="75" t="s">
        <v>54</v>
      </c>
      <c r="B26" s="75" t="s">
        <v>55</v>
      </c>
      <c r="D26" s="76" t="s">
        <v>56</v>
      </c>
      <c r="E26" s="77" t="s">
        <v>55</v>
      </c>
      <c r="F26" s="77" t="s">
        <v>57</v>
      </c>
      <c r="G26" s="65" t="s">
        <v>47</v>
      </c>
      <c r="H26" s="66"/>
      <c r="I26" s="106">
        <f>H26</f>
        <v>0</v>
      </c>
      <c r="J26" s="107">
        <f>I26+I28</f>
        <v>0</v>
      </c>
      <c r="K26" s="108"/>
      <c r="L26" s="23"/>
      <c r="N26" s="86"/>
      <c r="O26" s="112"/>
      <c r="P26" s="23"/>
      <c r="R26" s="132"/>
      <c r="S26" s="133"/>
    </row>
    <row r="27" ht="15.75" customHeight="1" spans="1:20">
      <c r="A27" s="78" t="s">
        <v>58</v>
      </c>
      <c r="B27" s="79">
        <v>0.4</v>
      </c>
      <c r="D27" s="80" t="s">
        <v>59</v>
      </c>
      <c r="E27" s="81">
        <v>-0.1</v>
      </c>
      <c r="F27" s="82"/>
      <c r="G27" s="68"/>
      <c r="H27" s="69"/>
      <c r="I27" s="69"/>
      <c r="J27" s="111"/>
      <c r="K27" s="110"/>
      <c r="L27" s="23"/>
      <c r="N27" s="23"/>
      <c r="P27" s="23"/>
      <c r="R27" s="64"/>
      <c r="S27" s="64"/>
      <c r="T27" s="64"/>
    </row>
    <row r="28" customHeight="1" spans="1:20">
      <c r="A28" s="78" t="s">
        <v>60</v>
      </c>
      <c r="B28" s="79">
        <v>0.4</v>
      </c>
      <c r="D28" s="83" t="s">
        <v>61</v>
      </c>
      <c r="E28" s="84">
        <v>-0.12</v>
      </c>
      <c r="F28" s="85"/>
      <c r="G28" s="65" t="s">
        <v>48</v>
      </c>
      <c r="H28" s="70"/>
      <c r="I28" s="113">
        <f>H28/4</f>
        <v>0</v>
      </c>
      <c r="J28" s="111"/>
      <c r="K28" s="110"/>
      <c r="L28" s="23"/>
      <c r="N28" s="23"/>
      <c r="O28" s="44"/>
      <c r="P28" s="45"/>
      <c r="Q28" s="44"/>
      <c r="R28" s="52"/>
      <c r="S28" s="64"/>
      <c r="T28" s="64"/>
    </row>
    <row r="29" ht="15.75" customHeight="1" spans="1:16">
      <c r="A29" s="78" t="s">
        <v>62</v>
      </c>
      <c r="B29" s="79">
        <v>0.4</v>
      </c>
      <c r="D29" s="83" t="s">
        <v>63</v>
      </c>
      <c r="E29" s="84">
        <v>-0.14</v>
      </c>
      <c r="F29" s="85"/>
      <c r="G29" s="86"/>
      <c r="H29" s="87"/>
      <c r="I29" s="87"/>
      <c r="J29" s="119"/>
      <c r="K29" s="112"/>
      <c r="L29" s="23"/>
      <c r="P29" s="64"/>
    </row>
    <row r="30" ht="15.75" customHeight="1" spans="1:16">
      <c r="A30" s="78" t="s">
        <v>64</v>
      </c>
      <c r="B30" s="79">
        <v>0.4</v>
      </c>
      <c r="D30" s="83" t="s">
        <v>65</v>
      </c>
      <c r="E30" s="84">
        <v>-0.16</v>
      </c>
      <c r="F30" s="85"/>
      <c r="H30" s="23"/>
      <c r="I30" s="96"/>
      <c r="J30" s="23"/>
      <c r="L30" s="23"/>
      <c r="P30" s="64"/>
    </row>
    <row r="31" ht="15.75" customHeight="1" spans="1:16">
      <c r="A31" s="78" t="s">
        <v>66</v>
      </c>
      <c r="B31" s="79">
        <v>0.4</v>
      </c>
      <c r="D31" s="83" t="s">
        <v>67</v>
      </c>
      <c r="E31" s="84">
        <v>-0.18</v>
      </c>
      <c r="F31" s="85"/>
      <c r="H31" s="45"/>
      <c r="I31" s="98"/>
      <c r="J31" s="23"/>
      <c r="L31" s="23"/>
      <c r="P31" s="64"/>
    </row>
    <row r="32" ht="15.75" customHeight="1" spans="1:18">
      <c r="A32" s="78" t="s">
        <v>68</v>
      </c>
      <c r="B32" s="79">
        <v>0.4</v>
      </c>
      <c r="D32" s="83" t="s">
        <v>69</v>
      </c>
      <c r="E32" s="84">
        <v>-0.2</v>
      </c>
      <c r="F32" s="85"/>
      <c r="H32" s="23"/>
      <c r="I32" s="96"/>
      <c r="J32" s="45"/>
      <c r="L32" s="23"/>
      <c r="N32" s="45"/>
      <c r="R32" s="64"/>
    </row>
    <row r="33" ht="15.75" customHeight="1" spans="1:20">
      <c r="A33" s="78" t="s">
        <v>70</v>
      </c>
      <c r="B33" s="79">
        <v>0.4</v>
      </c>
      <c r="D33" s="83" t="s">
        <v>71</v>
      </c>
      <c r="E33" s="84">
        <v>-0.22</v>
      </c>
      <c r="F33" s="85"/>
      <c r="H33" s="23"/>
      <c r="I33" s="96"/>
      <c r="J33" s="23"/>
      <c r="L33" s="23"/>
      <c r="N33" s="45"/>
      <c r="S33" s="52"/>
      <c r="T33" s="64"/>
    </row>
    <row r="34" ht="15.75" customHeight="1" spans="1:20">
      <c r="A34" s="78" t="s">
        <v>72</v>
      </c>
      <c r="B34" s="79">
        <v>0.4</v>
      </c>
      <c r="D34" s="83" t="s">
        <v>73</v>
      </c>
      <c r="E34" s="84">
        <v>-0.24</v>
      </c>
      <c r="F34" s="85"/>
      <c r="H34" s="23"/>
      <c r="I34" s="96"/>
      <c r="J34" s="23"/>
      <c r="L34" s="23"/>
      <c r="N34" s="45"/>
      <c r="S34" s="52"/>
      <c r="T34" s="64"/>
    </row>
    <row r="35" ht="15.75" customHeight="1" spans="1:20">
      <c r="A35" s="78" t="s">
        <v>74</v>
      </c>
      <c r="B35" s="79">
        <v>0.4</v>
      </c>
      <c r="D35" s="83" t="s">
        <v>75</v>
      </c>
      <c r="E35" s="84">
        <v>-0.26</v>
      </c>
      <c r="F35" s="85"/>
      <c r="H35" s="23"/>
      <c r="I35" s="96"/>
      <c r="J35" s="23"/>
      <c r="L35" s="23"/>
      <c r="N35" s="45"/>
      <c r="S35" s="52"/>
      <c r="T35" s="64"/>
    </row>
    <row r="36" ht="15.75" customHeight="1" spans="1:20">
      <c r="A36" s="78" t="s">
        <v>76</v>
      </c>
      <c r="B36" s="79">
        <v>0.4</v>
      </c>
      <c r="D36" s="83" t="s">
        <v>77</v>
      </c>
      <c r="E36" s="84">
        <v>-0.28</v>
      </c>
      <c r="F36" s="85"/>
      <c r="H36" s="23"/>
      <c r="I36" s="96"/>
      <c r="J36" s="23"/>
      <c r="L36" s="23"/>
      <c r="N36" s="45"/>
      <c r="S36" s="52"/>
      <c r="T36" s="64"/>
    </row>
    <row r="37" ht="15.75" customHeight="1" spans="1:20">
      <c r="A37" s="78" t="s">
        <v>78</v>
      </c>
      <c r="B37" s="79">
        <v>0.4</v>
      </c>
      <c r="D37" s="83" t="s">
        <v>79</v>
      </c>
      <c r="E37" s="84">
        <v>-0.29</v>
      </c>
      <c r="F37" s="85"/>
      <c r="H37" s="23"/>
      <c r="I37" s="96"/>
      <c r="J37" s="23"/>
      <c r="L37" s="23"/>
      <c r="N37" s="45"/>
      <c r="S37" s="52"/>
      <c r="T37" s="64"/>
    </row>
    <row r="38" ht="15.75" customHeight="1" spans="1:20">
      <c r="A38" s="78" t="s">
        <v>80</v>
      </c>
      <c r="B38" s="79">
        <v>0.4</v>
      </c>
      <c r="D38" s="83" t="s">
        <v>81</v>
      </c>
      <c r="E38" s="84">
        <v>-0.3</v>
      </c>
      <c r="F38" s="85"/>
      <c r="H38" s="23"/>
      <c r="I38" s="96"/>
      <c r="J38" s="23"/>
      <c r="L38" s="23"/>
      <c r="N38" s="45"/>
      <c r="S38" s="52"/>
      <c r="T38" s="64"/>
    </row>
    <row r="39" ht="15.75" customHeight="1" spans="1:20">
      <c r="A39" s="78" t="s">
        <v>82</v>
      </c>
      <c r="B39" s="79">
        <v>0.4</v>
      </c>
      <c r="D39" s="83" t="s">
        <v>83</v>
      </c>
      <c r="E39" s="84">
        <v>-0.3</v>
      </c>
      <c r="F39" s="85"/>
      <c r="H39" s="23"/>
      <c r="I39" s="96"/>
      <c r="J39" s="23"/>
      <c r="L39" s="23"/>
      <c r="N39" s="45"/>
      <c r="S39" s="52"/>
      <c r="T39" s="64"/>
    </row>
    <row r="40" ht="15.75" customHeight="1" spans="1:20">
      <c r="A40" s="78" t="s">
        <v>84</v>
      </c>
      <c r="B40" s="79">
        <v>0.4</v>
      </c>
      <c r="D40" s="83" t="s">
        <v>85</v>
      </c>
      <c r="E40" s="84">
        <v>-0.3</v>
      </c>
      <c r="F40" s="85"/>
      <c r="H40" s="23"/>
      <c r="I40" s="96"/>
      <c r="J40" s="23"/>
      <c r="L40" s="23"/>
      <c r="N40" s="45"/>
      <c r="S40" s="52"/>
      <c r="T40" s="64"/>
    </row>
    <row r="41" ht="15.75" customHeight="1" spans="1:20">
      <c r="A41" s="78" t="s">
        <v>86</v>
      </c>
      <c r="B41" s="79">
        <v>0.4</v>
      </c>
      <c r="D41" s="83" t="s">
        <v>87</v>
      </c>
      <c r="E41" s="84">
        <v>-0.3</v>
      </c>
      <c r="F41" s="85"/>
      <c r="H41" s="23"/>
      <c r="I41" s="96"/>
      <c r="J41" s="23"/>
      <c r="L41" s="23"/>
      <c r="N41" s="45"/>
      <c r="S41" s="52"/>
      <c r="T41" s="64"/>
    </row>
    <row r="42" ht="15.75" customHeight="1" spans="1:20">
      <c r="A42" s="78" t="s">
        <v>88</v>
      </c>
      <c r="B42" s="79">
        <v>0.4</v>
      </c>
      <c r="D42" s="83" t="s">
        <v>89</v>
      </c>
      <c r="E42" s="84">
        <v>-0.3</v>
      </c>
      <c r="F42" s="85"/>
      <c r="H42" s="23"/>
      <c r="I42" s="96"/>
      <c r="J42" s="23"/>
      <c r="L42" s="23"/>
      <c r="N42" s="45"/>
      <c r="S42" s="52"/>
      <c r="T42" s="64"/>
    </row>
    <row r="43" ht="15.75" customHeight="1" spans="1:20">
      <c r="A43" s="78" t="s">
        <v>90</v>
      </c>
      <c r="B43" s="79">
        <v>0.4</v>
      </c>
      <c r="D43" s="83" t="s">
        <v>91</v>
      </c>
      <c r="E43" s="88">
        <v>-0.31</v>
      </c>
      <c r="F43" s="89"/>
      <c r="H43" s="23"/>
      <c r="I43" s="96"/>
      <c r="J43" s="23"/>
      <c r="L43" s="23"/>
      <c r="N43" s="45"/>
      <c r="S43" s="52"/>
      <c r="T43" s="64"/>
    </row>
    <row r="44" ht="15.75" customHeight="1" spans="1:20">
      <c r="A44" s="78" t="s">
        <v>92</v>
      </c>
      <c r="B44" s="79">
        <v>0.4</v>
      </c>
      <c r="D44" s="90" t="s">
        <v>93</v>
      </c>
      <c r="E44" s="91">
        <v>-0.32</v>
      </c>
      <c r="F44" s="92"/>
      <c r="H44" s="23"/>
      <c r="I44" s="96"/>
      <c r="J44" s="23"/>
      <c r="L44" s="23"/>
      <c r="N44" s="45"/>
      <c r="S44" s="52"/>
      <c r="T44" s="64"/>
    </row>
    <row r="45" ht="15.75" customHeight="1" spans="1:20">
      <c r="A45" s="78" t="s">
        <v>94</v>
      </c>
      <c r="B45" s="79">
        <v>0.4</v>
      </c>
      <c r="D45" s="83" t="s">
        <v>95</v>
      </c>
      <c r="E45" s="91">
        <v>-0.33</v>
      </c>
      <c r="F45" s="92"/>
      <c r="H45" s="23"/>
      <c r="I45" s="96"/>
      <c r="J45" s="23"/>
      <c r="L45" s="23"/>
      <c r="N45" s="45"/>
      <c r="S45" s="52"/>
      <c r="T45" s="64"/>
    </row>
    <row r="46" ht="15.75" customHeight="1" spans="1:20">
      <c r="A46" s="78" t="s">
        <v>96</v>
      </c>
      <c r="B46" s="79">
        <v>0.4</v>
      </c>
      <c r="D46" s="83" t="s">
        <v>97</v>
      </c>
      <c r="E46" s="91">
        <v>-0.34</v>
      </c>
      <c r="F46" s="92"/>
      <c r="H46" s="23"/>
      <c r="I46" s="96"/>
      <c r="J46" s="23"/>
      <c r="L46" s="23"/>
      <c r="N46" s="45"/>
      <c r="S46" s="52"/>
      <c r="T46" s="64"/>
    </row>
    <row r="47" ht="15.75" customHeight="1" spans="1:20">
      <c r="A47" s="78" t="s">
        <v>98</v>
      </c>
      <c r="B47" s="79">
        <v>0.4</v>
      </c>
      <c r="D47" s="83" t="s">
        <v>99</v>
      </c>
      <c r="E47" s="91">
        <v>-0.35</v>
      </c>
      <c r="F47" s="92"/>
      <c r="H47" s="23"/>
      <c r="I47" s="96"/>
      <c r="J47" s="23"/>
      <c r="L47" s="23"/>
      <c r="N47" s="45"/>
      <c r="S47" s="52"/>
      <c r="T47" s="64"/>
    </row>
    <row r="48" ht="15.75" customHeight="1" spans="1:20">
      <c r="A48" s="78" t="s">
        <v>100</v>
      </c>
      <c r="B48" s="79">
        <v>0.4</v>
      </c>
      <c r="D48" s="90" t="s">
        <v>101</v>
      </c>
      <c r="E48" s="91">
        <v>-0.36</v>
      </c>
      <c r="F48" s="92"/>
      <c r="H48" s="23"/>
      <c r="I48" s="96"/>
      <c r="J48" s="23"/>
      <c r="L48" s="23"/>
      <c r="N48" s="45"/>
      <c r="S48" s="52"/>
      <c r="T48" s="64"/>
    </row>
    <row r="49" ht="15.75" customHeight="1" spans="1:20">
      <c r="A49" s="78" t="s">
        <v>102</v>
      </c>
      <c r="B49" s="79">
        <v>0.4</v>
      </c>
      <c r="D49" s="90" t="s">
        <v>103</v>
      </c>
      <c r="E49" s="91">
        <v>-0.37</v>
      </c>
      <c r="F49" s="92"/>
      <c r="H49" s="23"/>
      <c r="I49" s="96"/>
      <c r="J49" s="23"/>
      <c r="L49" s="23"/>
      <c r="N49" s="45"/>
      <c r="S49" s="52"/>
      <c r="T49" s="64"/>
    </row>
    <row r="50" ht="15.75" customHeight="1" spans="1:20">
      <c r="A50" s="78" t="s">
        <v>104</v>
      </c>
      <c r="B50" s="79">
        <v>0.4</v>
      </c>
      <c r="D50" s="90" t="s">
        <v>105</v>
      </c>
      <c r="E50" s="91">
        <v>-0.38</v>
      </c>
      <c r="F50" s="92"/>
      <c r="H50" s="23"/>
      <c r="I50" s="96"/>
      <c r="J50" s="23"/>
      <c r="L50" s="23"/>
      <c r="N50" s="45"/>
      <c r="S50" s="52"/>
      <c r="T50" s="64"/>
    </row>
    <row r="51" ht="15.75" customHeight="1" spans="1:20">
      <c r="A51" s="78" t="s">
        <v>106</v>
      </c>
      <c r="B51" s="79">
        <v>0.4</v>
      </c>
      <c r="D51" s="90" t="s">
        <v>107</v>
      </c>
      <c r="E51" s="91">
        <v>-0.39</v>
      </c>
      <c r="F51" s="92"/>
      <c r="H51" s="23"/>
      <c r="I51" s="96"/>
      <c r="J51" s="23"/>
      <c r="L51" s="23"/>
      <c r="N51" s="45"/>
      <c r="S51" s="52"/>
      <c r="T51" s="64"/>
    </row>
    <row r="52" ht="15.75" customHeight="1" spans="1:20">
      <c r="A52" s="78" t="s">
        <v>108</v>
      </c>
      <c r="B52" s="79">
        <v>0.4</v>
      </c>
      <c r="D52" s="90" t="s">
        <v>109</v>
      </c>
      <c r="E52" s="91">
        <v>-0.4</v>
      </c>
      <c r="F52" s="92"/>
      <c r="H52" s="23"/>
      <c r="I52" s="96"/>
      <c r="J52" s="23"/>
      <c r="L52" s="23"/>
      <c r="N52" s="45"/>
      <c r="S52" s="52"/>
      <c r="T52" s="64"/>
    </row>
    <row r="53" ht="15.75" customHeight="1" spans="1:20">
      <c r="A53" s="78" t="s">
        <v>110</v>
      </c>
      <c r="B53" s="79">
        <v>0.4</v>
      </c>
      <c r="D53" s="93" t="s">
        <v>111</v>
      </c>
      <c r="E53" s="94">
        <v>-0.4</v>
      </c>
      <c r="F53" s="95"/>
      <c r="H53" s="23"/>
      <c r="I53" s="96"/>
      <c r="J53" s="23"/>
      <c r="L53" s="23"/>
      <c r="N53" s="45"/>
      <c r="S53" s="52"/>
      <c r="T53" s="64"/>
    </row>
    <row r="54" ht="15.75" customHeight="1" spans="1:20">
      <c r="A54" s="78" t="s">
        <v>112</v>
      </c>
      <c r="B54" s="79">
        <v>0.4</v>
      </c>
      <c r="F54" s="23"/>
      <c r="H54" s="23"/>
      <c r="I54" s="96"/>
      <c r="J54" s="23"/>
      <c r="L54" s="23"/>
      <c r="N54" s="45"/>
      <c r="S54" s="52"/>
      <c r="T54" s="64"/>
    </row>
    <row r="55" ht="15.75" customHeight="1" spans="1:20">
      <c r="A55" s="78" t="s">
        <v>113</v>
      </c>
      <c r="B55" s="79">
        <v>0.4</v>
      </c>
      <c r="F55" s="23"/>
      <c r="H55" s="23"/>
      <c r="I55" s="96"/>
      <c r="J55" s="23"/>
      <c r="L55" s="23"/>
      <c r="N55" s="45"/>
      <c r="S55" s="52"/>
      <c r="T55" s="64"/>
    </row>
    <row r="56" ht="15.75" customHeight="1" spans="1:20">
      <c r="A56" s="78" t="s">
        <v>114</v>
      </c>
      <c r="B56" s="79">
        <v>0.4</v>
      </c>
      <c r="F56" s="23"/>
      <c r="H56" s="23"/>
      <c r="I56" s="96"/>
      <c r="J56" s="23"/>
      <c r="L56" s="23"/>
      <c r="N56" s="45"/>
      <c r="S56" s="52"/>
      <c r="T56" s="64"/>
    </row>
    <row r="57" ht="15.75" customHeight="1" spans="1:20">
      <c r="A57" s="78" t="s">
        <v>115</v>
      </c>
      <c r="B57" s="79">
        <v>0.4</v>
      </c>
      <c r="F57" s="23"/>
      <c r="H57" s="23"/>
      <c r="I57" s="96"/>
      <c r="J57" s="23"/>
      <c r="L57" s="23"/>
      <c r="N57" s="45"/>
      <c r="S57" s="52"/>
      <c r="T57" s="64"/>
    </row>
    <row r="58" ht="15.75" customHeight="1" spans="1:20">
      <c r="A58" s="78" t="s">
        <v>116</v>
      </c>
      <c r="B58" s="79">
        <v>0.4</v>
      </c>
      <c r="F58" s="23"/>
      <c r="H58" s="23"/>
      <c r="I58" s="96"/>
      <c r="J58" s="23"/>
      <c r="L58" s="23"/>
      <c r="N58" s="45"/>
      <c r="S58" s="52"/>
      <c r="T58" s="64"/>
    </row>
    <row r="59" ht="15.75" customHeight="1" spans="1:20">
      <c r="A59" s="78" t="s">
        <v>117</v>
      </c>
      <c r="B59" s="79">
        <v>0.4</v>
      </c>
      <c r="F59" s="23"/>
      <c r="H59" s="23"/>
      <c r="I59" s="96"/>
      <c r="J59" s="23"/>
      <c r="L59" s="23"/>
      <c r="N59" s="45"/>
      <c r="S59" s="52"/>
      <c r="T59" s="64"/>
    </row>
    <row r="60" ht="15.75" customHeight="1" spans="1:20">
      <c r="A60" s="78" t="s">
        <v>118</v>
      </c>
      <c r="B60" s="79">
        <v>0.4</v>
      </c>
      <c r="F60" s="23"/>
      <c r="H60" s="23"/>
      <c r="I60" s="96"/>
      <c r="J60" s="23"/>
      <c r="L60" s="23"/>
      <c r="N60" s="45"/>
      <c r="S60" s="52"/>
      <c r="T60" s="64"/>
    </row>
    <row r="61" ht="15.75" customHeight="1" spans="1:20">
      <c r="A61" s="78" t="s">
        <v>119</v>
      </c>
      <c r="B61" s="79">
        <v>0.4</v>
      </c>
      <c r="F61" s="23"/>
      <c r="H61" s="23"/>
      <c r="I61" s="96"/>
      <c r="J61" s="23"/>
      <c r="L61" s="23"/>
      <c r="N61" s="45"/>
      <c r="S61" s="52"/>
      <c r="T61" s="64"/>
    </row>
    <row r="62" ht="15.75" customHeight="1" spans="1:20">
      <c r="A62" s="78" t="s">
        <v>120</v>
      </c>
      <c r="B62" s="79">
        <v>0.4</v>
      </c>
      <c r="F62" s="23"/>
      <c r="H62" s="23"/>
      <c r="I62" s="96"/>
      <c r="J62" s="23"/>
      <c r="L62" s="23"/>
      <c r="N62" s="45"/>
      <c r="S62" s="52"/>
      <c r="T62" s="64"/>
    </row>
    <row r="63" ht="15.75" customHeight="1" spans="1:20">
      <c r="A63" s="78" t="s">
        <v>121</v>
      </c>
      <c r="B63" s="79">
        <v>0.4</v>
      </c>
      <c r="F63" s="23"/>
      <c r="H63" s="23"/>
      <c r="I63" s="96"/>
      <c r="J63" s="23"/>
      <c r="L63" s="23"/>
      <c r="N63" s="45"/>
      <c r="S63" s="52"/>
      <c r="T63" s="64"/>
    </row>
    <row r="64" ht="15.75" customHeight="1" spans="1:20">
      <c r="A64" s="78" t="s">
        <v>122</v>
      </c>
      <c r="B64" s="79">
        <v>0.4</v>
      </c>
      <c r="F64" s="23"/>
      <c r="H64" s="23"/>
      <c r="I64" s="96"/>
      <c r="J64" s="23"/>
      <c r="L64" s="23"/>
      <c r="N64" s="45"/>
      <c r="S64" s="52"/>
      <c r="T64" s="64"/>
    </row>
    <row r="65" ht="15.75" customHeight="1" spans="1:20">
      <c r="A65" s="78" t="s">
        <v>123</v>
      </c>
      <c r="B65" s="79">
        <v>0.4</v>
      </c>
      <c r="F65" s="23"/>
      <c r="H65" s="23"/>
      <c r="I65" s="96"/>
      <c r="J65" s="23"/>
      <c r="L65" s="23"/>
      <c r="N65" s="45"/>
      <c r="S65" s="52"/>
      <c r="T65" s="64"/>
    </row>
    <row r="66" ht="15.75" customHeight="1" spans="1:20">
      <c r="A66" s="78" t="s">
        <v>124</v>
      </c>
      <c r="B66" s="79">
        <v>0.4</v>
      </c>
      <c r="F66" s="23"/>
      <c r="H66" s="23"/>
      <c r="I66" s="96"/>
      <c r="J66" s="23"/>
      <c r="L66" s="23"/>
      <c r="N66" s="45"/>
      <c r="S66" s="52"/>
      <c r="T66" s="64"/>
    </row>
    <row r="67" ht="15.75" customHeight="1" spans="1:20">
      <c r="A67" s="78" t="s">
        <v>125</v>
      </c>
      <c r="B67" s="79">
        <v>0.4</v>
      </c>
      <c r="F67" s="23"/>
      <c r="H67" s="23"/>
      <c r="I67" s="96"/>
      <c r="J67" s="23"/>
      <c r="L67" s="23"/>
      <c r="N67" s="45"/>
      <c r="S67" s="52"/>
      <c r="T67" s="64"/>
    </row>
    <row r="68" ht="15.75" customHeight="1" spans="1:20">
      <c r="A68" s="78" t="s">
        <v>126</v>
      </c>
      <c r="B68" s="79">
        <v>0.4</v>
      </c>
      <c r="F68" s="23"/>
      <c r="H68" s="23"/>
      <c r="I68" s="96"/>
      <c r="J68" s="23"/>
      <c r="L68" s="23"/>
      <c r="N68" s="45"/>
      <c r="S68" s="52"/>
      <c r="T68" s="64"/>
    </row>
    <row r="69" ht="15.75" customHeight="1" spans="1:20">
      <c r="A69" s="78" t="s">
        <v>127</v>
      </c>
      <c r="B69" s="79">
        <v>0.4</v>
      </c>
      <c r="F69" s="23"/>
      <c r="J69" s="23"/>
      <c r="L69" s="23"/>
      <c r="N69" s="45"/>
      <c r="S69" s="52"/>
      <c r="T69" s="64"/>
    </row>
    <row r="70" ht="15.75" customHeight="1" spans="1:20">
      <c r="A70" s="78" t="s">
        <v>128</v>
      </c>
      <c r="B70" s="79">
        <v>0.4</v>
      </c>
      <c r="F70" s="23"/>
      <c r="J70" s="23"/>
      <c r="L70" s="23"/>
      <c r="N70" s="45"/>
      <c r="S70" s="52"/>
      <c r="T70" s="64"/>
    </row>
    <row r="71" ht="15.75" customHeight="1" spans="1:20">
      <c r="A71" s="78" t="s">
        <v>129</v>
      </c>
      <c r="B71" s="79">
        <v>0.4</v>
      </c>
      <c r="F71" s="23"/>
      <c r="J71" s="23"/>
      <c r="L71" s="23"/>
      <c r="N71" s="45"/>
      <c r="S71" s="52"/>
      <c r="T71" s="64"/>
    </row>
    <row r="72" ht="15.75" customHeight="1" spans="1:20">
      <c r="A72" s="78" t="s">
        <v>130</v>
      </c>
      <c r="B72" s="79">
        <v>0.4</v>
      </c>
      <c r="F72" s="23"/>
      <c r="J72" s="23"/>
      <c r="L72" s="23"/>
      <c r="N72" s="45"/>
      <c r="S72" s="52"/>
      <c r="T72" s="64"/>
    </row>
    <row r="73" ht="15.75" customHeight="1" spans="1:20">
      <c r="A73" s="78" t="s">
        <v>131</v>
      </c>
      <c r="B73" s="79">
        <v>0.4</v>
      </c>
      <c r="F73" s="23"/>
      <c r="J73" s="23"/>
      <c r="L73" s="23"/>
      <c r="N73" s="45"/>
      <c r="S73" s="52"/>
      <c r="T73" s="64"/>
    </row>
    <row r="74" ht="15.75" customHeight="1" spans="1:20">
      <c r="A74" s="78" t="s">
        <v>132</v>
      </c>
      <c r="B74" s="79">
        <v>0.4</v>
      </c>
      <c r="F74" s="23"/>
      <c r="J74" s="23"/>
      <c r="L74" s="23"/>
      <c r="N74" s="45"/>
      <c r="S74" s="52"/>
      <c r="T74" s="64"/>
    </row>
    <row r="75" ht="15.75" customHeight="1" spans="1:20">
      <c r="A75" s="78" t="s">
        <v>133</v>
      </c>
      <c r="B75" s="79">
        <v>0.4</v>
      </c>
      <c r="F75" s="23"/>
      <c r="J75" s="23"/>
      <c r="L75" s="23"/>
      <c r="N75" s="45"/>
      <c r="S75" s="52"/>
      <c r="T75" s="64"/>
    </row>
    <row r="76" ht="15.75" customHeight="1" spans="1:20">
      <c r="A76" s="78" t="s">
        <v>134</v>
      </c>
      <c r="B76" s="79">
        <v>0.4</v>
      </c>
      <c r="F76" s="23"/>
      <c r="J76" s="23"/>
      <c r="L76" s="23"/>
      <c r="N76" s="45"/>
      <c r="S76" s="52"/>
      <c r="T76" s="64"/>
    </row>
    <row r="77" ht="15.75" customHeight="1" spans="1:20">
      <c r="A77" s="78" t="s">
        <v>135</v>
      </c>
      <c r="B77" s="79">
        <v>0.4</v>
      </c>
      <c r="F77" s="23"/>
      <c r="J77" s="23"/>
      <c r="L77" s="23"/>
      <c r="N77" s="45"/>
      <c r="S77" s="52"/>
      <c r="T77" s="64"/>
    </row>
    <row r="78" ht="15.75" customHeight="1" spans="1:20">
      <c r="A78" s="78" t="s">
        <v>136</v>
      </c>
      <c r="B78" s="79">
        <v>0.4</v>
      </c>
      <c r="F78" s="23"/>
      <c r="J78" s="23"/>
      <c r="L78" s="23"/>
      <c r="N78" s="45"/>
      <c r="S78" s="52"/>
      <c r="T78" s="64"/>
    </row>
    <row r="79" ht="15.75" customHeight="1" spans="1:20">
      <c r="A79" s="78" t="s">
        <v>137</v>
      </c>
      <c r="B79" s="79">
        <v>0.4</v>
      </c>
      <c r="F79" s="23"/>
      <c r="J79" s="23"/>
      <c r="L79" s="23"/>
      <c r="N79" s="45"/>
      <c r="S79" s="52"/>
      <c r="T79" s="64"/>
    </row>
    <row r="80" ht="15.75" customHeight="1" spans="1:20">
      <c r="A80" s="78" t="s">
        <v>138</v>
      </c>
      <c r="B80" s="79">
        <v>0.4</v>
      </c>
      <c r="F80" s="23"/>
      <c r="J80" s="23"/>
      <c r="L80" s="23"/>
      <c r="N80" s="45"/>
      <c r="S80" s="52"/>
      <c r="T80" s="64"/>
    </row>
    <row r="81" ht="15.75" customHeight="1" spans="1:20">
      <c r="A81" s="78" t="s">
        <v>139</v>
      </c>
      <c r="B81" s="79">
        <v>0.4</v>
      </c>
      <c r="F81" s="23"/>
      <c r="J81" s="23"/>
      <c r="L81" s="23"/>
      <c r="N81" s="45"/>
      <c r="S81" s="52"/>
      <c r="T81" s="64"/>
    </row>
    <row r="82" ht="15.75" customHeight="1" spans="1:20">
      <c r="A82" s="78" t="s">
        <v>140</v>
      </c>
      <c r="B82" s="79">
        <v>0.4</v>
      </c>
      <c r="F82" s="23"/>
      <c r="J82" s="23"/>
      <c r="L82" s="23"/>
      <c r="N82" s="45"/>
      <c r="S82" s="52"/>
      <c r="T82" s="64"/>
    </row>
    <row r="83" ht="15.75" customHeight="1" spans="1:20">
      <c r="A83" s="78" t="s">
        <v>141</v>
      </c>
      <c r="B83" s="79">
        <v>0.4</v>
      </c>
      <c r="F83" s="23"/>
      <c r="J83" s="23"/>
      <c r="L83" s="23"/>
      <c r="N83" s="45"/>
      <c r="S83" s="52"/>
      <c r="T83" s="64"/>
    </row>
    <row r="84" ht="15.75" customHeight="1" spans="1:20">
      <c r="A84" s="78" t="s">
        <v>142</v>
      </c>
      <c r="B84" s="79">
        <v>0.4</v>
      </c>
      <c r="F84" s="23"/>
      <c r="J84" s="23"/>
      <c r="L84" s="23"/>
      <c r="N84" s="45"/>
      <c r="S84" s="52"/>
      <c r="T84" s="64"/>
    </row>
    <row r="85" ht="15.75" customHeight="1" spans="1:20">
      <c r="A85" s="78" t="s">
        <v>143</v>
      </c>
      <c r="B85" s="79">
        <v>0.4</v>
      </c>
      <c r="F85" s="23"/>
      <c r="J85" s="23"/>
      <c r="L85" s="23"/>
      <c r="N85" s="45"/>
      <c r="S85" s="52"/>
      <c r="T85" s="64"/>
    </row>
    <row r="86" ht="15.75" customHeight="1" spans="1:20">
      <c r="A86" s="78" t="s">
        <v>144</v>
      </c>
      <c r="B86" s="79">
        <v>0.4</v>
      </c>
      <c r="F86" s="23"/>
      <c r="J86" s="23"/>
      <c r="L86" s="23"/>
      <c r="N86" s="45"/>
      <c r="S86" s="52"/>
      <c r="T86" s="64"/>
    </row>
    <row r="87" ht="15.75" customHeight="1" spans="1:20">
      <c r="A87" s="78" t="s">
        <v>145</v>
      </c>
      <c r="B87" s="79">
        <v>0.4</v>
      </c>
      <c r="F87" s="23"/>
      <c r="J87" s="23"/>
      <c r="L87" s="23"/>
      <c r="N87" s="45"/>
      <c r="S87" s="52"/>
      <c r="T87" s="64"/>
    </row>
    <row r="88" ht="15.75" customHeight="1" spans="1:20">
      <c r="A88" s="78" t="s">
        <v>146</v>
      </c>
      <c r="B88" s="79">
        <v>0.4</v>
      </c>
      <c r="F88" s="23"/>
      <c r="J88" s="23"/>
      <c r="L88" s="23"/>
      <c r="N88" s="45"/>
      <c r="S88" s="52"/>
      <c r="T88" s="64"/>
    </row>
    <row r="89" ht="15.75" customHeight="1" spans="1:20">
      <c r="A89" s="78" t="s">
        <v>147</v>
      </c>
      <c r="B89" s="79">
        <v>0.4</v>
      </c>
      <c r="F89" s="23"/>
      <c r="J89" s="23"/>
      <c r="L89" s="23"/>
      <c r="N89" s="45"/>
      <c r="S89" s="52"/>
      <c r="T89" s="64"/>
    </row>
    <row r="90" ht="15.75" customHeight="1" spans="1:20">
      <c r="A90" s="78" t="s">
        <v>148</v>
      </c>
      <c r="B90" s="79">
        <v>0.4</v>
      </c>
      <c r="F90" s="23"/>
      <c r="J90" s="23"/>
      <c r="L90" s="23"/>
      <c r="N90" s="45"/>
      <c r="S90" s="52"/>
      <c r="T90" s="64"/>
    </row>
    <row r="91" ht="15.75" customHeight="1" spans="1:20">
      <c r="A91" s="78" t="s">
        <v>149</v>
      </c>
      <c r="B91" s="79">
        <v>0.4</v>
      </c>
      <c r="F91" s="23"/>
      <c r="J91" s="23"/>
      <c r="L91" s="23"/>
      <c r="N91" s="45"/>
      <c r="S91" s="52"/>
      <c r="T91" s="64"/>
    </row>
    <row r="92" ht="15.75" customHeight="1" spans="1:20">
      <c r="A92" s="78" t="s">
        <v>150</v>
      </c>
      <c r="B92" s="79">
        <v>0.4</v>
      </c>
      <c r="F92" s="23"/>
      <c r="J92" s="23"/>
      <c r="L92" s="23"/>
      <c r="N92" s="44"/>
      <c r="S92" s="44"/>
      <c r="T92" s="64"/>
    </row>
    <row r="93" ht="15.75" customHeight="1" spans="1:20">
      <c r="A93" s="78" t="s">
        <v>151</v>
      </c>
      <c r="B93" s="79">
        <v>0.4</v>
      </c>
      <c r="F93" s="23"/>
      <c r="J93" s="23"/>
      <c r="L93" s="23"/>
      <c r="N93" s="44"/>
      <c r="S93" s="44"/>
      <c r="T93" s="64"/>
    </row>
    <row r="94" ht="15.75" customHeight="1" spans="1:20">
      <c r="A94" s="78" t="s">
        <v>152</v>
      </c>
      <c r="B94" s="79">
        <v>0.4</v>
      </c>
      <c r="F94" s="23"/>
      <c r="J94" s="23"/>
      <c r="L94" s="23"/>
      <c r="N94" s="44"/>
      <c r="S94" s="44"/>
      <c r="T94" s="64"/>
    </row>
    <row r="95" ht="15.75" customHeight="1" spans="1:20">
      <c r="A95" s="78" t="s">
        <v>153</v>
      </c>
      <c r="B95" s="79">
        <v>0.4</v>
      </c>
      <c r="F95" s="23"/>
      <c r="J95" s="23"/>
      <c r="L95" s="23"/>
      <c r="N95" s="44"/>
      <c r="S95" s="44"/>
      <c r="T95" s="64"/>
    </row>
    <row r="96" ht="15.75" customHeight="1" spans="1:20">
      <c r="A96" s="78" t="s">
        <v>154</v>
      </c>
      <c r="B96" s="79">
        <v>0.4</v>
      </c>
      <c r="F96" s="23"/>
      <c r="J96" s="23"/>
      <c r="L96" s="23"/>
      <c r="N96" s="44"/>
      <c r="S96" s="44"/>
      <c r="T96" s="64"/>
    </row>
    <row r="97" ht="15.75" customHeight="1" spans="1:19">
      <c r="A97" s="78" t="s">
        <v>155</v>
      </c>
      <c r="B97" s="79">
        <v>0.4</v>
      </c>
      <c r="F97" s="23"/>
      <c r="J97" s="23"/>
      <c r="L97" s="23"/>
      <c r="N97" s="44"/>
      <c r="S97" s="44"/>
    </row>
    <row r="98" ht="15.75" customHeight="1" spans="1:19">
      <c r="A98" s="78" t="s">
        <v>156</v>
      </c>
      <c r="B98" s="79">
        <v>0.4</v>
      </c>
      <c r="F98" s="23"/>
      <c r="J98" s="23"/>
      <c r="L98" s="23"/>
      <c r="N98" s="44"/>
      <c r="S98" s="44"/>
    </row>
    <row r="99" ht="15.75" customHeight="1" spans="1:19">
      <c r="A99" s="78" t="s">
        <v>157</v>
      </c>
      <c r="B99" s="79">
        <v>0.4</v>
      </c>
      <c r="L99" s="23"/>
      <c r="N99" s="44"/>
      <c r="S99" s="44"/>
    </row>
    <row r="100" customHeight="1" spans="1:19">
      <c r="A100" s="78" t="s">
        <v>158</v>
      </c>
      <c r="B100" s="79">
        <v>0.4</v>
      </c>
      <c r="N100" s="44"/>
      <c r="S100" s="44"/>
    </row>
    <row r="101" customHeight="1" spans="1:19">
      <c r="A101" s="78" t="s">
        <v>159</v>
      </c>
      <c r="B101" s="79">
        <v>0.4</v>
      </c>
      <c r="N101" s="44"/>
      <c r="S101" s="44"/>
    </row>
    <row r="102" customHeight="1" spans="1:19">
      <c r="A102" s="78" t="s">
        <v>160</v>
      </c>
      <c r="B102" s="79">
        <v>0.4</v>
      </c>
      <c r="N102" s="44"/>
      <c r="S102" s="44"/>
    </row>
    <row r="103" customHeight="1" spans="1:19">
      <c r="A103" s="78" t="s">
        <v>161</v>
      </c>
      <c r="B103" s="79">
        <v>0.4</v>
      </c>
      <c r="N103" s="44"/>
      <c r="S103" s="44"/>
    </row>
    <row r="104" customHeight="1" spans="1:19">
      <c r="A104" s="78" t="s">
        <v>162</v>
      </c>
      <c r="B104" s="79">
        <v>0.4</v>
      </c>
      <c r="N104" s="44"/>
      <c r="S104" s="44"/>
    </row>
    <row r="105" customHeight="1" spans="1:19">
      <c r="A105" s="78" t="s">
        <v>163</v>
      </c>
      <c r="B105" s="79">
        <v>0.4</v>
      </c>
      <c r="N105" s="44"/>
      <c r="S105" s="44"/>
    </row>
    <row r="106" customHeight="1" spans="1:19">
      <c r="A106" s="78" t="s">
        <v>164</v>
      </c>
      <c r="B106" s="79">
        <v>0.4</v>
      </c>
      <c r="N106" s="44"/>
      <c r="S106" s="44"/>
    </row>
    <row r="107" customHeight="1" spans="1:19">
      <c r="A107" s="78" t="s">
        <v>165</v>
      </c>
      <c r="B107" s="79">
        <v>0.4</v>
      </c>
      <c r="N107" s="44"/>
      <c r="S107" s="44"/>
    </row>
    <row r="108" customHeight="1" spans="1:19">
      <c r="A108" s="78" t="s">
        <v>166</v>
      </c>
      <c r="B108" s="79">
        <v>0.4</v>
      </c>
      <c r="N108" s="44"/>
      <c r="S108" s="44"/>
    </row>
    <row r="109" customHeight="1" spans="14:19">
      <c r="N109" s="44"/>
      <c r="S109" s="44"/>
    </row>
    <row r="110" customHeight="1" spans="14:19">
      <c r="N110" s="44"/>
      <c r="S110" s="44"/>
    </row>
  </sheetData>
  <mergeCells count="37">
    <mergeCell ref="C1:H1"/>
    <mergeCell ref="A3:B3"/>
    <mergeCell ref="C3:P3"/>
    <mergeCell ref="C5:D5"/>
    <mergeCell ref="E5:F5"/>
    <mergeCell ref="G5:H5"/>
    <mergeCell ref="I5:J5"/>
    <mergeCell ref="K5:L5"/>
    <mergeCell ref="M5:N5"/>
    <mergeCell ref="O5:P5"/>
    <mergeCell ref="A18:B18"/>
    <mergeCell ref="D18:E18"/>
    <mergeCell ref="J18:K18"/>
    <mergeCell ref="N18:O18"/>
    <mergeCell ref="R18:S18"/>
    <mergeCell ref="N24:O24"/>
    <mergeCell ref="R24:S24"/>
    <mergeCell ref="J25:K25"/>
    <mergeCell ref="G19:G20"/>
    <mergeCell ref="G21:G22"/>
    <mergeCell ref="G26:G27"/>
    <mergeCell ref="G28:G29"/>
    <mergeCell ref="H19:H20"/>
    <mergeCell ref="H21:H22"/>
    <mergeCell ref="H26:H27"/>
    <mergeCell ref="H28:H29"/>
    <mergeCell ref="I19:I20"/>
    <mergeCell ref="I21:I22"/>
    <mergeCell ref="I26:I27"/>
    <mergeCell ref="I28:I29"/>
    <mergeCell ref="N19:O20"/>
    <mergeCell ref="R19:S20"/>
    <mergeCell ref="J19:K22"/>
    <mergeCell ref="J26:K29"/>
    <mergeCell ref="N25:O26"/>
    <mergeCell ref="R25:S26"/>
    <mergeCell ref="R13:S16"/>
  </mergeCells>
  <conditionalFormatting sqref="C16">
    <cfRule type="cellIs" dxfId="3" priority="1" operator="greaterThan">
      <formula>"B16&gt;0"</formula>
    </cfRule>
    <cfRule type="cellIs" dxfId="3" priority="2" operator="greaterThan">
      <formula>0</formula>
    </cfRule>
  </conditionalFormatting>
  <pageMargins left="0.7" right="0.7" top="0.75" bottom="0.75" header="0" footer="0"/>
  <pageSetup paperSize="1" orientation="landscape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O9" sqref="O9"/>
    </sheetView>
  </sheetViews>
  <sheetFormatPr defaultColWidth="9" defaultRowHeight="15.6"/>
  <cols>
    <col min="1" max="1" width="22.375" customWidth="1"/>
  </cols>
  <sheetData>
    <row r="1" ht="18" spans="1:12">
      <c r="A1" s="1" t="s">
        <v>167</v>
      </c>
      <c r="B1" s="2"/>
      <c r="C1" s="2"/>
      <c r="E1" s="1" t="s">
        <v>168</v>
      </c>
      <c r="F1" s="3"/>
      <c r="G1" s="3"/>
      <c r="I1" s="1" t="s">
        <v>169</v>
      </c>
      <c r="J1" s="3"/>
      <c r="K1" s="3"/>
      <c r="L1" s="2"/>
    </row>
    <row r="2" spans="1:12">
      <c r="A2" s="4"/>
      <c r="B2" s="5"/>
      <c r="C2" s="5"/>
      <c r="E2" s="4"/>
      <c r="F2" s="6"/>
      <c r="G2" s="6"/>
      <c r="I2" s="18"/>
      <c r="J2" s="6"/>
      <c r="K2" s="6"/>
      <c r="L2" s="5"/>
    </row>
    <row r="3" ht="15" customHeight="1" spans="1:12">
      <c r="A3" s="4"/>
      <c r="B3" s="7"/>
      <c r="C3" s="7"/>
      <c r="E3" s="4" t="s">
        <v>170</v>
      </c>
      <c r="F3" s="6"/>
      <c r="G3" s="6"/>
      <c r="I3" s="4" t="s">
        <v>170</v>
      </c>
      <c r="J3" s="6"/>
      <c r="K3" s="6"/>
      <c r="L3" s="5"/>
    </row>
    <row r="4" spans="1:12">
      <c r="A4" s="8" t="s">
        <v>171</v>
      </c>
      <c r="B4" s="9">
        <v>0.15</v>
      </c>
      <c r="C4" s="10"/>
      <c r="E4" s="11" t="s">
        <v>172</v>
      </c>
      <c r="F4" s="9">
        <v>-0.05</v>
      </c>
      <c r="G4" s="10"/>
      <c r="I4" s="8" t="s">
        <v>121</v>
      </c>
      <c r="J4" s="9">
        <v>-0.55</v>
      </c>
      <c r="K4" s="10"/>
      <c r="L4" s="5"/>
    </row>
    <row r="5" spans="1:12">
      <c r="A5" s="8" t="s">
        <v>173</v>
      </c>
      <c r="B5" s="9">
        <v>0.15</v>
      </c>
      <c r="C5" s="10"/>
      <c r="E5" s="11" t="s">
        <v>59</v>
      </c>
      <c r="F5" s="9">
        <v>-0.1</v>
      </c>
      <c r="G5" s="10"/>
      <c r="I5" s="8" t="s">
        <v>174</v>
      </c>
      <c r="J5" s="9">
        <v>-0.5</v>
      </c>
      <c r="K5" s="10"/>
      <c r="L5" s="5"/>
    </row>
    <row r="6" spans="1:12">
      <c r="A6" s="8" t="s">
        <v>175</v>
      </c>
      <c r="B6" s="9">
        <v>0.15</v>
      </c>
      <c r="C6" s="10"/>
      <c r="E6" s="11" t="s">
        <v>61</v>
      </c>
      <c r="F6" s="9">
        <v>-0.15</v>
      </c>
      <c r="G6" s="10"/>
      <c r="I6" s="8" t="s">
        <v>176</v>
      </c>
      <c r="J6" s="9">
        <v>-0.5</v>
      </c>
      <c r="K6" s="10"/>
      <c r="L6" s="5"/>
    </row>
    <row r="7" spans="1:12">
      <c r="A7" s="8" t="s">
        <v>177</v>
      </c>
      <c r="B7" s="9">
        <v>0.15</v>
      </c>
      <c r="C7" s="10"/>
      <c r="E7" s="11" t="s">
        <v>63</v>
      </c>
      <c r="F7" s="9">
        <v>-0.2</v>
      </c>
      <c r="G7" s="10"/>
      <c r="I7" s="8" t="s">
        <v>178</v>
      </c>
      <c r="J7" s="9">
        <v>-0.5</v>
      </c>
      <c r="K7" s="10"/>
      <c r="L7" s="5"/>
    </row>
    <row r="8" spans="1:12">
      <c r="A8" s="8" t="s">
        <v>179</v>
      </c>
      <c r="B8" s="9">
        <v>0.15</v>
      </c>
      <c r="C8" s="10"/>
      <c r="E8" s="11" t="s">
        <v>65</v>
      </c>
      <c r="F8" s="9">
        <v>-0.23</v>
      </c>
      <c r="G8" s="10"/>
      <c r="I8" s="8" t="s">
        <v>166</v>
      </c>
      <c r="J8" s="9">
        <v>-0.4</v>
      </c>
      <c r="K8" s="10"/>
      <c r="L8" s="5"/>
    </row>
    <row r="9" spans="1:12">
      <c r="A9" s="8" t="s">
        <v>180</v>
      </c>
      <c r="B9" s="9">
        <v>0.15</v>
      </c>
      <c r="C9" s="10"/>
      <c r="E9" s="11" t="s">
        <v>67</v>
      </c>
      <c r="F9" s="9">
        <v>-0.26</v>
      </c>
      <c r="G9" s="10"/>
      <c r="I9" s="8" t="s">
        <v>181</v>
      </c>
      <c r="J9" s="9">
        <v>-0.4</v>
      </c>
      <c r="K9" s="10"/>
      <c r="L9" s="5"/>
    </row>
    <row r="10" ht="24" spans="1:12">
      <c r="A10" s="11" t="s">
        <v>182</v>
      </c>
      <c r="B10" s="9">
        <v>0.25</v>
      </c>
      <c r="C10" s="10"/>
      <c r="E10" s="11" t="s">
        <v>69</v>
      </c>
      <c r="F10" s="9">
        <v>-0.28</v>
      </c>
      <c r="G10" s="10"/>
      <c r="I10" s="8" t="s">
        <v>183</v>
      </c>
      <c r="J10" s="9">
        <v>-0.4</v>
      </c>
      <c r="K10" s="10"/>
      <c r="L10" s="5"/>
    </row>
    <row r="11" spans="1:12">
      <c r="A11" s="11" t="s">
        <v>184</v>
      </c>
      <c r="B11" s="9">
        <v>0.3</v>
      </c>
      <c r="C11" s="10"/>
      <c r="E11" s="11" t="s">
        <v>71</v>
      </c>
      <c r="F11" s="9">
        <v>-0.3</v>
      </c>
      <c r="G11" s="10"/>
      <c r="I11" s="8" t="s">
        <v>185</v>
      </c>
      <c r="J11" s="9">
        <v>-0.4</v>
      </c>
      <c r="K11" s="10"/>
      <c r="L11" s="5"/>
    </row>
    <row r="12" spans="1:12">
      <c r="A12" s="11" t="s">
        <v>186</v>
      </c>
      <c r="B12" s="9">
        <v>0.35</v>
      </c>
      <c r="C12" s="10"/>
      <c r="E12" s="11" t="s">
        <v>73</v>
      </c>
      <c r="F12" s="9">
        <v>-0.3</v>
      </c>
      <c r="G12" s="10"/>
      <c r="I12" s="8" t="s">
        <v>132</v>
      </c>
      <c r="J12" s="9">
        <v>-0.4</v>
      </c>
      <c r="K12" s="10"/>
      <c r="L12" s="5"/>
    </row>
    <row r="13" spans="1:12">
      <c r="A13" s="11" t="s">
        <v>187</v>
      </c>
      <c r="B13" s="9">
        <v>0.4</v>
      </c>
      <c r="C13" s="10">
        <v>1</v>
      </c>
      <c r="E13" s="11" t="s">
        <v>75</v>
      </c>
      <c r="F13" s="9">
        <v>-0.3</v>
      </c>
      <c r="G13" s="10">
        <v>1</v>
      </c>
      <c r="I13" s="19" t="s">
        <v>143</v>
      </c>
      <c r="J13" s="16">
        <v>-0.35</v>
      </c>
      <c r="K13" s="17"/>
      <c r="L13" s="5"/>
    </row>
    <row r="14" ht="24" spans="1:12">
      <c r="A14" s="11" t="s">
        <v>188</v>
      </c>
      <c r="B14" s="9">
        <v>0.4</v>
      </c>
      <c r="C14" s="10"/>
      <c r="E14" s="11" t="s">
        <v>77</v>
      </c>
      <c r="F14" s="9">
        <v>-0.3</v>
      </c>
      <c r="G14" s="10"/>
      <c r="I14" s="8" t="s">
        <v>100</v>
      </c>
      <c r="J14" s="9">
        <v>-0.3</v>
      </c>
      <c r="K14" s="10"/>
      <c r="L14" s="5"/>
    </row>
    <row r="15" ht="36" spans="1:12">
      <c r="A15" s="11" t="s">
        <v>189</v>
      </c>
      <c r="B15" s="9">
        <v>0.4</v>
      </c>
      <c r="C15" s="10"/>
      <c r="E15" s="11" t="s">
        <v>79</v>
      </c>
      <c r="F15" s="9">
        <v>-0.3</v>
      </c>
      <c r="G15" s="10"/>
      <c r="I15" s="8" t="s">
        <v>190</v>
      </c>
      <c r="J15" s="9">
        <v>-0.3</v>
      </c>
      <c r="K15" s="10"/>
      <c r="L15" s="5"/>
    </row>
    <row r="16" ht="24" spans="1:12">
      <c r="A16" s="8" t="s">
        <v>191</v>
      </c>
      <c r="B16" s="9">
        <v>0.4</v>
      </c>
      <c r="C16" s="10"/>
      <c r="E16" s="11" t="s">
        <v>81</v>
      </c>
      <c r="F16" s="9">
        <v>-0.3</v>
      </c>
      <c r="G16" s="10"/>
      <c r="I16" s="8" t="s">
        <v>192</v>
      </c>
      <c r="J16" s="9">
        <v>-0.3</v>
      </c>
      <c r="K16" s="10"/>
      <c r="L16" s="5"/>
    </row>
    <row r="17" spans="1:12">
      <c r="A17" s="11" t="s">
        <v>193</v>
      </c>
      <c r="B17" s="9">
        <v>0.4</v>
      </c>
      <c r="C17" s="10"/>
      <c r="E17" s="11" t="s">
        <v>83</v>
      </c>
      <c r="F17" s="9">
        <v>-0.3</v>
      </c>
      <c r="G17" s="10"/>
      <c r="I17" s="8" t="s">
        <v>194</v>
      </c>
      <c r="J17" s="9">
        <v>-0.3</v>
      </c>
      <c r="K17" s="10"/>
      <c r="L17" s="5"/>
    </row>
    <row r="18" spans="1:12">
      <c r="A18" s="11" t="s">
        <v>195</v>
      </c>
      <c r="B18" s="9">
        <v>0.5</v>
      </c>
      <c r="C18" s="10"/>
      <c r="E18" s="11" t="s">
        <v>85</v>
      </c>
      <c r="F18" s="9">
        <v>-0.3</v>
      </c>
      <c r="G18" s="10"/>
      <c r="I18" s="8" t="s">
        <v>138</v>
      </c>
      <c r="J18" s="9">
        <v>-0.3</v>
      </c>
      <c r="K18" s="10"/>
      <c r="L18" s="5"/>
    </row>
    <row r="19" spans="1:12">
      <c r="A19" s="11" t="s">
        <v>196</v>
      </c>
      <c r="B19" s="9">
        <v>0.5</v>
      </c>
      <c r="C19" s="10"/>
      <c r="E19" s="11" t="s">
        <v>87</v>
      </c>
      <c r="F19" s="9">
        <v>-0.3</v>
      </c>
      <c r="G19" s="10"/>
      <c r="I19" s="8" t="s">
        <v>197</v>
      </c>
      <c r="J19" s="9">
        <v>-0.25</v>
      </c>
      <c r="K19" s="10"/>
      <c r="L19" s="5"/>
    </row>
    <row r="20" spans="1:12">
      <c r="A20" s="11" t="s">
        <v>198</v>
      </c>
      <c r="B20" s="9">
        <v>0.5</v>
      </c>
      <c r="C20" s="10"/>
      <c r="E20" s="12" t="s">
        <v>89</v>
      </c>
      <c r="F20" s="13">
        <v>-0.3</v>
      </c>
      <c r="G20" s="14"/>
      <c r="I20" s="8" t="s">
        <v>66</v>
      </c>
      <c r="J20" s="9">
        <v>-0.25</v>
      </c>
      <c r="K20" s="10"/>
      <c r="L20" s="5"/>
    </row>
    <row r="21" spans="1:12">
      <c r="A21" s="11" t="s">
        <v>199</v>
      </c>
      <c r="B21" s="9">
        <v>0.5</v>
      </c>
      <c r="C21" s="10"/>
      <c r="E21" s="15" t="s">
        <v>200</v>
      </c>
      <c r="F21" s="16">
        <v>-0.3</v>
      </c>
      <c r="G21" s="17"/>
      <c r="I21" s="8" t="s">
        <v>160</v>
      </c>
      <c r="J21" s="9">
        <v>-0.2</v>
      </c>
      <c r="K21" s="10"/>
      <c r="L21" s="5"/>
    </row>
    <row r="22" spans="1:3">
      <c r="A22" s="11" t="s">
        <v>201</v>
      </c>
      <c r="B22" s="9">
        <v>0.5</v>
      </c>
      <c r="C22" s="10"/>
    </row>
    <row r="23" spans="1:3">
      <c r="A23" s="11" t="s">
        <v>202</v>
      </c>
      <c r="B23" s="9">
        <v>0.5</v>
      </c>
      <c r="C23" s="10"/>
    </row>
    <row r="24" spans="1:3">
      <c r="A24" s="11" t="s">
        <v>203</v>
      </c>
      <c r="B24" s="9">
        <v>0.5</v>
      </c>
      <c r="C24" s="10"/>
    </row>
    <row r="25" spans="1:3">
      <c r="A25" s="11" t="s">
        <v>204</v>
      </c>
      <c r="B25" s="9">
        <v>2</v>
      </c>
      <c r="C25" s="10"/>
    </row>
  </sheetData>
  <mergeCells count="1">
    <mergeCell ref="B3:C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Calculator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Murdo Guy</dc:creator>
  <cp:lastModifiedBy>Siddique Akbar</cp:lastModifiedBy>
  <dcterms:created xsi:type="dcterms:W3CDTF">2024-01-08T17:55:00Z</dcterms:created>
  <dcterms:modified xsi:type="dcterms:W3CDTF">2025-06-09T19:31:27Z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FEB5A2FB604B43D9A5752EBAACADF58B_12</vt:lpwstr>
  </property>
  <property fmtid="{D5CDD505-2E9C-101B-9397-08002B2CF9AE}" pid="3" name="KSOProductBuildVer">
    <vt:lpwstr>1033-12.2.0.21179</vt:lpwstr>
  </property>
</Properties>
</file>