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Carroll\OneDrive - Aston Technologies\Documents\"/>
    </mc:Choice>
  </mc:AlternateContent>
  <xr:revisionPtr revIDLastSave="0" documentId="13_ncr:1_{45D7BF48-0DAF-4C31-AC09-373799605548}" xr6:coauthVersionLast="47" xr6:coauthVersionMax="47" xr10:uidLastSave="{00000000-0000-0000-0000-000000000000}"/>
  <bookViews>
    <workbookView xWindow="2370" yWindow="0" windowWidth="14060" windowHeight="10200" xr2:uid="{00000000-000D-0000-FFFF-FFFF00000000}"/>
  </bookViews>
  <sheets>
    <sheet name="FINANCE CHARGE" sheetId="1" r:id="rId1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0">'FINANCE CHARGE'!$15:$15</definedName>
    <definedName name="RowTitleRegion1..E5">'FINANCE CHARGE'!$D$3</definedName>
  </definedNames>
  <calcPr calcId="191029"/>
</workbook>
</file>

<file path=xl/calcChain.xml><?xml version="1.0" encoding="utf-8"?>
<calcChain xmlns="http://schemas.openxmlformats.org/spreadsheetml/2006/main">
  <c r="E16" i="1" l="1"/>
  <c r="E46" i="1" s="1"/>
  <c r="E17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9" i="1"/>
  <c r="E40" i="1"/>
  <c r="E41" i="1"/>
  <c r="E42" i="1"/>
  <c r="B47" i="1" l="1"/>
  <c r="E4" i="1"/>
</calcChain>
</file>

<file path=xl/sharedStrings.xml><?xml version="1.0" encoding="utf-8"?>
<sst xmlns="http://schemas.openxmlformats.org/spreadsheetml/2006/main" count="58" uniqueCount="58">
  <si>
    <t>INVOICE NO.</t>
  </si>
  <si>
    <t>DATE</t>
  </si>
  <si>
    <t>CUSTOMER ID</t>
  </si>
  <si>
    <t>JOB</t>
  </si>
  <si>
    <t>PAYMENT TERMS</t>
  </si>
  <si>
    <t>Due on receipt</t>
  </si>
  <si>
    <t>DESCRIPTION</t>
  </si>
  <si>
    <t>TOTAL</t>
  </si>
  <si>
    <t>TOTAL DUE</t>
  </si>
  <si>
    <t>QUANTITY</t>
  </si>
  <si>
    <t>AMOUNT</t>
  </si>
  <si>
    <t xml:space="preserve"> THANK YOU FOR YOUR BUSINESS!</t>
  </si>
  <si>
    <t>Bill of Materials</t>
  </si>
  <si>
    <t xml:space="preserve">Aston Technologies Inc. </t>
  </si>
  <si>
    <t>6000 Shoreline Court, Suite 325</t>
  </si>
  <si>
    <t>South San Francisco, CA 94080</t>
  </si>
  <si>
    <t>info@astontech.com</t>
  </si>
  <si>
    <t>SIC10192</t>
  </si>
  <si>
    <t>SeaIce Creamery HQ Network Design</t>
  </si>
  <si>
    <t>Senior Network Engineer</t>
  </si>
  <si>
    <t>For</t>
  </si>
  <si>
    <t xml:space="preserve">SeaIce Creamery </t>
  </si>
  <si>
    <t>1234 Mission Street # 200</t>
  </si>
  <si>
    <t>San Francisco, CA 94812</t>
  </si>
  <si>
    <t>(415) 555 - 7564</t>
  </si>
  <si>
    <t>(650) 835 - 7570</t>
  </si>
  <si>
    <t>Lead Engineer</t>
  </si>
  <si>
    <t>Aaron Carroll</t>
  </si>
  <si>
    <t>(619) 867-5309</t>
  </si>
  <si>
    <t>Joe Mans</t>
  </si>
  <si>
    <t>Cisco Catalyst C9300 48-Port PoE Switch C9300-48U-A</t>
  </si>
  <si>
    <t xml:space="preserve">C9300 License Included in the switch. Indicated by the "U" </t>
  </si>
  <si>
    <t>10Gtek For Cisco SFP-10G-SR 10GBase-SR 10G SFP+ Transceiver multimode LC 300M</t>
  </si>
  <si>
    <r>
      <t xml:space="preserve">Cisco Network and Digital Network Architecture Advantage - Term License (5 years) - 1 switch </t>
    </r>
    <r>
      <rPr>
        <b/>
        <sz val="11"/>
        <color theme="1" tint="0.24994659260841701"/>
        <rFont val="Calibri"/>
        <family val="2"/>
        <scheme val="minor"/>
      </rPr>
      <t>C9500-DNA-A-5Y</t>
    </r>
  </si>
  <si>
    <r>
      <t xml:space="preserve">V2 Technologies Cisco - Stacking cable - Stackwise-480 to Stackwise-480 - 50 cm - Type 1 </t>
    </r>
    <r>
      <rPr>
        <b/>
        <sz val="11"/>
        <color theme="1" tint="0.24994659260841701"/>
        <rFont val="Calibri"/>
        <family val="2"/>
        <scheme val="minor"/>
      </rPr>
      <t>STACK-T1-50CM=-AV2</t>
    </r>
  </si>
  <si>
    <r>
      <t>Tripp Lite PDU Basic 120V 1.8kW 15A 5-15R 13 Outlet 5-15P Horizontal 1URM</t>
    </r>
    <r>
      <rPr>
        <b/>
        <sz val="11"/>
        <color theme="1" tint="0.24994659260841701"/>
        <rFont val="Calibri"/>
        <family val="2"/>
        <scheme val="minor"/>
      </rPr>
      <t xml:space="preserve"> PDU1215</t>
    </r>
  </si>
  <si>
    <r>
      <t xml:space="preserve">Palo Threat Prevention for PA-5220 - subscription license renewal (1 year) - 1 device in HA pair </t>
    </r>
    <r>
      <rPr>
        <b/>
        <sz val="11"/>
        <color theme="1" tint="0.24994659260841701"/>
        <rFont val="Calibri"/>
        <family val="2"/>
        <scheme val="minor"/>
      </rPr>
      <t>PANPA5220TPHA2R</t>
    </r>
  </si>
  <si>
    <r>
      <t xml:space="preserve">Cisco Config 1 Secondary Power Supply - power supply - hot-plug / redundant - 1100 Watt UPGRADED </t>
    </r>
    <r>
      <rPr>
        <b/>
        <sz val="11"/>
        <color theme="1" tint="0.24994659260841701"/>
        <rFont val="Calibri"/>
        <family val="2"/>
        <scheme val="minor"/>
      </rPr>
      <t>C1-1100WAC-P</t>
    </r>
  </si>
  <si>
    <r>
      <rPr>
        <sz val="11"/>
        <color theme="1" tint="0.24994659260841701"/>
        <rFont val="Calibri"/>
        <family val="2"/>
        <scheme val="minor"/>
      </rPr>
      <t>Cisco Switch Fan Tray for Catalyst 9300</t>
    </r>
    <r>
      <rPr>
        <b/>
        <sz val="24"/>
        <color theme="1" tint="0.24994659260841701"/>
        <rFont val="Calibri"/>
        <family val="2"/>
        <scheme val="minor"/>
      </rPr>
      <t xml:space="preserve"> </t>
    </r>
    <r>
      <rPr>
        <b/>
        <sz val="11"/>
        <color theme="1" tint="0.24994659260841701"/>
        <rFont val="Calibri"/>
        <family val="2"/>
        <scheme val="minor"/>
      </rPr>
      <t>FAN-T2-01</t>
    </r>
  </si>
  <si>
    <r>
      <t>Cisco switch fan try for Catalyst 9500</t>
    </r>
    <r>
      <rPr>
        <b/>
        <sz val="11"/>
        <color theme="1" tint="0.24994659260841701"/>
        <rFont val="Calibri"/>
        <family val="2"/>
        <scheme val="minor"/>
      </rPr>
      <t xml:space="preserve"> C9K-T1-FANTRAY=</t>
    </r>
  </si>
  <si>
    <r>
      <rPr>
        <b/>
        <sz val="12"/>
        <color theme="1" tint="0.24994659260841701"/>
        <rFont val="Calibri"/>
        <family val="2"/>
        <scheme val="minor"/>
      </rPr>
      <t>Palo Alto PA-5220 Next-Generation Firewall VPN Gateway</t>
    </r>
    <r>
      <rPr>
        <sz val="11"/>
        <color theme="1" tint="0.24994659260841701"/>
        <rFont val="Calibri"/>
        <family val="2"/>
        <scheme val="minor"/>
      </rPr>
      <t xml:space="preserve"> 1/10/40GbE 2x PSU Rails</t>
    </r>
  </si>
  <si>
    <r>
      <t xml:space="preserve">APC Smart-UPS SRT 8000VA RM - UPS - 8000 Watt - 8000 VA </t>
    </r>
    <r>
      <rPr>
        <b/>
        <sz val="11"/>
        <color theme="1" tint="0.24994659260841701"/>
        <rFont val="Calibri"/>
        <family val="2"/>
        <scheme val="minor"/>
      </rPr>
      <t>SRT8KRMXLT</t>
    </r>
  </si>
  <si>
    <r>
      <t xml:space="preserve">IOGEAR Professional 2000VA - UPS - 1930 Watt - 2000 VA - TAA Compliant </t>
    </r>
    <r>
      <rPr>
        <b/>
        <sz val="11"/>
        <color theme="1" tint="0.24994659260841701"/>
        <rFont val="Calibri"/>
        <family val="2"/>
        <scheme val="minor"/>
      </rPr>
      <t>GBB2000N</t>
    </r>
  </si>
  <si>
    <r>
      <t xml:space="preserve">Tripp Lite PDU Metered Vertical 7.4kW </t>
    </r>
    <r>
      <rPr>
        <b/>
        <sz val="11"/>
        <color theme="1" tint="0.24994659260841701"/>
        <rFont val="Calibri"/>
        <family val="2"/>
        <scheme val="minor"/>
      </rPr>
      <t>PDUMV32HV</t>
    </r>
  </si>
  <si>
    <t>Cisco C9500QC-A 32-Port 40G QSFP Switch With Dual Power Supply</t>
  </si>
  <si>
    <r>
      <t xml:space="preserve">Cisco Redundant Power Supply - power supply - hot-plug / redundant - 930 Watt 	</t>
    </r>
    <r>
      <rPr>
        <b/>
        <sz val="11"/>
        <color theme="1" tint="0.24994659260841701"/>
        <rFont val="Calibri"/>
        <family val="2"/>
        <scheme val="minor"/>
      </rPr>
      <t>C9K-PWR-930WDC-R=</t>
    </r>
  </si>
  <si>
    <t>CAT 6 Ethernet Cable Lan Network CAT6 Internet Modem Blue RJ45 Patch Cord LOT</t>
  </si>
  <si>
    <t>OM4 LC to ST Fiber Optic Patch Cable Multimode Duplex Aqua 50/125 LC ST 1M-15M</t>
  </si>
  <si>
    <t>OS2 LC to LC Fiber Optic Patch Cable Single Mode Duplex 9/125 SMF Yellow 3M</t>
  </si>
  <si>
    <r>
      <t>LOT OF 20,</t>
    </r>
    <r>
      <rPr>
        <b/>
        <sz val="11"/>
        <color theme="1" tint="0.24994659260841701"/>
        <rFont val="Calibri"/>
        <family val="2"/>
        <scheme val="minor"/>
      </rPr>
      <t xml:space="preserve"> </t>
    </r>
    <r>
      <rPr>
        <sz val="11"/>
        <color theme="1" tint="0.24994659260841701"/>
        <rFont val="Calibri"/>
        <family val="2"/>
        <scheme val="minor"/>
      </rPr>
      <t>cisco</t>
    </r>
    <r>
      <rPr>
        <b/>
        <sz val="11"/>
        <color theme="1" tint="0.24994659260841701"/>
        <rFont val="Calibri"/>
        <family val="2"/>
        <scheme val="minor"/>
      </rPr>
      <t xml:space="preserve"> QSFP-40G-SR-BD</t>
    </r>
    <r>
      <rPr>
        <sz val="11"/>
        <color theme="1" tint="0.24994659260841701"/>
        <rFont val="Calibri"/>
        <family val="2"/>
        <scheme val="minor"/>
      </rPr>
      <t xml:space="preserve"> QSFP+ Module SR4 LC MMF</t>
    </r>
  </si>
  <si>
    <t xml:space="preserve">AOI QSFP+ 40G-LR4 Lite 2km 1301nm 4xCWDM Daul LC SMF AQOLBCQ4EDMA0878 </t>
  </si>
  <si>
    <r>
      <rPr>
        <sz val="11"/>
        <color theme="1" tint="0.24994659260841701"/>
        <rFont val="Calibri"/>
        <family val="2"/>
        <scheme val="minor"/>
      </rPr>
      <t xml:space="preserve">Cisco Catalyst 9120AX Series </t>
    </r>
    <r>
      <rPr>
        <b/>
        <sz val="11"/>
        <color theme="1" tint="0.24994659260841701"/>
        <rFont val="Calibri"/>
        <family val="2"/>
        <scheme val="minor"/>
      </rPr>
      <t xml:space="preserve">C9120AXI-B </t>
    </r>
    <r>
      <rPr>
        <sz val="11"/>
        <color theme="1" tint="0.24994659260841701"/>
        <rFont val="Calibri"/>
        <family val="2"/>
        <scheme val="minor"/>
      </rPr>
      <t>Wi-Fi 6 802.11ax Wireless Access Point</t>
    </r>
  </si>
  <si>
    <t>Cisco C9800-L-C-K9 Catalyst 9800-L Copper Uplink Wireless LAN Controller</t>
  </si>
  <si>
    <r>
      <t>Cisco Digital Network Architecture Essentials - Term License (3 years) - 1 license</t>
    </r>
    <r>
      <rPr>
        <b/>
        <sz val="11"/>
        <color theme="1" tint="0.24994659260841701"/>
        <rFont val="Calibri"/>
        <family val="2"/>
        <scheme val="minor"/>
      </rPr>
      <t xml:space="preserve"> AIR-DNA-E-3Y</t>
    </r>
  </si>
  <si>
    <t xml:space="preserve"> </t>
  </si>
  <si>
    <t>SHIPPING</t>
  </si>
  <si>
    <t xml:space="preserve">       Aaron.Carroll@astontech.com</t>
  </si>
  <si>
    <t xml:space="preserve">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</si>
</sst>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15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4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29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right"/>
    </xf>
    <xf numFmtId="4" fontId="0" fillId="0" borderId="0" xfId="6" applyFont="1" applyFill="1" applyBorder="1">
      <alignment horizontal="righ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wrapText="1"/>
    </xf>
    <xf numFmtId="0" fontId="12" fillId="0" borderId="0" xfId="0" applyFont="1">
      <alignment wrapText="1"/>
    </xf>
    <xf numFmtId="0" fontId="12" fillId="0" borderId="0" xfId="0" applyFont="1" applyAlignment="1">
      <alignment vertical="center" wrapText="1"/>
    </xf>
    <xf numFmtId="4" fontId="0" fillId="0" borderId="0" xfId="6" applyFont="1">
      <alignment horizontal="right"/>
    </xf>
    <xf numFmtId="164" fontId="0" fillId="0" borderId="0" xfId="8" applyFont="1">
      <alignment horizontal="right"/>
    </xf>
    <xf numFmtId="164" fontId="12" fillId="0" borderId="0" xfId="8" applyFont="1" applyFill="1" applyBorder="1">
      <alignment horizontal="right"/>
    </xf>
    <xf numFmtId="0" fontId="7" fillId="0" borderId="0" xfId="1">
      <alignment horizontal="right"/>
    </xf>
    <xf numFmtId="0" fontId="2" fillId="0" borderId="0" xfId="3"/>
    <xf numFmtId="0" fontId="9" fillId="0" borderId="0" xfId="5">
      <alignment horizontal="center" wrapText="1"/>
    </xf>
    <xf numFmtId="0" fontId="8" fillId="0" borderId="1" xfId="11">
      <alignment horizontal="left" wrapText="1"/>
    </xf>
    <xf numFmtId="0" fontId="5" fillId="2" borderId="1" xfId="12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7">
    <dxf>
      <numFmt numFmtId="164" formatCode="&quot;$&quot;#,##0.00"/>
    </dxf>
    <dxf>
      <alignment horizontal="right" vertical="bottom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61524</xdr:rowOff>
    </xdr:from>
    <xdr:to>
      <xdr:col>1</xdr:col>
      <xdr:colOff>1426845</xdr:colOff>
      <xdr:row>0</xdr:row>
      <xdr:rowOff>714444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61524"/>
          <a:ext cx="1386840" cy="638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E46" totalsRowCount="1">
  <autoFilter ref="B15:E45" xr:uid="{00000000-0009-0000-0100-000001000000}"/>
  <tableColumns count="4">
    <tableColumn id="1" xr3:uid="{00000000-0010-0000-0000-000001000000}" name="DESCRIPTION"/>
    <tableColumn id="2" xr3:uid="{00000000-0010-0000-0000-000002000000}" name="QUANTITY" dataCellStyle="Comma"/>
    <tableColumn id="3" xr3:uid="{00000000-0010-0000-0000-000003000000}" name="AMOUNT" totalsRowLabel="TOTAL DUE" totalsRowDxfId="1" dataCellStyle="Currency"/>
    <tableColumn id="4" xr3:uid="{00000000-0010-0000-0000-000004000000}" name="TOTAL" totalsRowFunction="sum" totalsRowDxfId="0" dataCellStyle="Currency">
      <calculatedColumnFormula>Data[[#This Row],[QUANTITY]]*Data[[#This Row],[AMOUNT]]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ron.Carroll@astontech.com" TargetMode="External"/><Relationship Id="rId1" Type="http://schemas.openxmlformats.org/officeDocument/2006/relationships/hyperlink" Target="mailto:info@astontech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48"/>
  <sheetViews>
    <sheetView showGridLines="0" tabSelected="1" workbookViewId="0">
      <selection activeCell="B47" sqref="B47:E47"/>
    </sheetView>
  </sheetViews>
  <sheetFormatPr defaultRowHeight="30" customHeight="1" x14ac:dyDescent="0.35"/>
  <cols>
    <col min="1" max="1" width="2.6328125" customWidth="1"/>
    <col min="2" max="2" width="55.90625" style="1" customWidth="1"/>
    <col min="3" max="3" width="16.453125" style="1" customWidth="1"/>
    <col min="4" max="4" width="17.54296875" style="1" customWidth="1"/>
    <col min="5" max="5" width="21.6328125" style="1" customWidth="1"/>
    <col min="6" max="6" width="2.6328125" customWidth="1"/>
  </cols>
  <sheetData>
    <row r="1" spans="2:5" ht="60" customHeight="1" x14ac:dyDescent="0.75">
      <c r="B1"/>
      <c r="C1" s="13"/>
      <c r="D1" s="24" t="s">
        <v>12</v>
      </c>
      <c r="E1" s="24"/>
    </row>
    <row r="2" spans="2:5" ht="33" customHeight="1" x14ac:dyDescent="0.35">
      <c r="B2" s="4" t="s">
        <v>13</v>
      </c>
      <c r="C2"/>
      <c r="D2"/>
      <c r="E2"/>
    </row>
    <row r="3" spans="2:5" ht="14.5" x14ac:dyDescent="0.35">
      <c r="B3" s="2" t="s">
        <v>14</v>
      </c>
      <c r="D3" s="3" t="s">
        <v>0</v>
      </c>
      <c r="E3" s="2">
        <v>100</v>
      </c>
    </row>
    <row r="4" spans="2:5" ht="14.5" x14ac:dyDescent="0.35">
      <c r="B4" s="2" t="s">
        <v>15</v>
      </c>
      <c r="D4" s="3" t="s">
        <v>1</v>
      </c>
      <c r="E4" s="6">
        <f ca="1">TODAY()</f>
        <v>45076</v>
      </c>
    </row>
    <row r="5" spans="2:5" ht="14.5" x14ac:dyDescent="0.35">
      <c r="B5" s="8" t="s">
        <v>25</v>
      </c>
      <c r="D5" s="3" t="s">
        <v>2</v>
      </c>
      <c r="E5" s="2" t="s">
        <v>17</v>
      </c>
    </row>
    <row r="6" spans="2:5" ht="14.5" x14ac:dyDescent="0.35">
      <c r="B6" s="14" t="s">
        <v>16</v>
      </c>
      <c r="C6"/>
      <c r="D6"/>
      <c r="E6"/>
    </row>
    <row r="7" spans="2:5" ht="30" customHeight="1" x14ac:dyDescent="0.35">
      <c r="B7" s="3" t="s">
        <v>26</v>
      </c>
      <c r="C7"/>
      <c r="D7" s="25" t="s">
        <v>20</v>
      </c>
      <c r="E7" s="25"/>
    </row>
    <row r="8" spans="2:5" ht="14.5" x14ac:dyDescent="0.35">
      <c r="B8" s="15" t="s">
        <v>27</v>
      </c>
      <c r="C8"/>
      <c r="D8"/>
      <c r="E8" s="2" t="s">
        <v>29</v>
      </c>
    </row>
    <row r="9" spans="2:5" ht="14.5" x14ac:dyDescent="0.35">
      <c r="B9" s="15" t="s">
        <v>19</v>
      </c>
      <c r="C9"/>
      <c r="D9"/>
      <c r="E9" s="2" t="s">
        <v>21</v>
      </c>
    </row>
    <row r="10" spans="2:5" ht="14.5" x14ac:dyDescent="0.35">
      <c r="B10" s="15" t="s">
        <v>28</v>
      </c>
      <c r="C10"/>
      <c r="D10"/>
      <c r="E10" s="2" t="s">
        <v>22</v>
      </c>
    </row>
    <row r="11" spans="2:5" ht="14.5" x14ac:dyDescent="0.35">
      <c r="B11" s="14" t="s">
        <v>56</v>
      </c>
      <c r="C11"/>
      <c r="D11"/>
      <c r="E11" s="2" t="s">
        <v>23</v>
      </c>
    </row>
    <row r="12" spans="2:5" ht="33" customHeight="1" x14ac:dyDescent="0.35">
      <c r="B12" s="7"/>
      <c r="C12"/>
      <c r="D12"/>
      <c r="E12" s="5" t="s">
        <v>24</v>
      </c>
    </row>
    <row r="13" spans="2:5" ht="30" customHeight="1" x14ac:dyDescent="0.35">
      <c r="B13" s="27" t="s">
        <v>3</v>
      </c>
      <c r="C13" s="27"/>
      <c r="D13" s="27" t="s">
        <v>4</v>
      </c>
      <c r="E13" s="27"/>
    </row>
    <row r="14" spans="2:5" ht="30" customHeight="1" x14ac:dyDescent="0.35">
      <c r="B14" s="28" t="s">
        <v>18</v>
      </c>
      <c r="C14" s="28"/>
      <c r="D14" s="28" t="s">
        <v>5</v>
      </c>
      <c r="E14" s="28"/>
    </row>
    <row r="15" spans="2:5" ht="45" customHeight="1" x14ac:dyDescent="0.35">
      <c r="B15" t="s">
        <v>6</v>
      </c>
      <c r="C15" t="s">
        <v>9</v>
      </c>
      <c r="D15" t="s">
        <v>10</v>
      </c>
      <c r="E15" t="s">
        <v>7</v>
      </c>
    </row>
    <row r="16" spans="2:5" ht="30" customHeight="1" x14ac:dyDescent="0.35">
      <c r="B16" t="s">
        <v>40</v>
      </c>
      <c r="C16" s="21">
        <v>3</v>
      </c>
      <c r="D16" s="22">
        <v>4998</v>
      </c>
      <c r="E16" s="22">
        <f>Data[[#This Row],[QUANTITY]]*Data[[#This Row],[AMOUNT]]</f>
        <v>14994</v>
      </c>
    </row>
    <row r="17" spans="2:5" ht="30" customHeight="1" x14ac:dyDescent="0.35">
      <c r="B17" t="s">
        <v>36</v>
      </c>
      <c r="C17" s="21">
        <v>2</v>
      </c>
      <c r="D17" s="22">
        <v>13100</v>
      </c>
      <c r="E17" s="22">
        <f>Data[[#This Row],[QUANTITY]]*Data[[#This Row],[AMOUNT]]</f>
        <v>26200</v>
      </c>
    </row>
    <row r="18" spans="2:5" ht="30" customHeight="1" x14ac:dyDescent="0.35">
      <c r="B18"/>
      <c r="C18" s="21"/>
      <c r="D18" s="22"/>
      <c r="E18" s="22"/>
    </row>
    <row r="19" spans="2:5" ht="30" customHeight="1" x14ac:dyDescent="0.35">
      <c r="B19" s="19" t="s">
        <v>44</v>
      </c>
      <c r="C19" s="11">
        <v>4</v>
      </c>
      <c r="D19" s="12">
        <v>8100</v>
      </c>
      <c r="E19" s="12">
        <f>Data[[#This Row],[QUANTITY]]*Data[[#This Row],[AMOUNT]]</f>
        <v>32400</v>
      </c>
    </row>
    <row r="20" spans="2:5" ht="30" customHeight="1" x14ac:dyDescent="0.35">
      <c r="B20" s="17" t="s">
        <v>33</v>
      </c>
      <c r="C20" s="11">
        <v>4</v>
      </c>
      <c r="D20" s="12">
        <v>16080</v>
      </c>
      <c r="E20" s="12">
        <f>Data[[#This Row],[QUANTITY]]*Data[[#This Row],[AMOUNT]]</f>
        <v>64320</v>
      </c>
    </row>
    <row r="21" spans="2:5" ht="30" customHeight="1" x14ac:dyDescent="0.35">
      <c r="B21" s="17" t="s">
        <v>49</v>
      </c>
      <c r="C21" s="11">
        <v>13</v>
      </c>
      <c r="D21" s="12">
        <v>375</v>
      </c>
      <c r="E21" s="12">
        <f>Data[[#This Row],[QUANTITY]]*Data[[#This Row],[AMOUNT]]</f>
        <v>4875</v>
      </c>
    </row>
    <row r="22" spans="2:5" ht="30" customHeight="1" x14ac:dyDescent="0.35">
      <c r="B22" s="17" t="s">
        <v>50</v>
      </c>
      <c r="C22" s="11">
        <v>64</v>
      </c>
      <c r="D22" s="12">
        <v>3</v>
      </c>
      <c r="E22" s="12">
        <f>Data[[#This Row],[QUANTITY]]*Data[[#This Row],[AMOUNT]]</f>
        <v>192</v>
      </c>
    </row>
    <row r="23" spans="2:5" ht="30" customHeight="1" x14ac:dyDescent="0.35">
      <c r="B23" s="17" t="s">
        <v>48</v>
      </c>
      <c r="C23" s="11">
        <v>50</v>
      </c>
      <c r="D23" s="12">
        <v>14</v>
      </c>
      <c r="E23" s="12">
        <f>Data[[#This Row],[QUANTITY]]*Data[[#This Row],[AMOUNT]]</f>
        <v>700</v>
      </c>
    </row>
    <row r="24" spans="2:5" ht="30" customHeight="1" x14ac:dyDescent="0.35">
      <c r="B24" s="17" t="s">
        <v>47</v>
      </c>
      <c r="C24" s="11">
        <v>180</v>
      </c>
      <c r="D24" s="12">
        <v>13</v>
      </c>
      <c r="E24" s="12">
        <f>Data[[#This Row],[QUANTITY]]*Data[[#This Row],[AMOUNT]]</f>
        <v>2340</v>
      </c>
    </row>
    <row r="25" spans="2:5" ht="30" customHeight="1" x14ac:dyDescent="0.35">
      <c r="B25" s="17" t="s">
        <v>45</v>
      </c>
      <c r="C25" s="11">
        <v>4</v>
      </c>
      <c r="D25" s="12">
        <v>1794.99</v>
      </c>
      <c r="E25" s="12">
        <f>Data[[#This Row],[QUANTITY]]*Data[[#This Row],[AMOUNT]]</f>
        <v>7179.96</v>
      </c>
    </row>
    <row r="26" spans="2:5" ht="30" customHeight="1" x14ac:dyDescent="0.35">
      <c r="B26" s="17" t="s">
        <v>39</v>
      </c>
      <c r="C26" s="11">
        <v>9</v>
      </c>
      <c r="D26" s="12">
        <v>185</v>
      </c>
      <c r="E26" s="12">
        <f>Data[[#This Row],[QUANTITY]]*Data[[#This Row],[AMOUNT]]</f>
        <v>1665</v>
      </c>
    </row>
    <row r="27" spans="2:5" ht="30" customHeight="1" x14ac:dyDescent="0.35">
      <c r="B27" s="17" t="s">
        <v>42</v>
      </c>
      <c r="C27" s="11">
        <v>3</v>
      </c>
      <c r="D27" s="12">
        <v>1080</v>
      </c>
      <c r="E27" s="12">
        <f>Data[[#This Row],[QUANTITY]]*Data[[#This Row],[AMOUNT]]</f>
        <v>3240</v>
      </c>
    </row>
    <row r="28" spans="2:5" ht="30" customHeight="1" x14ac:dyDescent="0.35">
      <c r="B28" s="17" t="s">
        <v>35</v>
      </c>
      <c r="C28" s="11">
        <v>4</v>
      </c>
      <c r="D28" s="12">
        <v>106</v>
      </c>
      <c r="E28" s="12">
        <f>Data[[#This Row],[QUANTITY]]*Data[[#This Row],[AMOUNT]]</f>
        <v>424</v>
      </c>
    </row>
    <row r="29" spans="2:5" ht="30" customHeight="1" x14ac:dyDescent="0.35">
      <c r="B29" s="17"/>
      <c r="C29" s="11"/>
      <c r="D29" s="12"/>
      <c r="E29" s="12"/>
    </row>
    <row r="30" spans="2:5" ht="30" customHeight="1" x14ac:dyDescent="0.35">
      <c r="B30" s="18" t="s">
        <v>30</v>
      </c>
      <c r="C30" s="11">
        <v>18</v>
      </c>
      <c r="D30" s="12">
        <v>850</v>
      </c>
      <c r="E30" s="12">
        <f>Data[[#This Row],[QUANTITY]]*Data[[#This Row],[AMOUNT]]</f>
        <v>15300</v>
      </c>
    </row>
    <row r="31" spans="2:5" ht="30" customHeight="1" x14ac:dyDescent="0.35">
      <c r="B31" t="s">
        <v>31</v>
      </c>
      <c r="C31" s="11">
        <v>16</v>
      </c>
      <c r="D31" s="12">
        <v>0</v>
      </c>
      <c r="E31" s="12">
        <f>Data[[#This Row],[QUANTITY]]*Data[[#This Row],[AMOUNT]]</f>
        <v>0</v>
      </c>
    </row>
    <row r="32" spans="2:5" ht="30" customHeight="1" x14ac:dyDescent="0.35">
      <c r="B32" t="s">
        <v>37</v>
      </c>
      <c r="C32" s="11">
        <v>32</v>
      </c>
      <c r="D32" s="12">
        <v>275</v>
      </c>
      <c r="E32" s="12">
        <f>Data[[#This Row],[QUANTITY]]*Data[[#This Row],[AMOUNT]]</f>
        <v>8800</v>
      </c>
    </row>
    <row r="33" spans="2:5" ht="30" customHeight="1" x14ac:dyDescent="0.35">
      <c r="B33" s="17" t="s">
        <v>34</v>
      </c>
      <c r="C33" s="11">
        <v>16</v>
      </c>
      <c r="D33" s="12">
        <v>115</v>
      </c>
      <c r="E33" s="12">
        <f>Data[[#This Row],[QUANTITY]]*Data[[#This Row],[AMOUNT]]</f>
        <v>1840</v>
      </c>
    </row>
    <row r="34" spans="2:5" ht="30" customHeight="1" x14ac:dyDescent="0.35">
      <c r="B34" t="s">
        <v>41</v>
      </c>
      <c r="C34" s="11">
        <v>4</v>
      </c>
      <c r="D34" s="12">
        <v>8200</v>
      </c>
      <c r="E34" s="12">
        <f>Data[[#This Row],[QUANTITY]]*Data[[#This Row],[AMOUNT]]</f>
        <v>32800</v>
      </c>
    </row>
    <row r="35" spans="2:5" ht="30" customHeight="1" x14ac:dyDescent="0.35">
      <c r="B35" s="17" t="s">
        <v>43</v>
      </c>
      <c r="C35" s="11">
        <v>7</v>
      </c>
      <c r="D35" s="12">
        <v>500</v>
      </c>
      <c r="E35" s="12">
        <f>Data[[#This Row],[QUANTITY]]*Data[[#This Row],[AMOUNT]]</f>
        <v>3500</v>
      </c>
    </row>
    <row r="36" spans="2:5" ht="30" customHeight="1" x14ac:dyDescent="0.35">
      <c r="B36" s="16" t="s">
        <v>38</v>
      </c>
      <c r="C36" s="11">
        <v>16</v>
      </c>
      <c r="D36" s="12">
        <v>50</v>
      </c>
      <c r="E36" s="12">
        <f>Data[[#This Row],[QUANTITY]]*Data[[#This Row],[AMOUNT]]</f>
        <v>800</v>
      </c>
    </row>
    <row r="37" spans="2:5" ht="30" customHeight="1" x14ac:dyDescent="0.35">
      <c r="B37" s="17" t="s">
        <v>46</v>
      </c>
      <c r="C37" s="11">
        <v>768</v>
      </c>
      <c r="D37" s="12">
        <v>3.75</v>
      </c>
      <c r="E37" s="12">
        <f>Data[[#This Row],[QUANTITY]]*Data[[#This Row],[AMOUNT]]</f>
        <v>2880</v>
      </c>
    </row>
    <row r="38" spans="2:5" ht="30" customHeight="1" x14ac:dyDescent="0.35">
      <c r="B38" s="20"/>
      <c r="C38" s="11"/>
      <c r="D38" s="12"/>
      <c r="E38" s="12"/>
    </row>
    <row r="39" spans="2:5" ht="30" customHeight="1" x14ac:dyDescent="0.35">
      <c r="B39" s="20" t="s">
        <v>52</v>
      </c>
      <c r="C39" s="11">
        <v>2</v>
      </c>
      <c r="D39" s="12">
        <v>1200</v>
      </c>
      <c r="E39" s="12">
        <f>Data[[#This Row],[QUANTITY]]*Data[[#This Row],[AMOUNT]]</f>
        <v>2400</v>
      </c>
    </row>
    <row r="40" spans="2:5" ht="30" customHeight="1" x14ac:dyDescent="0.35">
      <c r="B40" s="20" t="s">
        <v>51</v>
      </c>
      <c r="C40" s="11">
        <v>6</v>
      </c>
      <c r="D40" s="12">
        <v>406</v>
      </c>
      <c r="E40" s="12">
        <f>Data[[#This Row],[QUANTITY]]*Data[[#This Row],[AMOUNT]]</f>
        <v>2436</v>
      </c>
    </row>
    <row r="41" spans="2:5" ht="30" customHeight="1" x14ac:dyDescent="0.35">
      <c r="B41" s="17" t="s">
        <v>53</v>
      </c>
      <c r="C41" s="11">
        <v>6</v>
      </c>
      <c r="D41" s="12">
        <v>139</v>
      </c>
      <c r="E41" s="12">
        <f>Data[[#This Row],[QUANTITY]]*Data[[#This Row],[AMOUNT]]</f>
        <v>834</v>
      </c>
    </row>
    <row r="42" spans="2:5" ht="30" customHeight="1" x14ac:dyDescent="0.35">
      <c r="B42" s="17" t="s">
        <v>32</v>
      </c>
      <c r="C42" s="11">
        <v>8</v>
      </c>
      <c r="D42" s="12">
        <v>27</v>
      </c>
      <c r="E42" s="12">
        <f>Data[[#This Row],[QUANTITY]]*Data[[#This Row],[AMOUNT]]</f>
        <v>216</v>
      </c>
    </row>
    <row r="43" spans="2:5" ht="30" customHeight="1" x14ac:dyDescent="0.35">
      <c r="B43" s="17"/>
      <c r="C43" s="11"/>
      <c r="D43" s="12"/>
      <c r="E43" s="12"/>
    </row>
    <row r="44" spans="2:5" ht="30" customHeight="1" x14ac:dyDescent="0.35">
      <c r="B44" s="19" t="s">
        <v>54</v>
      </c>
      <c r="C44" s="11"/>
      <c r="D44" s="23" t="s">
        <v>55</v>
      </c>
      <c r="E44" s="12">
        <v>3387</v>
      </c>
    </row>
    <row r="45" spans="2:5" ht="30" customHeight="1" x14ac:dyDescent="0.35">
      <c r="B45"/>
      <c r="C45" s="11"/>
      <c r="D45" s="23" t="s">
        <v>57</v>
      </c>
      <c r="E45" s="12">
        <v>16110</v>
      </c>
    </row>
    <row r="46" spans="2:5" ht="30" customHeight="1" x14ac:dyDescent="0.35">
      <c r="B46"/>
      <c r="C46"/>
      <c r="D46" s="10" t="s">
        <v>8</v>
      </c>
      <c r="E46" s="9">
        <f>SUBTOTAL(109,Data[TOTAL])</f>
        <v>249832.95999999999</v>
      </c>
    </row>
    <row r="47" spans="2:5" ht="30" customHeight="1" x14ac:dyDescent="0.35">
      <c r="B47" s="26" t="str">
        <f>"Make all checks payable to "&amp;Company_Name&amp;"."</f>
        <v>Make all checks payable to Aston Technologies Inc. .</v>
      </c>
      <c r="C47" s="26"/>
      <c r="D47" s="26"/>
      <c r="E47" s="26"/>
    </row>
    <row r="48" spans="2:5" ht="30" customHeight="1" x14ac:dyDescent="0.35">
      <c r="B48" s="26" t="s">
        <v>11</v>
      </c>
      <c r="C48" s="26"/>
      <c r="D48" s="26"/>
      <c r="E48" s="26"/>
    </row>
  </sheetData>
  <mergeCells count="8">
    <mergeCell ref="D1:E1"/>
    <mergeCell ref="D7:E7"/>
    <mergeCell ref="B48:E48"/>
    <mergeCell ref="B47:E47"/>
    <mergeCell ref="D13:E13"/>
    <mergeCell ref="D14:E14"/>
    <mergeCell ref="B13:C13"/>
    <mergeCell ref="B14:C14"/>
  </mergeCells>
  <phoneticPr fontId="0" type="noConversion"/>
  <dataValidations count="36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Company name is automatically appended in this cell" sqref="B47:E47" xr:uid="{00000000-0002-0000-0000-00001D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  <dataValidation allowBlank="1" showInputMessage="1" showErrorMessage="1" prompt="Enter invoice Description in this column under this heading. Use heading filters to find specific entries" sqref="B15:B18" xr:uid="{00000000-0002-0000-0000-000019000000}"/>
    <dataValidation allowBlank="1" showInputMessage="1" showErrorMessage="1" prompt="Enter Quantity in this column under this heading" sqref="C15:C18" xr:uid="{00000000-0002-0000-0000-00001A000000}"/>
    <dataValidation allowBlank="1" showInputMessage="1" showErrorMessage="1" prompt="Enter Amount in this column under this heading" sqref="D15:D18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5:E18" xr:uid="{00000000-0002-0000-0000-00001C000000}"/>
  </dataValidations>
  <hyperlinks>
    <hyperlink ref="B6" r:id="rId1" xr:uid="{66E72AAC-09D8-4FE1-BCC6-56B899BA3D9A}"/>
    <hyperlink ref="B11" r:id="rId2" display="Aaron.Carroll@astontech.com" xr:uid="{D3D6E816-B1EB-46F1-8C62-38AD31BDA033}"/>
  </hyperlinks>
  <printOptions horizontalCentered="1"/>
  <pageMargins left="0.4" right="0.4" top="0.4" bottom="0.4" header="0.25" footer="0.25"/>
  <pageSetup scale="83" fitToHeight="0" orientation="portrait" r:id="rId3"/>
  <headerFooter differentFirst="1">
    <oddFooter>Page &amp;P of &amp;N</oddFooter>
  </headerFooter>
  <ignoredErrors>
    <ignoredError sqref="E30:E31 E32:E34" emptyCellReference="1"/>
  </ignoredError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FINANCE CHARGE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BeastiansRawr</dc:creator>
  <cp:lastModifiedBy>Aaron Carroll</cp:lastModifiedBy>
  <cp:lastPrinted>2023-05-30T17:18:04Z</cp:lastPrinted>
  <dcterms:created xsi:type="dcterms:W3CDTF">2017-08-18T20:01:10Z</dcterms:created>
  <dcterms:modified xsi:type="dcterms:W3CDTF">2023-05-30T17:19:11Z</dcterms:modified>
</cp:coreProperties>
</file>