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Carroll\OneDrive - Aston Technologies\Documents\Aston Docs\advancedData\Projects\SIC\"/>
    </mc:Choice>
  </mc:AlternateContent>
  <xr:revisionPtr revIDLastSave="0" documentId="13_ncr:1_{68A80DC1-660F-408F-AE43-3E84201A56E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NANCE CHARGE" sheetId="1" r:id="rId1"/>
  </sheets>
  <definedNames>
    <definedName name="ColumnTitle1">Data[[#Headers],[DESCRIPTION]]</definedName>
    <definedName name="ColumnTitleRegion1..B12.1">'FINANCE CHARGE'!$B$7</definedName>
    <definedName name="ColumnTitleRegion2..E12.1">'FINANCE CHARGE'!$D$7</definedName>
    <definedName name="ColumnTitleRegion3..D14">'FINANCE CHARGE'!$B$13</definedName>
    <definedName name="Company_Name">'FINANCE CHARGE'!$B$2</definedName>
    <definedName name="_xlnm.Print_Titles" localSheetId="0">'FINANCE CHARGE'!$15:$15</definedName>
    <definedName name="RowTitleRegion1..E5">'FINANCE CHARGE'!$D$3</definedName>
  </definedNames>
  <calcPr calcId="191029"/>
</workbook>
</file>

<file path=xl/calcChain.xml><?xml version="1.0" encoding="utf-8"?>
<calcChain xmlns="http://schemas.openxmlformats.org/spreadsheetml/2006/main">
  <c r="E22" i="1" l="1"/>
  <c r="E30" i="1"/>
  <c r="E31" i="1"/>
  <c r="E32" i="1"/>
  <c r="E21" i="1"/>
  <c r="E23" i="1"/>
  <c r="E20" i="1"/>
  <c r="E26" i="1"/>
  <c r="B35" i="1"/>
  <c r="E16" i="1"/>
  <c r="E17" i="1"/>
  <c r="E18" i="1"/>
  <c r="E19" i="1"/>
  <c r="E24" i="1"/>
  <c r="E25" i="1"/>
  <c r="E27" i="1"/>
  <c r="E28" i="1"/>
  <c r="E29" i="1"/>
  <c r="E4" i="1"/>
  <c r="E34" i="1" l="1"/>
</calcChain>
</file>

<file path=xl/sharedStrings.xml><?xml version="1.0" encoding="utf-8"?>
<sst xmlns="http://schemas.openxmlformats.org/spreadsheetml/2006/main" count="45" uniqueCount="44">
  <si>
    <t>INVOICE NO.</t>
  </si>
  <si>
    <t>DATE</t>
  </si>
  <si>
    <t>CUSTOMER ID</t>
  </si>
  <si>
    <t>JOB</t>
  </si>
  <si>
    <t>PAYMENT TERMS</t>
  </si>
  <si>
    <t>Due on receipt</t>
  </si>
  <si>
    <t>DESCRIPTION</t>
  </si>
  <si>
    <t>TOTAL</t>
  </si>
  <si>
    <t>TOTAL DUE</t>
  </si>
  <si>
    <t>QUANTITY</t>
  </si>
  <si>
    <t>AMOUNT</t>
  </si>
  <si>
    <t xml:space="preserve"> THANK YOU FOR YOUR BUSINESS!</t>
  </si>
  <si>
    <t>Bill of Materials</t>
  </si>
  <si>
    <t xml:space="preserve">Aston Technologies Inc. </t>
  </si>
  <si>
    <t>6000 Shoreline Court, Suite 325</t>
  </si>
  <si>
    <t>South San Francisco, CA 94080</t>
  </si>
  <si>
    <t>info@astontech.com</t>
  </si>
  <si>
    <t>SIC10192</t>
  </si>
  <si>
    <t>SeaIce Creamery HQ Network Design</t>
  </si>
  <si>
    <t>Senior Network Engineer</t>
  </si>
  <si>
    <t>For</t>
  </si>
  <si>
    <t xml:space="preserve">SeaIce Creamery </t>
  </si>
  <si>
    <t>1234 Mission Street # 200</t>
  </si>
  <si>
    <t>San Francisco, CA 94812</t>
  </si>
  <si>
    <t>(415) 555 - 7564</t>
  </si>
  <si>
    <t>(650) 835 - 7570</t>
  </si>
  <si>
    <t>Lead Engineer</t>
  </si>
  <si>
    <t>Aaron Carroll</t>
  </si>
  <si>
    <t>(619) 867-5309</t>
  </si>
  <si>
    <t>Aaron.Carroll@astontech.com</t>
  </si>
  <si>
    <t>Joe Mans</t>
  </si>
  <si>
    <t>Cisco Catalyst C9300 48-Port PoE Switch C9300-48U-A</t>
  </si>
  <si>
    <t xml:space="preserve">C9300 License Included in the switch. Indicated by the "U" </t>
  </si>
  <si>
    <t>10Gtek For Cisco SFP-10G-SR 10GBase-SR 10G SFP+ Transceiver multimode LC 300M</t>
  </si>
  <si>
    <t>Cisco SFP-10G-LR 10G SFP+ Transceiver 10GBase-LR Single Mode LC Fiber 10KM</t>
  </si>
  <si>
    <t>TAXES</t>
  </si>
  <si>
    <r>
      <t>Cisco C9500-40X-</t>
    </r>
    <r>
      <rPr>
        <b/>
        <sz val="12"/>
        <color theme="1" tint="0.24994659260841701"/>
        <rFont val="Calibri"/>
        <family val="2"/>
        <scheme val="minor"/>
      </rPr>
      <t>E</t>
    </r>
    <r>
      <rPr>
        <b/>
        <sz val="11"/>
        <color theme="1" tint="0.24994659260841701"/>
        <rFont val="Calibri"/>
        <family val="2"/>
        <scheme val="minor"/>
      </rPr>
      <t xml:space="preserve"> 40-Port 10G Switch With Dual Power Supply</t>
    </r>
  </si>
  <si>
    <r>
      <t xml:space="preserve">Cisco Network and Digital Network Architecture Advantage - Term License (5 years) - 1 switch </t>
    </r>
    <r>
      <rPr>
        <b/>
        <sz val="11"/>
        <color theme="1" tint="0.24994659260841701"/>
        <rFont val="Calibri"/>
        <family val="2"/>
        <scheme val="minor"/>
      </rPr>
      <t>C9500-DNA-A-5Y</t>
    </r>
  </si>
  <si>
    <t>Cisco SFP-10G-T, Ubiquiti UF-RJ45-10G, Transceiver 10G SFP+ 10Gbase-T Module</t>
  </si>
  <si>
    <r>
      <t xml:space="preserve">Backup Power supply. Cisco - power supply - hot-plug / redundant - 950 Watt 	</t>
    </r>
    <r>
      <rPr>
        <b/>
        <sz val="11"/>
        <color theme="1" tint="0.24994659260841701"/>
        <rFont val="Calibri"/>
        <family val="2"/>
        <scheme val="minor"/>
      </rPr>
      <t>PWR-C4-950WAC-R</t>
    </r>
  </si>
  <si>
    <r>
      <t xml:space="preserve">Cisco Config 1 Secondary Power Supply - power supply - hot-plug / redundant - 1900 Watt UPGRADED </t>
    </r>
    <r>
      <rPr>
        <b/>
        <sz val="11"/>
        <color theme="1" tint="0.24994659260841701"/>
        <rFont val="Calibri"/>
        <family val="2"/>
        <scheme val="minor"/>
      </rPr>
      <t>PWR-C1-1900WAC-P/2</t>
    </r>
  </si>
  <si>
    <r>
      <t xml:space="preserve">V2 Technologies Cisco - Stacking cable - Stackwise-480 to Stackwise-480 - 50 cm - Type 1 </t>
    </r>
    <r>
      <rPr>
        <b/>
        <sz val="11"/>
        <color theme="1" tint="0.24994659260841701"/>
        <rFont val="Calibri"/>
        <family val="2"/>
        <scheme val="minor"/>
      </rPr>
      <t>STACK-T1-50CM=-AV2</t>
    </r>
  </si>
  <si>
    <r>
      <rPr>
        <b/>
        <sz val="11"/>
        <color theme="1" tint="0.24994659260841701"/>
        <rFont val="Calibri"/>
        <family val="2"/>
        <scheme val="minor"/>
      </rPr>
      <t>SRT10KRMXLT</t>
    </r>
    <r>
      <rPr>
        <sz val="11"/>
        <color theme="1" tint="0.24994659260841701"/>
        <rFont val="Calibri"/>
        <family val="2"/>
        <scheme val="minor"/>
      </rPr>
      <t xml:space="preserve"> Uninterruptible Power Supply (UPS),APC Smart-UPS On-Line 10000VA RM - UPS - 10 kW - 10000 VA</t>
    </r>
  </si>
  <si>
    <r>
      <t xml:space="preserve">Tripp Lite UPS Smart Online 1500VA 1200W Rackmount 100V-120V USB DB9 2URM - UPS - 1.2 kW - 1500 VA </t>
    </r>
    <r>
      <rPr>
        <b/>
        <sz val="11"/>
        <color theme="1" tint="0.24994659260841701"/>
        <rFont val="Calibri"/>
        <family val="2"/>
        <scheme val="minor"/>
      </rPr>
      <t>SU1500RTXL2UA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</si>
</sst>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14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24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6" fillId="0" borderId="0" xfId="2" applyBorder="1">
      <alignment horizontal="left"/>
    </xf>
    <xf numFmtId="165" fontId="4" fillId="0" borderId="0" xfId="14" applyFont="1">
      <alignment horizontal="left" vertical="top" wrapText="1"/>
    </xf>
    <xf numFmtId="14" fontId="4" fillId="0" borderId="0" xfId="15" applyFont="1" applyAlignment="1">
      <alignment horizontal="left"/>
    </xf>
    <xf numFmtId="165" fontId="4" fillId="0" borderId="0" xfId="14" applyFont="1" applyAlignment="1">
      <alignment horizontal="left" vertical="top" wrapText="1" indent="8"/>
    </xf>
    <xf numFmtId="165" fontId="4" fillId="0" borderId="0" xfId="14" applyFont="1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right"/>
    </xf>
    <xf numFmtId="4" fontId="0" fillId="0" borderId="0" xfId="6" applyFont="1" applyFill="1" applyBorder="1">
      <alignment horizontal="right"/>
    </xf>
    <xf numFmtId="164" fontId="0" fillId="0" borderId="0" xfId="8" applyFont="1" applyFill="1" applyBorder="1">
      <alignment horizontal="right"/>
    </xf>
    <xf numFmtId="0" fontId="11" fillId="0" borderId="0" xfId="19" applyFont="1">
      <alignment wrapText="1"/>
    </xf>
    <xf numFmtId="0" fontId="4" fillId="0" borderId="0" xfId="16">
      <alignment horizontal="left" wrapText="1"/>
    </xf>
    <xf numFmtId="0" fontId="4" fillId="0" borderId="0" xfId="13" applyFont="1" applyAlignment="1">
      <alignment horizontal="left" wrapText="1" indent="3"/>
    </xf>
    <xf numFmtId="0" fontId="0" fillId="0" borderId="0" xfId="0" applyAlignment="1">
      <alignment vertical="center" wrapText="1"/>
    </xf>
    <xf numFmtId="0" fontId="13" fillId="0" borderId="0" xfId="0" applyFont="1">
      <alignment wrapText="1"/>
    </xf>
    <xf numFmtId="0" fontId="12" fillId="0" borderId="0" xfId="0" applyFont="1">
      <alignment wrapText="1"/>
    </xf>
    <xf numFmtId="0" fontId="7" fillId="0" borderId="0" xfId="1">
      <alignment horizontal="right"/>
    </xf>
    <xf numFmtId="0" fontId="2" fillId="0" borderId="0" xfId="3"/>
    <xf numFmtId="0" fontId="9" fillId="0" borderId="0" xfId="5">
      <alignment horizontal="center" wrapText="1"/>
    </xf>
    <xf numFmtId="0" fontId="8" fillId="0" borderId="1" xfId="11">
      <alignment horizontal="left" wrapText="1"/>
    </xf>
    <xf numFmtId="0" fontId="5" fillId="2" borderId="1" xfId="12" applyBorder="1">
      <alignment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7">
    <dxf>
      <numFmt numFmtId="164" formatCode="&quot;$&quot;#,##0.00"/>
    </dxf>
    <dxf>
      <alignment horizontal="right" vertical="bottom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61524</xdr:rowOff>
    </xdr:from>
    <xdr:to>
      <xdr:col>1</xdr:col>
      <xdr:colOff>1426845</xdr:colOff>
      <xdr:row>0</xdr:row>
      <xdr:rowOff>711269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" y="61524"/>
          <a:ext cx="1386840" cy="638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5:E34" totalsRowCount="1">
  <autoFilter ref="B15:E33" xr:uid="{00000000-0009-0000-0100-000001000000}"/>
  <tableColumns count="4">
    <tableColumn id="1" xr3:uid="{00000000-0010-0000-0000-000001000000}" name="DESCRIPTION"/>
    <tableColumn id="2" xr3:uid="{00000000-0010-0000-0000-000002000000}" name="QUANTITY" dataCellStyle="Comma"/>
    <tableColumn id="3" xr3:uid="{00000000-0010-0000-0000-000003000000}" name="AMOUNT" totalsRowLabel="TOTAL DUE" totalsRowDxfId="1" dataCellStyle="Currency"/>
    <tableColumn id="4" xr3:uid="{00000000-0010-0000-0000-000004000000}" name="TOTAL" totalsRowFunction="sum" totalsRowDxfId="0" dataCellStyle="Currency">
      <calculatedColumnFormula>Data[[#This Row],[QUANTITY]]*Data[[#This Row],[AMOUNT]]</calculatedColumnFormula>
    </tableColumn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ron.Carroll@astontech.com" TargetMode="External"/><Relationship Id="rId1" Type="http://schemas.openxmlformats.org/officeDocument/2006/relationships/hyperlink" Target="mailto:info@astontech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36"/>
  <sheetViews>
    <sheetView showGridLines="0" tabSelected="1" topLeftCell="A4" workbookViewId="0">
      <selection activeCell="B30" sqref="B30"/>
    </sheetView>
  </sheetViews>
  <sheetFormatPr defaultRowHeight="30" customHeight="1" x14ac:dyDescent="0.35"/>
  <cols>
    <col min="1" max="1" width="2.6328125" customWidth="1"/>
    <col min="2" max="2" width="55.90625" style="1" customWidth="1"/>
    <col min="3" max="3" width="16.453125" style="1" customWidth="1"/>
    <col min="4" max="4" width="17.54296875" style="1" customWidth="1"/>
    <col min="5" max="5" width="21.6328125" style="1" customWidth="1"/>
    <col min="6" max="6" width="2.6328125" customWidth="1"/>
  </cols>
  <sheetData>
    <row r="1" spans="2:5" ht="60" customHeight="1" x14ac:dyDescent="0.75">
      <c r="B1"/>
      <c r="C1" s="13"/>
      <c r="D1" s="19" t="s">
        <v>12</v>
      </c>
      <c r="E1" s="19"/>
    </row>
    <row r="2" spans="2:5" ht="33" customHeight="1" x14ac:dyDescent="0.35">
      <c r="B2" s="4" t="s">
        <v>13</v>
      </c>
      <c r="C2"/>
      <c r="D2"/>
      <c r="E2"/>
    </row>
    <row r="3" spans="2:5" ht="14.5" x14ac:dyDescent="0.35">
      <c r="B3" s="2" t="s">
        <v>14</v>
      </c>
      <c r="D3" s="3" t="s">
        <v>0</v>
      </c>
      <c r="E3" s="2">
        <v>100</v>
      </c>
    </row>
    <row r="4" spans="2:5" ht="14.5" x14ac:dyDescent="0.35">
      <c r="B4" s="2" t="s">
        <v>15</v>
      </c>
      <c r="D4" s="3" t="s">
        <v>1</v>
      </c>
      <c r="E4" s="6">
        <f ca="1">TODAY()</f>
        <v>45075</v>
      </c>
    </row>
    <row r="5" spans="2:5" ht="14.5" x14ac:dyDescent="0.35">
      <c r="B5" s="8" t="s">
        <v>25</v>
      </c>
      <c r="D5" s="3" t="s">
        <v>2</v>
      </c>
      <c r="E5" s="2" t="s">
        <v>17</v>
      </c>
    </row>
    <row r="6" spans="2:5" ht="14.5" x14ac:dyDescent="0.35">
      <c r="B6" s="14" t="s">
        <v>16</v>
      </c>
      <c r="C6"/>
      <c r="D6"/>
      <c r="E6"/>
    </row>
    <row r="7" spans="2:5" ht="30" customHeight="1" x14ac:dyDescent="0.35">
      <c r="B7" s="3" t="s">
        <v>26</v>
      </c>
      <c r="C7"/>
      <c r="D7" s="20" t="s">
        <v>20</v>
      </c>
      <c r="E7" s="20"/>
    </row>
    <row r="8" spans="2:5" ht="14.5" x14ac:dyDescent="0.35">
      <c r="B8" s="15" t="s">
        <v>27</v>
      </c>
      <c r="C8"/>
      <c r="D8"/>
      <c r="E8" s="2" t="s">
        <v>30</v>
      </c>
    </row>
    <row r="9" spans="2:5" ht="14.5" x14ac:dyDescent="0.35">
      <c r="B9" s="15" t="s">
        <v>19</v>
      </c>
      <c r="C9"/>
      <c r="D9"/>
      <c r="E9" s="2" t="s">
        <v>21</v>
      </c>
    </row>
    <row r="10" spans="2:5" ht="14.5" x14ac:dyDescent="0.35">
      <c r="B10" s="15" t="s">
        <v>28</v>
      </c>
      <c r="C10"/>
      <c r="D10"/>
      <c r="E10" s="2" t="s">
        <v>22</v>
      </c>
    </row>
    <row r="11" spans="2:5" ht="14.5" x14ac:dyDescent="0.35">
      <c r="B11" s="14" t="s">
        <v>29</v>
      </c>
      <c r="C11"/>
      <c r="D11"/>
      <c r="E11" s="2" t="s">
        <v>23</v>
      </c>
    </row>
    <row r="12" spans="2:5" ht="33" customHeight="1" x14ac:dyDescent="0.35">
      <c r="B12" s="7"/>
      <c r="C12"/>
      <c r="D12"/>
      <c r="E12" s="5" t="s">
        <v>24</v>
      </c>
    </row>
    <row r="13" spans="2:5" ht="30" customHeight="1" x14ac:dyDescent="0.35">
      <c r="B13" s="22" t="s">
        <v>3</v>
      </c>
      <c r="C13" s="22"/>
      <c r="D13" s="22" t="s">
        <v>4</v>
      </c>
      <c r="E13" s="22"/>
    </row>
    <row r="14" spans="2:5" ht="30" customHeight="1" x14ac:dyDescent="0.35">
      <c r="B14" s="23" t="s">
        <v>18</v>
      </c>
      <c r="C14" s="23"/>
      <c r="D14" s="23" t="s">
        <v>5</v>
      </c>
      <c r="E14" s="23"/>
    </row>
    <row r="15" spans="2:5" ht="45" customHeight="1" x14ac:dyDescent="0.35">
      <c r="B15" t="s">
        <v>6</v>
      </c>
      <c r="C15" t="s">
        <v>9</v>
      </c>
      <c r="D15" t="s">
        <v>10</v>
      </c>
      <c r="E15" t="s">
        <v>7</v>
      </c>
    </row>
    <row r="16" spans="2:5" ht="30" customHeight="1" x14ac:dyDescent="0.35">
      <c r="B16" s="18" t="s">
        <v>36</v>
      </c>
      <c r="C16" s="11">
        <v>4</v>
      </c>
      <c r="D16" s="12">
        <v>10000</v>
      </c>
      <c r="E16" s="12">
        <f>Data[[#This Row],[QUANTITY]]*Data[[#This Row],[AMOUNT]]</f>
        <v>40000</v>
      </c>
    </row>
    <row r="17" spans="2:5" ht="30" customHeight="1" x14ac:dyDescent="0.35">
      <c r="B17" s="16" t="s">
        <v>37</v>
      </c>
      <c r="C17" s="11">
        <v>2</v>
      </c>
      <c r="D17" s="12">
        <v>16080</v>
      </c>
      <c r="E17" s="12">
        <f>Data[[#This Row],[QUANTITY]]*Data[[#This Row],[AMOUNT]]</f>
        <v>32160</v>
      </c>
    </row>
    <row r="18" spans="2:5" ht="30" customHeight="1" x14ac:dyDescent="0.35">
      <c r="B18" s="16" t="s">
        <v>34</v>
      </c>
      <c r="C18" s="11">
        <v>32</v>
      </c>
      <c r="D18" s="12">
        <v>16</v>
      </c>
      <c r="E18" s="12">
        <f>Data[[#This Row],[QUANTITY]]*Data[[#This Row],[AMOUNT]]</f>
        <v>512</v>
      </c>
    </row>
    <row r="19" spans="2:5" ht="30" customHeight="1" x14ac:dyDescent="0.35">
      <c r="B19" s="16" t="s">
        <v>33</v>
      </c>
      <c r="C19" s="11">
        <v>64</v>
      </c>
      <c r="D19" s="12">
        <v>27</v>
      </c>
      <c r="E19" s="12">
        <f>Data[[#This Row],[QUANTITY]]*Data[[#This Row],[AMOUNT]]</f>
        <v>1728</v>
      </c>
    </row>
    <row r="20" spans="2:5" ht="30" customHeight="1" x14ac:dyDescent="0.35">
      <c r="B20" s="16" t="s">
        <v>38</v>
      </c>
      <c r="C20" s="11">
        <v>16</v>
      </c>
      <c r="D20" s="12">
        <v>70</v>
      </c>
      <c r="E20" s="12">
        <f>Data[[#This Row],[QUANTITY]]*Data[[#This Row],[AMOUNT]]</f>
        <v>1120</v>
      </c>
    </row>
    <row r="21" spans="2:5" ht="30" customHeight="1" x14ac:dyDescent="0.35">
      <c r="B21" s="16" t="s">
        <v>39</v>
      </c>
      <c r="C21" s="11">
        <v>4</v>
      </c>
      <c r="D21" s="12">
        <v>2400</v>
      </c>
      <c r="E21" s="12">
        <f>Data[[#This Row],[QUANTITY]]*Data[[#This Row],[AMOUNT]]</f>
        <v>9600</v>
      </c>
    </row>
    <row r="22" spans="2:5" ht="30" customHeight="1" x14ac:dyDescent="0.35">
      <c r="B22" s="16" t="s">
        <v>43</v>
      </c>
      <c r="C22" s="11">
        <v>4</v>
      </c>
      <c r="D22" s="12">
        <v>1020</v>
      </c>
      <c r="E22" s="12">
        <f>Data[[#This Row],[QUANTITY]]*Data[[#This Row],[AMOUNT]]</f>
        <v>4080</v>
      </c>
    </row>
    <row r="23" spans="2:5" ht="30" customHeight="1" x14ac:dyDescent="0.35">
      <c r="B23" s="16"/>
      <c r="C23" s="11"/>
      <c r="D23" s="12"/>
      <c r="E23" s="12">
        <f>Data[[#This Row],[QUANTITY]]*Data[[#This Row],[AMOUNT]]</f>
        <v>0</v>
      </c>
    </row>
    <row r="24" spans="2:5" ht="30" customHeight="1" x14ac:dyDescent="0.35">
      <c r="B24" s="17" t="s">
        <v>31</v>
      </c>
      <c r="C24" s="11">
        <v>16</v>
      </c>
      <c r="D24" s="12">
        <v>1500</v>
      </c>
      <c r="E24" s="12">
        <f>Data[[#This Row],[QUANTITY]]*Data[[#This Row],[AMOUNT]]</f>
        <v>24000</v>
      </c>
    </row>
    <row r="25" spans="2:5" ht="30" customHeight="1" x14ac:dyDescent="0.35">
      <c r="B25" t="s">
        <v>32</v>
      </c>
      <c r="C25" s="11">
        <v>12</v>
      </c>
      <c r="D25" s="12">
        <v>0</v>
      </c>
      <c r="E25" s="12">
        <f>Data[[#This Row],[QUANTITY]]*Data[[#This Row],[AMOUNT]]</f>
        <v>0</v>
      </c>
    </row>
    <row r="26" spans="2:5" ht="30" customHeight="1" x14ac:dyDescent="0.35">
      <c r="B26" s="16" t="s">
        <v>33</v>
      </c>
      <c r="C26" s="11">
        <v>96</v>
      </c>
      <c r="D26" s="12">
        <v>27</v>
      </c>
      <c r="E26" s="12">
        <f>Data[[#This Row],[QUANTITY]]*Data[[#This Row],[AMOUNT]]</f>
        <v>2592</v>
      </c>
    </row>
    <row r="27" spans="2:5" ht="30" customHeight="1" x14ac:dyDescent="0.35">
      <c r="B27" t="s">
        <v>40</v>
      </c>
      <c r="C27" s="11">
        <v>24</v>
      </c>
      <c r="D27" s="12">
        <v>2230</v>
      </c>
      <c r="E27" s="12">
        <f>Data[[#This Row],[QUANTITY]]*Data[[#This Row],[AMOUNT]]</f>
        <v>53520</v>
      </c>
    </row>
    <row r="28" spans="2:5" ht="30" customHeight="1" x14ac:dyDescent="0.35">
      <c r="B28" s="16" t="s">
        <v>41</v>
      </c>
      <c r="C28" s="11">
        <v>16</v>
      </c>
      <c r="D28" s="12">
        <v>115</v>
      </c>
      <c r="E28" s="12">
        <f>Data[[#This Row],[QUANTITY]]*Data[[#This Row],[AMOUNT]]</f>
        <v>1840</v>
      </c>
    </row>
    <row r="29" spans="2:5" ht="30" customHeight="1" x14ac:dyDescent="0.35">
      <c r="B29" t="s">
        <v>42</v>
      </c>
      <c r="C29" s="11">
        <v>4</v>
      </c>
      <c r="D29" s="12">
        <v>9765</v>
      </c>
      <c r="E29" s="12">
        <f>Data[[#This Row],[QUANTITY]]*Data[[#This Row],[AMOUNT]]</f>
        <v>39060</v>
      </c>
    </row>
    <row r="30" spans="2:5" ht="30" customHeight="1" x14ac:dyDescent="0.35">
      <c r="B30"/>
      <c r="C30" s="11"/>
      <c r="D30" s="12"/>
      <c r="E30" s="12">
        <f>Data[[#This Row],[QUANTITY]]*Data[[#This Row],[AMOUNT]]</f>
        <v>0</v>
      </c>
    </row>
    <row r="31" spans="2:5" ht="30" customHeight="1" x14ac:dyDescent="0.35">
      <c r="B31"/>
      <c r="C31" s="11"/>
      <c r="D31" s="12"/>
      <c r="E31" s="12">
        <f>Data[[#This Row],[QUANTITY]]*Data[[#This Row],[AMOUNT]]</f>
        <v>0</v>
      </c>
    </row>
    <row r="32" spans="2:5" ht="30" customHeight="1" x14ac:dyDescent="0.35">
      <c r="B32"/>
      <c r="C32" s="11"/>
      <c r="D32" s="12"/>
      <c r="E32" s="12">
        <f>Data[[#This Row],[QUANTITY]]*Data[[#This Row],[AMOUNT]]</f>
        <v>0</v>
      </c>
    </row>
    <row r="33" spans="2:5" ht="30" customHeight="1" x14ac:dyDescent="0.35">
      <c r="B33"/>
      <c r="C33" s="11">
        <v>6.8750000000000006E-2</v>
      </c>
      <c r="D33" s="12" t="s">
        <v>35</v>
      </c>
      <c r="E33" s="12"/>
    </row>
    <row r="34" spans="2:5" ht="30" customHeight="1" x14ac:dyDescent="0.35">
      <c r="B34"/>
      <c r="C34"/>
      <c r="D34" s="10" t="s">
        <v>8</v>
      </c>
      <c r="E34" s="9">
        <f>SUBTOTAL(109,Data[TOTAL])</f>
        <v>210212</v>
      </c>
    </row>
    <row r="35" spans="2:5" ht="30" customHeight="1" x14ac:dyDescent="0.35">
      <c r="B35" s="21" t="str">
        <f>"Make all checks payable to "&amp;Company_Name&amp;"."</f>
        <v>Make all checks payable to Aston Technologies Inc. .</v>
      </c>
      <c r="C35" s="21"/>
      <c r="D35" s="21"/>
      <c r="E35" s="21"/>
    </row>
    <row r="36" spans="2:5" ht="30" customHeight="1" x14ac:dyDescent="0.35">
      <c r="B36" s="21" t="s">
        <v>11</v>
      </c>
      <c r="C36" s="21"/>
      <c r="D36" s="21"/>
      <c r="E36" s="21"/>
    </row>
  </sheetData>
  <mergeCells count="8">
    <mergeCell ref="D1:E1"/>
    <mergeCell ref="D7:E7"/>
    <mergeCell ref="B36:E36"/>
    <mergeCell ref="B35:E35"/>
    <mergeCell ref="D13:E13"/>
    <mergeCell ref="D14:E14"/>
    <mergeCell ref="B13:C13"/>
    <mergeCell ref="B14:C14"/>
  </mergeCells>
  <phoneticPr fontId="0" type="noConversion"/>
  <dataValidations count="36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Add company Logo in this cell and enter invoicing Company Name in cell below" sqref="B1" xr:uid="{00000000-0002-0000-0000-000001000000}"/>
    <dataValidation allowBlank="1" showInputMessage="1" showErrorMessage="1" prompt="Enter Company Slogan in this cell" sqref="C1" xr:uid="{00000000-0002-0000-0000-000002000000}"/>
    <dataValidation allowBlank="1" showInputMessage="1" showErrorMessage="1" prompt="Title of this worksheet is in this cell. Enter Invoice details in cells D3 through E5" sqref="D1:E1" xr:uid="{00000000-0002-0000-0000-000003000000}"/>
    <dataValidation allowBlank="1" showInputMessage="1" showErrorMessage="1" prompt="Enter invoice Company Name, Street Address, City, State, Zip Code, Phone &amp; Fax numbers, and email address in cells below" sqref="B2" xr:uid="{00000000-0002-0000-0000-000004000000}"/>
    <dataValidation allowBlank="1" showInputMessage="1" showErrorMessage="1" prompt="Enter invoicing company Street Address in this cell" sqref="B3" xr:uid="{00000000-0002-0000-0000-000005000000}"/>
    <dataValidation allowBlank="1" showInputMessage="1" showErrorMessage="1" prompt="Enter invoicing company City, State, and Zip Code in this cell" sqref="B4" xr:uid="{00000000-0002-0000-0000-000006000000}"/>
    <dataValidation allowBlank="1" showInputMessage="1" showErrorMessage="1" prompt="Enter invoicing company Phone and Fax numbers in this cell" sqref="B5" xr:uid="{00000000-0002-0000-0000-000007000000}"/>
    <dataValidation allowBlank="1" showInputMessage="1" showErrorMessage="1" prompt="Enter invoicing company email address in this cell" sqref="B6" xr:uid="{00000000-0002-0000-0000-000008000000}"/>
    <dataValidation allowBlank="1" showInputMessage="1" showErrorMessage="1" prompt="Enter customer Name, Company Name, Street Address and Phone number in cells below and shipping details in cells E8 through E12" sqref="B7" xr:uid="{00000000-0002-0000-0000-000009000000}"/>
    <dataValidation allowBlank="1" showInputMessage="1" showErrorMessage="1" prompt="Enter shipping information in cells below" sqref="D7:E7" xr:uid="{00000000-0002-0000-0000-00000A000000}"/>
    <dataValidation allowBlank="1" showInputMessage="1" showErrorMessage="1" prompt="Enter customer Name in this cell" sqref="B8" xr:uid="{00000000-0002-0000-0000-00000B000000}"/>
    <dataValidation allowBlank="1" showInputMessage="1" showErrorMessage="1" prompt="Enter customer Company Name in this cell" sqref="B9" xr:uid="{00000000-0002-0000-0000-00000C000000}"/>
    <dataValidation allowBlank="1" showInputMessage="1" showErrorMessage="1" prompt="Enter customer Street Address in this cell" sqref="B10" xr:uid="{00000000-0002-0000-0000-00000D000000}"/>
    <dataValidation allowBlank="1" showInputMessage="1" showErrorMessage="1" prompt="Enter customer City, State, and Zip Code in this cell" sqref="B11" xr:uid="{00000000-0002-0000-0000-00000E000000}"/>
    <dataValidation allowBlank="1" showInputMessage="1" showErrorMessage="1" prompt="Enter customer Phone number in this cell" sqref="B12" xr:uid="{00000000-0002-0000-0000-00000F000000}"/>
    <dataValidation allowBlank="1" showInputMessage="1" showErrorMessage="1" prompt="Enter shipping Phone number in this cell" sqref="E12" xr:uid="{00000000-0002-0000-0000-000010000000}"/>
    <dataValidation allowBlank="1" showInputMessage="1" showErrorMessage="1" prompt="Enter shipping City, State, and Zip Code in this cell" sqref="E11" xr:uid="{00000000-0002-0000-0000-000011000000}"/>
    <dataValidation allowBlank="1" showInputMessage="1" showErrorMessage="1" prompt="Enter shipping Street Address in this cell" sqref="E10" xr:uid="{00000000-0002-0000-0000-000012000000}"/>
    <dataValidation allowBlank="1" showInputMessage="1" showErrorMessage="1" prompt="Enter shipping Company Name in this cell" sqref="E9" xr:uid="{00000000-0002-0000-0000-000013000000}"/>
    <dataValidation allowBlank="1" showInputMessage="1" showErrorMessage="1" prompt="Enter shipping Name in this cell" sqref="E8" xr:uid="{00000000-0002-0000-0000-000014000000}"/>
    <dataValidation allowBlank="1" showInputMessage="1" showErrorMessage="1" prompt="Enter Job or project title in cell below" sqref="B13:C13" xr:uid="{00000000-0002-0000-0000-000015000000}"/>
    <dataValidation allowBlank="1" showInputMessage="1" showErrorMessage="1" prompt="Enter Payment Terms in cell below" sqref="D13:E13" xr:uid="{00000000-0002-0000-0000-000016000000}"/>
    <dataValidation allowBlank="1" showInputMessage="1" showErrorMessage="1" prompt="Enter Job or project title in this cell. Enter Payment Terms in cell at right" sqref="B14:C14" xr:uid="{00000000-0002-0000-0000-000017000000}"/>
    <dataValidation allowBlank="1" showInputMessage="1" showErrorMessage="1" prompt="Enter Payment Terms in this cell" sqref="D14:E14" xr:uid="{00000000-0002-0000-0000-000018000000}"/>
    <dataValidation allowBlank="1" showInputMessage="1" showErrorMessage="1" prompt="Enter invoice Description in this column under this heading. Use heading filters to find specific entries" sqref="B15" xr:uid="{00000000-0002-0000-0000-000019000000}"/>
    <dataValidation allowBlank="1" showInputMessage="1" showErrorMessage="1" prompt="Enter Quantity in this column under this heading" sqref="C15" xr:uid="{00000000-0002-0000-0000-00001A000000}"/>
    <dataValidation allowBlank="1" showInputMessage="1" showErrorMessage="1" prompt="Enter Amount in this column under this heading" sqref="D15" xr:uid="{00000000-0002-0000-0000-00001B000000}"/>
    <dataValidation allowBlank="1" showInputMessage="1" showErrorMessage="1" prompt="Total amount is automatically calculated in this column under this heading. The last cell of the table contains the Total Due amount" sqref="E15" xr:uid="{00000000-0002-0000-0000-00001C000000}"/>
    <dataValidation allowBlank="1" showInputMessage="1" showErrorMessage="1" prompt="Company name is automatically appended in this cell" sqref="B35:E35" xr:uid="{00000000-0002-0000-0000-00001D000000}"/>
    <dataValidation allowBlank="1" showInputMessage="1" showErrorMessage="1" prompt="Enter Invoice Number in cell at right" sqref="D3" xr:uid="{00000000-0002-0000-0000-00001E000000}"/>
    <dataValidation allowBlank="1" showInputMessage="1" showErrorMessage="1" prompt="Enter Invoice Number in this cell" sqref="E3" xr:uid="{00000000-0002-0000-0000-00001F000000}"/>
    <dataValidation allowBlank="1" showInputMessage="1" showErrorMessage="1" prompt="Enter invoice Date in cell at right" sqref="D4" xr:uid="{00000000-0002-0000-0000-000020000000}"/>
    <dataValidation allowBlank="1" showInputMessage="1" showErrorMessage="1" prompt="Enter invoice Date in this cell" sqref="E4" xr:uid="{00000000-0002-0000-0000-000021000000}"/>
    <dataValidation allowBlank="1" showInputMessage="1" showErrorMessage="1" prompt="Enter Customer ID in cell at right" sqref="D5" xr:uid="{00000000-0002-0000-0000-000022000000}"/>
    <dataValidation allowBlank="1" showInputMessage="1" showErrorMessage="1" prompt="Enter Customer ID in this cell" sqref="E5" xr:uid="{00000000-0002-0000-0000-000023000000}"/>
  </dataValidations>
  <hyperlinks>
    <hyperlink ref="B6" r:id="rId1" xr:uid="{66E72AAC-09D8-4FE1-BCC6-56B899BA3D9A}"/>
    <hyperlink ref="B11" r:id="rId2" xr:uid="{D3D6E816-B1EB-46F1-8C62-38AD31BDA033}"/>
  </hyperlinks>
  <printOptions horizontalCentered="1"/>
  <pageMargins left="0.4" right="0.4" top="0.4" bottom="0.4" header="0.25" footer="0.25"/>
  <pageSetup scale="85" fitToHeight="0" orientation="portrait" r:id="rId3"/>
  <headerFooter differentFirst="1">
    <oddFooter>Page &amp;P of &amp;N</oddFooter>
  </headerFooter>
  <ignoredErrors>
    <ignoredError sqref="E24:E25 E27:E29" emptyCellReference="1"/>
  </ignoredError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FINANCE CHARGE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BeastiansRawr</dc:creator>
  <cp:lastModifiedBy>Aaron Carroll</cp:lastModifiedBy>
  <dcterms:created xsi:type="dcterms:W3CDTF">2017-08-18T20:01:10Z</dcterms:created>
  <dcterms:modified xsi:type="dcterms:W3CDTF">2023-05-29T06:47:34Z</dcterms:modified>
</cp:coreProperties>
</file>