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revor/Desktop/vrdb-current/"/>
    </mc:Choice>
  </mc:AlternateContent>
  <bookViews>
    <workbookView xWindow="0" yWindow="460" windowWidth="28800" windowHeight="17600" tabRatio="500"/>
  </bookViews>
  <sheets>
    <sheet name="voterfile" sheetId="1" r:id="rId1"/>
    <sheet name="countynames" sheetId="2" r:id="rId2"/>
    <sheet name="precincts" sheetId="3" r:id="rId3"/>
    <sheet name="votehistory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" i="1"/>
  <c r="D10" i="4"/>
  <c r="D11" i="4"/>
  <c r="D12" i="4"/>
  <c r="D9" i="4"/>
  <c r="D8" i="3"/>
  <c r="D9" i="3"/>
  <c r="D10" i="3"/>
  <c r="D11" i="3"/>
  <c r="D12" i="3"/>
  <c r="D13" i="3"/>
  <c r="D14" i="3"/>
  <c r="D7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" i="1"/>
  <c r="G31" i="1"/>
  <c r="G32" i="1"/>
  <c r="G33" i="1"/>
  <c r="G34" i="1"/>
  <c r="G35" i="1"/>
  <c r="G36" i="1"/>
  <c r="G37" i="1"/>
  <c r="G3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" i="1"/>
</calcChain>
</file>

<file path=xl/sharedStrings.xml><?xml version="1.0" encoding="utf-8"?>
<sst xmlns="http://schemas.openxmlformats.org/spreadsheetml/2006/main" count="293" uniqueCount="180">
  <si>
    <t>StateVoterID</t>
  </si>
  <si>
    <t>Alpha</t>
  </si>
  <si>
    <t>CountyVoterID</t>
  </si>
  <si>
    <t>Title</t>
  </si>
  <si>
    <t>FName</t>
  </si>
  <si>
    <t>MName</t>
  </si>
  <si>
    <t>LName</t>
  </si>
  <si>
    <t>NameSuffix</t>
  </si>
  <si>
    <t>Birthdate</t>
  </si>
  <si>
    <t>MM//DD/YYYY format</t>
  </si>
  <si>
    <t>Gender</t>
  </si>
  <si>
    <t>(See gender codes)</t>
  </si>
  <si>
    <t>RegStNum</t>
  </si>
  <si>
    <t>RegStFrac</t>
  </si>
  <si>
    <t>RegStName</t>
  </si>
  <si>
    <t>RegStType</t>
  </si>
  <si>
    <t>RegUnitType</t>
  </si>
  <si>
    <t>RegStPreDirection</t>
  </si>
  <si>
    <t>RegStPostDirection</t>
  </si>
  <si>
    <t>RegUnitNum</t>
  </si>
  <si>
    <t>RegCity</t>
  </si>
  <si>
    <t>RegState</t>
  </si>
  <si>
    <t>RegZipCode</t>
  </si>
  <si>
    <t>CountyCode</t>
  </si>
  <si>
    <r>
      <t>(</t>
    </r>
    <r>
      <rPr>
        <sz val="12"/>
        <color theme="1"/>
        <rFont val="Times New Roman"/>
      </rPr>
      <t>See county codes below)</t>
    </r>
  </si>
  <si>
    <t>PrecinctCode</t>
  </si>
  <si>
    <t>PrecinctPart</t>
  </si>
  <si>
    <t>LegislativeDistrict</t>
  </si>
  <si>
    <t>CongressionalDistrict</t>
  </si>
  <si>
    <t>Mail1</t>
  </si>
  <si>
    <t>Mail2</t>
  </si>
  <si>
    <t>Mail3</t>
  </si>
  <si>
    <t>Mail4</t>
  </si>
  <si>
    <t>MailCity</t>
  </si>
  <si>
    <t>Added with 2009 Jan 31 file.</t>
  </si>
  <si>
    <t>MailZip</t>
  </si>
  <si>
    <t>MailState</t>
  </si>
  <si>
    <t>Added with 2013 Sep 30 file.</t>
  </si>
  <si>
    <t>MailCountry</t>
  </si>
  <si>
    <t>Registrationdate</t>
  </si>
  <si>
    <t>AbsenteeType</t>
  </si>
  <si>
    <t>(See absentee type codes)</t>
  </si>
  <si>
    <t>LastVoted</t>
  </si>
  <si>
    <t>MM//DD/YYYY format (see note)</t>
  </si>
  <si>
    <t>StatusCode</t>
  </si>
  <si>
    <t>(See status code descriptions)</t>
  </si>
  <si>
    <t>Dflag</t>
  </si>
  <si>
    <t>(Not used)</t>
  </si>
  <si>
    <t>date</t>
  </si>
  <si>
    <t>int</t>
  </si>
  <si>
    <t>(</t>
  </si>
  <si>
    <t>AD</t>
  </si>
  <si>
    <t>Adams</t>
  </si>
  <si>
    <t>AS</t>
  </si>
  <si>
    <t>Asotin</t>
  </si>
  <si>
    <t>BE</t>
  </si>
  <si>
    <t>Benton</t>
  </si>
  <si>
    <t>CH</t>
  </si>
  <si>
    <t>Chelan</t>
  </si>
  <si>
    <t>CM</t>
  </si>
  <si>
    <t>Clallam</t>
  </si>
  <si>
    <t>CR</t>
  </si>
  <si>
    <t>Clark</t>
  </si>
  <si>
    <t>CU</t>
  </si>
  <si>
    <t>Columbia</t>
  </si>
  <si>
    <t>CZ</t>
  </si>
  <si>
    <t>Cowlitz</t>
  </si>
  <si>
    <t>DG</t>
  </si>
  <si>
    <t>Douglas</t>
  </si>
  <si>
    <t>FE</t>
  </si>
  <si>
    <t>Ferry</t>
  </si>
  <si>
    <t>FR</t>
  </si>
  <si>
    <t>Franklin</t>
  </si>
  <si>
    <t>GA</t>
  </si>
  <si>
    <t>Garfield</t>
  </si>
  <si>
    <t>GR</t>
  </si>
  <si>
    <t>Grant</t>
  </si>
  <si>
    <t>GY</t>
  </si>
  <si>
    <t>Grays Harbor</t>
  </si>
  <si>
    <t>IS</t>
  </si>
  <si>
    <t>Island</t>
  </si>
  <si>
    <t>JE</t>
  </si>
  <si>
    <t>Jefferson</t>
  </si>
  <si>
    <t>KI</t>
  </si>
  <si>
    <t>King</t>
  </si>
  <si>
    <t>KP</t>
  </si>
  <si>
    <t>Kitsap</t>
  </si>
  <si>
    <t>KS</t>
  </si>
  <si>
    <t>Kittitas</t>
  </si>
  <si>
    <t>KT</t>
  </si>
  <si>
    <t>Klickitat</t>
  </si>
  <si>
    <t>LE</t>
  </si>
  <si>
    <t>Lewis</t>
  </si>
  <si>
    <t>LI</t>
  </si>
  <si>
    <t>Lincoln</t>
  </si>
  <si>
    <t>MA</t>
  </si>
  <si>
    <t>Mason</t>
  </si>
  <si>
    <t>OK</t>
  </si>
  <si>
    <t>Okanogan</t>
  </si>
  <si>
    <t>PA</t>
  </si>
  <si>
    <t>Pacific</t>
  </si>
  <si>
    <t>PE</t>
  </si>
  <si>
    <t>Pend Oreille</t>
  </si>
  <si>
    <t>PI</t>
  </si>
  <si>
    <t>Pierce</t>
  </si>
  <si>
    <t>SJ</t>
  </si>
  <si>
    <t>San Juan</t>
  </si>
  <si>
    <t>SK</t>
  </si>
  <si>
    <t>Skagit</t>
  </si>
  <si>
    <t>SM</t>
  </si>
  <si>
    <t>Skamania</t>
  </si>
  <si>
    <t>SN</t>
  </si>
  <si>
    <t>Snohomish</t>
  </si>
  <si>
    <t>SP</t>
  </si>
  <si>
    <t>Spokane</t>
  </si>
  <si>
    <t>ST</t>
  </si>
  <si>
    <t>Stevens</t>
  </si>
  <si>
    <t>TH</t>
  </si>
  <si>
    <t>Thurston</t>
  </si>
  <si>
    <t>WK</t>
  </si>
  <si>
    <t>Wahkiakum</t>
  </si>
  <si>
    <t>WL</t>
  </si>
  <si>
    <t>Walla Walla</t>
  </si>
  <si>
    <t>WM</t>
  </si>
  <si>
    <t>Whatcom</t>
  </si>
  <si>
    <t>WT</t>
  </si>
  <si>
    <t>Whitman</t>
  </si>
  <si>
    <t>YA</t>
  </si>
  <si>
    <t>Yakima</t>
  </si>
  <si>
    <t>County</t>
  </si>
  <si>
    <t>DistrictType</t>
  </si>
  <si>
    <t>DistrictCode</t>
  </si>
  <si>
    <t>DistrictName</t>
  </si>
  <si>
    <t>PrecinctName</t>
  </si>
  <si>
    <t>Cemetery</t>
  </si>
  <si>
    <t>CEMETERY DISTRICT 1</t>
  </si>
  <si>
    <t>Washtucna City #1</t>
  </si>
  <si>
    <t>varchar</t>
  </si>
  <si>
    <t>ElectionDate</t>
  </si>
  <si>
    <t>VotingHistoryID</t>
  </si>
  <si>
    <t>WA001587542</t>
  </si>
  <si>
    <t>WA003839672</t>
  </si>
  <si>
    <t xml:space="preserve">statevoterid, </t>
  </si>
  <si>
    <t xml:space="preserve">countyvoterid, </t>
  </si>
  <si>
    <t xml:space="preserve">title, </t>
  </si>
  <si>
    <t xml:space="preserve">fname, </t>
  </si>
  <si>
    <t xml:space="preserve">mname, </t>
  </si>
  <si>
    <t xml:space="preserve">lname, </t>
  </si>
  <si>
    <t xml:space="preserve">namesuffix, </t>
  </si>
  <si>
    <t xml:space="preserve">birthdate, </t>
  </si>
  <si>
    <t xml:space="preserve">gender, </t>
  </si>
  <si>
    <t xml:space="preserve">regstnum, </t>
  </si>
  <si>
    <t xml:space="preserve">regstfrac, </t>
  </si>
  <si>
    <t xml:space="preserve">regstname, </t>
  </si>
  <si>
    <t xml:space="preserve">regsttype, </t>
  </si>
  <si>
    <t xml:space="preserve">regunittype, </t>
  </si>
  <si>
    <t xml:space="preserve">regstpredirection, </t>
  </si>
  <si>
    <t xml:space="preserve">regstpostdirection, </t>
  </si>
  <si>
    <t xml:space="preserve">regunitnum, </t>
  </si>
  <si>
    <t xml:space="preserve">regcity, </t>
  </si>
  <si>
    <t xml:space="preserve">regstate, </t>
  </si>
  <si>
    <t xml:space="preserve">regzipcode, </t>
  </si>
  <si>
    <t xml:space="preserve">countycode, </t>
  </si>
  <si>
    <t xml:space="preserve">precinctcode, </t>
  </si>
  <si>
    <t xml:space="preserve">precinctpart, </t>
  </si>
  <si>
    <t xml:space="preserve">legislativedistrict, </t>
  </si>
  <si>
    <t xml:space="preserve">congressionaldistrict, </t>
  </si>
  <si>
    <t xml:space="preserve">mail1, </t>
  </si>
  <si>
    <t xml:space="preserve">mail2, </t>
  </si>
  <si>
    <t xml:space="preserve">mail3, </t>
  </si>
  <si>
    <t xml:space="preserve">mail4, </t>
  </si>
  <si>
    <t xml:space="preserve">mailcity, </t>
  </si>
  <si>
    <t xml:space="preserve">mailzip, </t>
  </si>
  <si>
    <t xml:space="preserve">mailstate, </t>
  </si>
  <si>
    <t xml:space="preserve">mailcountry, </t>
  </si>
  <si>
    <t xml:space="preserve">registrationdate, </t>
  </si>
  <si>
    <t xml:space="preserve">absenteetype, </t>
  </si>
  <si>
    <t xml:space="preserve">lastvoted, </t>
  </si>
  <si>
    <t xml:space="preserve">statuscode, </t>
  </si>
  <si>
    <t xml:space="preserve">dflag,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</si>
</sst>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sz val="12"/>
      <color theme="1"/>
      <name val="Times New Roman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 indent="6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tabSelected="1" topLeftCell="E20" workbookViewId="0">
      <selection activeCell="K1" sqref="K1:K38"/>
    </sheetView>
  </sheetViews>
  <sheetFormatPr baseColWidth="10" defaultRowHeight="16" x14ac:dyDescent="0.2"/>
  <cols>
    <col min="12" max="12" width="12" bestFit="1" customWidth="1"/>
  </cols>
  <sheetData>
    <row r="1" spans="1:49" ht="33" thickBot="1" x14ac:dyDescent="0.25">
      <c r="A1" s="1" t="s">
        <v>0</v>
      </c>
      <c r="B1" s="2">
        <v>20</v>
      </c>
      <c r="C1" s="2" t="s">
        <v>1</v>
      </c>
      <c r="D1" s="2"/>
      <c r="E1" s="6" t="s">
        <v>50</v>
      </c>
      <c r="F1" s="6" t="str">
        <f>LOWER(A1)</f>
        <v>statevoterid</v>
      </c>
      <c r="G1" t="str">
        <f>IF(C1="Alpha","varchar("&amp;B1+5&amp;")",IF(C1="date","date",C1))</f>
        <v>varchar(25)</v>
      </c>
      <c r="H1" t="str">
        <f>","&amp;F1&amp;" "&amp;G1&amp;""</f>
        <v>,statevoterid varchar(25)</v>
      </c>
      <c r="J1" t="str">
        <f>F1&amp;", "</f>
        <v xml:space="preserve">statevoterid, </v>
      </c>
      <c r="K1" t="s">
        <v>142</v>
      </c>
      <c r="L1" t="str">
        <f>CONCATENATE(L2:AW2)</f>
        <v xml:space="preserve">statevoterid, </v>
      </c>
    </row>
    <row r="2" spans="1:49" ht="33" thickBot="1" x14ac:dyDescent="0.25">
      <c r="A2" s="3" t="s">
        <v>2</v>
      </c>
      <c r="B2" s="4">
        <v>20</v>
      </c>
      <c r="C2" s="4" t="s">
        <v>1</v>
      </c>
      <c r="D2" s="4"/>
      <c r="E2" s="6"/>
      <c r="F2" s="6" t="str">
        <f t="shared" ref="F2:F38" si="0">LOWER(A2)</f>
        <v>countyvoterid</v>
      </c>
      <c r="G2" t="str">
        <f t="shared" ref="G2:G38" si="1">IF(C2="Alpha","varchar("&amp;B2+5&amp;")",IF(C2="date","date",C2))</f>
        <v>varchar(25)</v>
      </c>
      <c r="H2" t="str">
        <f t="shared" ref="H2:H38" si="2">","&amp;F2&amp;" "&amp;G2&amp;""</f>
        <v>,countyvoterid varchar(25)</v>
      </c>
      <c r="J2" t="str">
        <f t="shared" ref="J2:J38" si="3">F2&amp;", "</f>
        <v xml:space="preserve">countyvoterid, </v>
      </c>
      <c r="K2" t="s">
        <v>143</v>
      </c>
      <c r="L2" t="s">
        <v>142</v>
      </c>
      <c r="M2" t="s">
        <v>143</v>
      </c>
      <c r="N2" t="s">
        <v>144</v>
      </c>
      <c r="O2" t="s">
        <v>145</v>
      </c>
      <c r="P2" t="s">
        <v>146</v>
      </c>
      <c r="Q2" t="s">
        <v>147</v>
      </c>
      <c r="R2" t="s">
        <v>148</v>
      </c>
      <c r="S2" t="s">
        <v>149</v>
      </c>
      <c r="T2" t="s">
        <v>150</v>
      </c>
      <c r="U2" t="s">
        <v>151</v>
      </c>
      <c r="V2" t="s">
        <v>152</v>
      </c>
      <c r="W2" t="s">
        <v>153</v>
      </c>
      <c r="X2" t="s">
        <v>154</v>
      </c>
      <c r="Y2" t="s">
        <v>155</v>
      </c>
      <c r="Z2" t="s">
        <v>156</v>
      </c>
      <c r="AA2" t="s">
        <v>157</v>
      </c>
      <c r="AB2" t="s">
        <v>158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175</v>
      </c>
      <c r="AT2" t="s">
        <v>176</v>
      </c>
      <c r="AU2" t="s">
        <v>177</v>
      </c>
      <c r="AV2" t="s">
        <v>178</v>
      </c>
      <c r="AW2" t="s">
        <v>179</v>
      </c>
    </row>
    <row r="3" spans="1:49" ht="17" thickBot="1" x14ac:dyDescent="0.25">
      <c r="A3" s="3" t="s">
        <v>3</v>
      </c>
      <c r="B3" s="4">
        <v>5</v>
      </c>
      <c r="C3" s="4" t="s">
        <v>1</v>
      </c>
      <c r="D3" s="4"/>
      <c r="E3" s="6"/>
      <c r="F3" s="6" t="str">
        <f t="shared" si="0"/>
        <v>title</v>
      </c>
      <c r="G3" t="str">
        <f t="shared" si="1"/>
        <v>varchar(10)</v>
      </c>
      <c r="H3" t="str">
        <f t="shared" si="2"/>
        <v>,title varchar(10)</v>
      </c>
      <c r="J3" t="str">
        <f t="shared" si="3"/>
        <v xml:space="preserve">title, </v>
      </c>
      <c r="K3" t="s">
        <v>144</v>
      </c>
    </row>
    <row r="4" spans="1:49" ht="17" thickBot="1" x14ac:dyDescent="0.25">
      <c r="A4" s="3" t="s">
        <v>4</v>
      </c>
      <c r="B4" s="4">
        <v>50</v>
      </c>
      <c r="C4" s="4" t="s">
        <v>1</v>
      </c>
      <c r="D4" s="4"/>
      <c r="E4" s="6"/>
      <c r="F4" s="6" t="str">
        <f t="shared" si="0"/>
        <v>fname</v>
      </c>
      <c r="G4" t="str">
        <f t="shared" si="1"/>
        <v>varchar(55)</v>
      </c>
      <c r="H4" t="str">
        <f t="shared" si="2"/>
        <v>,fname varchar(55)</v>
      </c>
      <c r="J4" t="str">
        <f t="shared" si="3"/>
        <v xml:space="preserve">fname, </v>
      </c>
      <c r="K4" t="s">
        <v>145</v>
      </c>
    </row>
    <row r="5" spans="1:49" ht="17" thickBot="1" x14ac:dyDescent="0.25">
      <c r="A5" s="3" t="s">
        <v>5</v>
      </c>
      <c r="B5" s="4">
        <v>50</v>
      </c>
      <c r="C5" s="4" t="s">
        <v>1</v>
      </c>
      <c r="D5" s="4"/>
      <c r="E5" s="6"/>
      <c r="F5" s="6" t="str">
        <f t="shared" si="0"/>
        <v>mname</v>
      </c>
      <c r="G5" t="str">
        <f t="shared" si="1"/>
        <v>varchar(55)</v>
      </c>
      <c r="H5" t="str">
        <f t="shared" si="2"/>
        <v>,mname varchar(55)</v>
      </c>
      <c r="J5" t="str">
        <f t="shared" si="3"/>
        <v xml:space="preserve">mname, </v>
      </c>
      <c r="K5" t="s">
        <v>146</v>
      </c>
    </row>
    <row r="6" spans="1:49" ht="17" thickBot="1" x14ac:dyDescent="0.25">
      <c r="A6" s="3" t="s">
        <v>6</v>
      </c>
      <c r="B6" s="4">
        <v>50</v>
      </c>
      <c r="C6" s="4" t="s">
        <v>1</v>
      </c>
      <c r="D6" s="4"/>
      <c r="E6" s="6"/>
      <c r="F6" s="6" t="str">
        <f t="shared" si="0"/>
        <v>lname</v>
      </c>
      <c r="G6" t="str">
        <f t="shared" si="1"/>
        <v>varchar(55)</v>
      </c>
      <c r="H6" t="str">
        <f t="shared" si="2"/>
        <v>,lname varchar(55)</v>
      </c>
      <c r="J6" t="str">
        <f t="shared" si="3"/>
        <v xml:space="preserve">lname, </v>
      </c>
      <c r="K6" t="s">
        <v>147</v>
      </c>
    </row>
    <row r="7" spans="1:49" ht="17" thickBot="1" x14ac:dyDescent="0.25">
      <c r="A7" s="3" t="s">
        <v>7</v>
      </c>
      <c r="B7" s="4">
        <v>10</v>
      </c>
      <c r="C7" s="4" t="s">
        <v>1</v>
      </c>
      <c r="D7" s="4"/>
      <c r="E7" s="6"/>
      <c r="F7" s="6" t="str">
        <f t="shared" si="0"/>
        <v>namesuffix</v>
      </c>
      <c r="G7" t="str">
        <f t="shared" si="1"/>
        <v>varchar(15)</v>
      </c>
      <c r="H7" t="str">
        <f t="shared" si="2"/>
        <v>,namesuffix varchar(15)</v>
      </c>
      <c r="J7" t="str">
        <f t="shared" si="3"/>
        <v xml:space="preserve">namesuffix, </v>
      </c>
      <c r="K7" t="s">
        <v>148</v>
      </c>
    </row>
    <row r="8" spans="1:49" ht="49" thickBot="1" x14ac:dyDescent="0.25">
      <c r="A8" s="3" t="s">
        <v>8</v>
      </c>
      <c r="B8" s="4">
        <v>10</v>
      </c>
      <c r="C8" s="4" t="s">
        <v>48</v>
      </c>
      <c r="D8" s="4" t="s">
        <v>9</v>
      </c>
      <c r="E8" s="6"/>
      <c r="F8" s="6" t="str">
        <f t="shared" si="0"/>
        <v>birthdate</v>
      </c>
      <c r="G8" t="str">
        <f t="shared" si="1"/>
        <v>date</v>
      </c>
      <c r="H8" t="str">
        <f t="shared" si="2"/>
        <v>,birthdate date</v>
      </c>
      <c r="J8" t="str">
        <f t="shared" si="3"/>
        <v xml:space="preserve">birthdate, </v>
      </c>
      <c r="K8" t="s">
        <v>149</v>
      </c>
    </row>
    <row r="9" spans="1:49" ht="33" thickBot="1" x14ac:dyDescent="0.25">
      <c r="A9" s="3" t="s">
        <v>10</v>
      </c>
      <c r="B9" s="4">
        <v>1</v>
      </c>
      <c r="C9" s="4" t="s">
        <v>1</v>
      </c>
      <c r="D9" s="4" t="s">
        <v>11</v>
      </c>
      <c r="E9" s="6"/>
      <c r="F9" s="6" t="str">
        <f t="shared" si="0"/>
        <v>gender</v>
      </c>
      <c r="G9" t="str">
        <f t="shared" si="1"/>
        <v>varchar(6)</v>
      </c>
      <c r="H9" t="str">
        <f t="shared" si="2"/>
        <v>,gender varchar(6)</v>
      </c>
      <c r="J9" t="str">
        <f t="shared" si="3"/>
        <v xml:space="preserve">gender, </v>
      </c>
      <c r="K9" t="s">
        <v>150</v>
      </c>
    </row>
    <row r="10" spans="1:49" ht="17" thickBot="1" x14ac:dyDescent="0.25">
      <c r="A10" s="3" t="s">
        <v>12</v>
      </c>
      <c r="B10" s="4">
        <v>10</v>
      </c>
      <c r="C10" s="4" t="s">
        <v>1</v>
      </c>
      <c r="D10" s="4"/>
      <c r="E10" s="6"/>
      <c r="F10" s="6" t="str">
        <f t="shared" si="0"/>
        <v>regstnum</v>
      </c>
      <c r="G10" t="str">
        <f t="shared" si="1"/>
        <v>varchar(15)</v>
      </c>
      <c r="H10" t="str">
        <f t="shared" si="2"/>
        <v>,regstnum varchar(15)</v>
      </c>
      <c r="J10" t="str">
        <f t="shared" si="3"/>
        <v xml:space="preserve">regstnum, </v>
      </c>
      <c r="K10" t="s">
        <v>151</v>
      </c>
    </row>
    <row r="11" spans="1:49" ht="17" thickBot="1" x14ac:dyDescent="0.25">
      <c r="A11" s="3" t="s">
        <v>13</v>
      </c>
      <c r="B11" s="4">
        <v>10</v>
      </c>
      <c r="C11" s="4" t="s">
        <v>1</v>
      </c>
      <c r="D11" s="4"/>
      <c r="E11" s="6"/>
      <c r="F11" s="6" t="str">
        <f t="shared" si="0"/>
        <v>regstfrac</v>
      </c>
      <c r="G11" t="str">
        <f t="shared" si="1"/>
        <v>varchar(15)</v>
      </c>
      <c r="H11" t="str">
        <f t="shared" si="2"/>
        <v>,regstfrac varchar(15)</v>
      </c>
      <c r="J11" t="str">
        <f t="shared" si="3"/>
        <v xml:space="preserve">regstfrac, </v>
      </c>
      <c r="K11" t="s">
        <v>152</v>
      </c>
    </row>
    <row r="12" spans="1:49" ht="17" thickBot="1" x14ac:dyDescent="0.25">
      <c r="A12" s="3" t="s">
        <v>14</v>
      </c>
      <c r="B12" s="4">
        <v>50</v>
      </c>
      <c r="C12" s="4" t="s">
        <v>1</v>
      </c>
      <c r="D12" s="4"/>
      <c r="E12" s="6"/>
      <c r="F12" s="6" t="str">
        <f t="shared" si="0"/>
        <v>regstname</v>
      </c>
      <c r="G12" t="str">
        <f t="shared" si="1"/>
        <v>varchar(55)</v>
      </c>
      <c r="H12" t="str">
        <f t="shared" si="2"/>
        <v>,regstname varchar(55)</v>
      </c>
      <c r="J12" t="str">
        <f t="shared" si="3"/>
        <v xml:space="preserve">regstname, </v>
      </c>
      <c r="K12" t="s">
        <v>153</v>
      </c>
    </row>
    <row r="13" spans="1:49" ht="17" thickBot="1" x14ac:dyDescent="0.25">
      <c r="A13" s="3" t="s">
        <v>15</v>
      </c>
      <c r="B13" s="4">
        <v>20</v>
      </c>
      <c r="C13" s="4" t="s">
        <v>1</v>
      </c>
      <c r="D13" s="4"/>
      <c r="E13" s="6"/>
      <c r="F13" s="6" t="str">
        <f t="shared" si="0"/>
        <v>regsttype</v>
      </c>
      <c r="G13" t="str">
        <f t="shared" si="1"/>
        <v>varchar(25)</v>
      </c>
      <c r="H13" t="str">
        <f t="shared" si="2"/>
        <v>,regsttype varchar(25)</v>
      </c>
      <c r="J13" t="str">
        <f t="shared" si="3"/>
        <v xml:space="preserve">regsttype, </v>
      </c>
      <c r="K13" t="s">
        <v>154</v>
      </c>
    </row>
    <row r="14" spans="1:49" ht="33" thickBot="1" x14ac:dyDescent="0.25">
      <c r="A14" s="3" t="s">
        <v>16</v>
      </c>
      <c r="B14" s="4">
        <v>10</v>
      </c>
      <c r="C14" s="4" t="s">
        <v>1</v>
      </c>
      <c r="D14" s="4"/>
      <c r="E14" s="6"/>
      <c r="F14" s="6" t="str">
        <f t="shared" si="0"/>
        <v>regunittype</v>
      </c>
      <c r="G14" t="str">
        <f t="shared" si="1"/>
        <v>varchar(15)</v>
      </c>
      <c r="H14" t="str">
        <f t="shared" si="2"/>
        <v>,regunittype varchar(15)</v>
      </c>
      <c r="J14" t="str">
        <f t="shared" si="3"/>
        <v xml:space="preserve">regunittype, </v>
      </c>
      <c r="K14" t="s">
        <v>155</v>
      </c>
    </row>
    <row r="15" spans="1:49" ht="33" thickBot="1" x14ac:dyDescent="0.25">
      <c r="A15" s="3" t="s">
        <v>17</v>
      </c>
      <c r="B15" s="4">
        <v>10</v>
      </c>
      <c r="C15" s="4" t="s">
        <v>1</v>
      </c>
      <c r="D15" s="4"/>
      <c r="E15" s="6"/>
      <c r="F15" s="6" t="str">
        <f t="shared" si="0"/>
        <v>regstpredirection</v>
      </c>
      <c r="G15" t="str">
        <f t="shared" si="1"/>
        <v>varchar(15)</v>
      </c>
      <c r="H15" t="str">
        <f t="shared" si="2"/>
        <v>,regstpredirection varchar(15)</v>
      </c>
      <c r="J15" t="str">
        <f t="shared" si="3"/>
        <v xml:space="preserve">regstpredirection, </v>
      </c>
      <c r="K15" t="s">
        <v>156</v>
      </c>
    </row>
    <row r="16" spans="1:49" ht="33" thickBot="1" x14ac:dyDescent="0.25">
      <c r="A16" s="3" t="s">
        <v>18</v>
      </c>
      <c r="B16" s="4">
        <v>10</v>
      </c>
      <c r="C16" s="4" t="s">
        <v>1</v>
      </c>
      <c r="D16" s="4"/>
      <c r="E16" s="6"/>
      <c r="F16" s="6" t="str">
        <f t="shared" si="0"/>
        <v>regstpostdirection</v>
      </c>
      <c r="G16" t="str">
        <f t="shared" si="1"/>
        <v>varchar(15)</v>
      </c>
      <c r="H16" t="str">
        <f t="shared" si="2"/>
        <v>,regstpostdirection varchar(15)</v>
      </c>
      <c r="J16" t="str">
        <f t="shared" si="3"/>
        <v xml:space="preserve">regstpostdirection, </v>
      </c>
      <c r="K16" t="s">
        <v>157</v>
      </c>
    </row>
    <row r="17" spans="1:11" ht="33" thickBot="1" x14ac:dyDescent="0.25">
      <c r="A17" s="3" t="s">
        <v>19</v>
      </c>
      <c r="B17" s="4">
        <v>10</v>
      </c>
      <c r="C17" s="4" t="s">
        <v>1</v>
      </c>
      <c r="D17" s="4"/>
      <c r="E17" s="6"/>
      <c r="F17" s="6" t="str">
        <f t="shared" si="0"/>
        <v>regunitnum</v>
      </c>
      <c r="G17" t="str">
        <f t="shared" si="1"/>
        <v>varchar(15)</v>
      </c>
      <c r="H17" t="str">
        <f t="shared" si="2"/>
        <v>,regunitnum varchar(15)</v>
      </c>
      <c r="J17" t="str">
        <f t="shared" si="3"/>
        <v xml:space="preserve">regunitnum, </v>
      </c>
      <c r="K17" t="s">
        <v>158</v>
      </c>
    </row>
    <row r="18" spans="1:11" ht="17" thickBot="1" x14ac:dyDescent="0.25">
      <c r="A18" s="3" t="s">
        <v>20</v>
      </c>
      <c r="B18" s="4">
        <v>50</v>
      </c>
      <c r="C18" s="4" t="s">
        <v>1</v>
      </c>
      <c r="D18" s="4"/>
      <c r="E18" s="6"/>
      <c r="F18" s="6" t="str">
        <f t="shared" si="0"/>
        <v>regcity</v>
      </c>
      <c r="G18" t="str">
        <f t="shared" si="1"/>
        <v>varchar(55)</v>
      </c>
      <c r="H18" t="str">
        <f t="shared" si="2"/>
        <v>,regcity varchar(55)</v>
      </c>
      <c r="J18" t="str">
        <f t="shared" si="3"/>
        <v xml:space="preserve">regcity, </v>
      </c>
      <c r="K18" t="s">
        <v>159</v>
      </c>
    </row>
    <row r="19" spans="1:11" ht="17" thickBot="1" x14ac:dyDescent="0.25">
      <c r="A19" s="3" t="s">
        <v>21</v>
      </c>
      <c r="B19" s="4">
        <v>2</v>
      </c>
      <c r="C19" s="4" t="s">
        <v>1</v>
      </c>
      <c r="D19" s="4"/>
      <c r="E19" s="6"/>
      <c r="F19" s="6" t="str">
        <f t="shared" si="0"/>
        <v>regstate</v>
      </c>
      <c r="G19" t="str">
        <f t="shared" si="1"/>
        <v>varchar(7)</v>
      </c>
      <c r="H19" t="str">
        <f t="shared" si="2"/>
        <v>,regstate varchar(7)</v>
      </c>
      <c r="J19" t="str">
        <f t="shared" si="3"/>
        <v xml:space="preserve">regstate, </v>
      </c>
      <c r="K19" t="s">
        <v>160</v>
      </c>
    </row>
    <row r="20" spans="1:11" ht="33" thickBot="1" x14ac:dyDescent="0.25">
      <c r="A20" s="3" t="s">
        <v>22</v>
      </c>
      <c r="B20" s="4">
        <v>10</v>
      </c>
      <c r="C20" s="4" t="s">
        <v>1</v>
      </c>
      <c r="D20" s="4"/>
      <c r="E20" s="6"/>
      <c r="F20" s="6" t="str">
        <f t="shared" si="0"/>
        <v>regzipcode</v>
      </c>
      <c r="G20" t="str">
        <f t="shared" si="1"/>
        <v>varchar(15)</v>
      </c>
      <c r="H20" t="str">
        <f t="shared" si="2"/>
        <v>,regzipcode varchar(15)</v>
      </c>
      <c r="J20" t="str">
        <f t="shared" si="3"/>
        <v xml:space="preserve">regzipcode, </v>
      </c>
      <c r="K20" t="s">
        <v>161</v>
      </c>
    </row>
    <row r="21" spans="1:11" ht="49" thickBot="1" x14ac:dyDescent="0.25">
      <c r="A21" s="3" t="s">
        <v>23</v>
      </c>
      <c r="B21" s="4">
        <v>2</v>
      </c>
      <c r="C21" s="4" t="s">
        <v>1</v>
      </c>
      <c r="D21" s="5" t="s">
        <v>24</v>
      </c>
      <c r="E21" s="7"/>
      <c r="F21" s="6" t="str">
        <f t="shared" si="0"/>
        <v>countycode</v>
      </c>
      <c r="G21" t="str">
        <f t="shared" si="1"/>
        <v>varchar(7)</v>
      </c>
      <c r="H21" t="str">
        <f t="shared" si="2"/>
        <v>,countycode varchar(7)</v>
      </c>
      <c r="J21" t="str">
        <f t="shared" si="3"/>
        <v xml:space="preserve">countycode, </v>
      </c>
      <c r="K21" t="s">
        <v>162</v>
      </c>
    </row>
    <row r="22" spans="1:11" ht="33" thickBot="1" x14ac:dyDescent="0.25">
      <c r="A22" s="3" t="s">
        <v>25</v>
      </c>
      <c r="B22" s="4">
        <v>9</v>
      </c>
      <c r="C22" s="4" t="s">
        <v>1</v>
      </c>
      <c r="D22" s="4"/>
      <c r="E22" s="6"/>
      <c r="F22" s="6" t="str">
        <f t="shared" si="0"/>
        <v>precinctcode</v>
      </c>
      <c r="G22" t="str">
        <f t="shared" si="1"/>
        <v>varchar(14)</v>
      </c>
      <c r="H22" t="str">
        <f t="shared" si="2"/>
        <v>,precinctcode varchar(14)</v>
      </c>
      <c r="J22" t="str">
        <f t="shared" si="3"/>
        <v xml:space="preserve">precinctcode, </v>
      </c>
      <c r="K22" t="s">
        <v>163</v>
      </c>
    </row>
    <row r="23" spans="1:11" ht="17" thickBot="1" x14ac:dyDescent="0.25">
      <c r="A23" s="3" t="s">
        <v>26</v>
      </c>
      <c r="B23" s="4">
        <v>10</v>
      </c>
      <c r="C23" s="4" t="s">
        <v>1</v>
      </c>
      <c r="D23" s="4"/>
      <c r="E23" s="6"/>
      <c r="F23" s="6" t="str">
        <f t="shared" si="0"/>
        <v>precinctpart</v>
      </c>
      <c r="G23" t="str">
        <f t="shared" si="1"/>
        <v>varchar(15)</v>
      </c>
      <c r="H23" t="str">
        <f t="shared" si="2"/>
        <v>,precinctpart varchar(15)</v>
      </c>
      <c r="J23" t="str">
        <f t="shared" si="3"/>
        <v xml:space="preserve">precinctpart, </v>
      </c>
      <c r="K23" t="s">
        <v>164</v>
      </c>
    </row>
    <row r="24" spans="1:11" ht="33" thickBot="1" x14ac:dyDescent="0.25">
      <c r="A24" s="3" t="s">
        <v>27</v>
      </c>
      <c r="B24" s="4">
        <v>2</v>
      </c>
      <c r="C24" s="4" t="s">
        <v>49</v>
      </c>
      <c r="D24" s="4"/>
      <c r="E24" s="6"/>
      <c r="F24" s="6" t="str">
        <f t="shared" si="0"/>
        <v>legislativedistrict</v>
      </c>
      <c r="G24" t="str">
        <f t="shared" si="1"/>
        <v>int</v>
      </c>
      <c r="H24" t="str">
        <f t="shared" si="2"/>
        <v>,legislativedistrict int</v>
      </c>
      <c r="J24" t="str">
        <f t="shared" si="3"/>
        <v xml:space="preserve">legislativedistrict, </v>
      </c>
      <c r="K24" t="s">
        <v>165</v>
      </c>
    </row>
    <row r="25" spans="1:11" ht="33" thickBot="1" x14ac:dyDescent="0.25">
      <c r="A25" s="3" t="s">
        <v>28</v>
      </c>
      <c r="B25" s="4">
        <v>2</v>
      </c>
      <c r="C25" s="4" t="s">
        <v>49</v>
      </c>
      <c r="D25" s="4"/>
      <c r="E25" s="6"/>
      <c r="F25" s="6" t="str">
        <f t="shared" si="0"/>
        <v>congressionaldistrict</v>
      </c>
      <c r="G25" t="str">
        <f t="shared" si="1"/>
        <v>int</v>
      </c>
      <c r="H25" t="str">
        <f t="shared" si="2"/>
        <v>,congressionaldistrict int</v>
      </c>
      <c r="J25" t="str">
        <f t="shared" si="3"/>
        <v xml:space="preserve">congressionaldistrict, </v>
      </c>
      <c r="K25" t="s">
        <v>166</v>
      </c>
    </row>
    <row r="26" spans="1:11" ht="17" thickBot="1" x14ac:dyDescent="0.25">
      <c r="A26" s="3" t="s">
        <v>29</v>
      </c>
      <c r="B26" s="4">
        <v>100</v>
      </c>
      <c r="C26" s="4" t="s">
        <v>1</v>
      </c>
      <c r="D26" s="4"/>
      <c r="E26" s="6"/>
      <c r="F26" s="6" t="str">
        <f t="shared" si="0"/>
        <v>mail1</v>
      </c>
      <c r="G26" t="str">
        <f t="shared" si="1"/>
        <v>varchar(105)</v>
      </c>
      <c r="H26" t="str">
        <f t="shared" si="2"/>
        <v>,mail1 varchar(105)</v>
      </c>
      <c r="J26" t="str">
        <f t="shared" si="3"/>
        <v xml:space="preserve">mail1, </v>
      </c>
      <c r="K26" t="s">
        <v>167</v>
      </c>
    </row>
    <row r="27" spans="1:11" ht="17" thickBot="1" x14ac:dyDescent="0.25">
      <c r="A27" s="3" t="s">
        <v>30</v>
      </c>
      <c r="B27" s="4">
        <v>100</v>
      </c>
      <c r="C27" s="4" t="s">
        <v>1</v>
      </c>
      <c r="D27" s="4"/>
      <c r="E27" s="6"/>
      <c r="F27" s="6" t="str">
        <f t="shared" si="0"/>
        <v>mail2</v>
      </c>
      <c r="G27" t="str">
        <f t="shared" si="1"/>
        <v>varchar(105)</v>
      </c>
      <c r="H27" t="str">
        <f t="shared" si="2"/>
        <v>,mail2 varchar(105)</v>
      </c>
      <c r="J27" t="str">
        <f t="shared" si="3"/>
        <v xml:space="preserve">mail2, </v>
      </c>
      <c r="K27" t="s">
        <v>168</v>
      </c>
    </row>
    <row r="28" spans="1:11" ht="17" thickBot="1" x14ac:dyDescent="0.25">
      <c r="A28" s="3" t="s">
        <v>31</v>
      </c>
      <c r="B28" s="4">
        <v>100</v>
      </c>
      <c r="C28" s="4" t="s">
        <v>1</v>
      </c>
      <c r="D28" s="4"/>
      <c r="E28" s="6"/>
      <c r="F28" s="6" t="str">
        <f t="shared" si="0"/>
        <v>mail3</v>
      </c>
      <c r="G28" t="str">
        <f t="shared" si="1"/>
        <v>varchar(105)</v>
      </c>
      <c r="H28" t="str">
        <f t="shared" si="2"/>
        <v>,mail3 varchar(105)</v>
      </c>
      <c r="J28" t="str">
        <f t="shared" si="3"/>
        <v xml:space="preserve">mail3, </v>
      </c>
      <c r="K28" t="s">
        <v>169</v>
      </c>
    </row>
    <row r="29" spans="1:11" ht="17" thickBot="1" x14ac:dyDescent="0.25">
      <c r="A29" s="3" t="s">
        <v>32</v>
      </c>
      <c r="B29" s="4">
        <v>100</v>
      </c>
      <c r="C29" s="4" t="s">
        <v>1</v>
      </c>
      <c r="D29" s="4"/>
      <c r="E29" s="6"/>
      <c r="F29" s="6" t="str">
        <f t="shared" si="0"/>
        <v>mail4</v>
      </c>
      <c r="G29" t="str">
        <f t="shared" si="1"/>
        <v>varchar(105)</v>
      </c>
      <c r="H29" t="str">
        <f t="shared" si="2"/>
        <v>,mail4 varchar(105)</v>
      </c>
      <c r="J29" t="str">
        <f t="shared" si="3"/>
        <v xml:space="preserve">mail4, </v>
      </c>
      <c r="K29" t="s">
        <v>170</v>
      </c>
    </row>
    <row r="30" spans="1:11" ht="49" thickBot="1" x14ac:dyDescent="0.25">
      <c r="A30" s="3" t="s">
        <v>33</v>
      </c>
      <c r="B30" s="4">
        <v>50</v>
      </c>
      <c r="C30" s="4" t="s">
        <v>1</v>
      </c>
      <c r="D30" s="4" t="s">
        <v>34</v>
      </c>
      <c r="E30" s="6"/>
      <c r="F30" s="6" t="str">
        <f t="shared" si="0"/>
        <v>mailcity</v>
      </c>
      <c r="G30" t="str">
        <f t="shared" si="1"/>
        <v>varchar(55)</v>
      </c>
      <c r="H30" t="str">
        <f t="shared" si="2"/>
        <v>,mailcity varchar(55)</v>
      </c>
      <c r="J30" t="str">
        <f t="shared" si="3"/>
        <v xml:space="preserve">mailcity, </v>
      </c>
      <c r="K30" t="s">
        <v>171</v>
      </c>
    </row>
    <row r="31" spans="1:11" ht="17" thickBot="1" x14ac:dyDescent="0.25">
      <c r="A31" s="3" t="s">
        <v>35</v>
      </c>
      <c r="B31" s="4">
        <v>10</v>
      </c>
      <c r="C31" s="4" t="s">
        <v>1</v>
      </c>
      <c r="D31" s="4"/>
      <c r="E31" s="6"/>
      <c r="F31" s="6" t="str">
        <f t="shared" si="0"/>
        <v>mailzip</v>
      </c>
      <c r="G31" t="str">
        <f t="shared" si="1"/>
        <v>varchar(15)</v>
      </c>
      <c r="H31" t="str">
        <f t="shared" si="2"/>
        <v>,mailzip varchar(15)</v>
      </c>
      <c r="J31" t="str">
        <f t="shared" si="3"/>
        <v xml:space="preserve">mailzip, </v>
      </c>
      <c r="K31" t="s">
        <v>172</v>
      </c>
    </row>
    <row r="32" spans="1:11" ht="49" thickBot="1" x14ac:dyDescent="0.25">
      <c r="A32" s="3" t="s">
        <v>36</v>
      </c>
      <c r="B32" s="4">
        <v>2</v>
      </c>
      <c r="C32" s="4" t="s">
        <v>1</v>
      </c>
      <c r="D32" s="4" t="s">
        <v>37</v>
      </c>
      <c r="E32" s="6"/>
      <c r="F32" s="6" t="str">
        <f t="shared" si="0"/>
        <v>mailstate</v>
      </c>
      <c r="G32" t="str">
        <f t="shared" si="1"/>
        <v>varchar(7)</v>
      </c>
      <c r="H32" t="str">
        <f t="shared" si="2"/>
        <v>,mailstate varchar(7)</v>
      </c>
      <c r="J32" t="str">
        <f t="shared" si="3"/>
        <v xml:space="preserve">mailstate, </v>
      </c>
      <c r="K32" t="s">
        <v>173</v>
      </c>
    </row>
    <row r="33" spans="1:11" ht="33" thickBot="1" x14ac:dyDescent="0.25">
      <c r="A33" s="3" t="s">
        <v>38</v>
      </c>
      <c r="B33" s="4">
        <v>50</v>
      </c>
      <c r="C33" s="4" t="s">
        <v>1</v>
      </c>
      <c r="D33" s="4"/>
      <c r="E33" s="6"/>
      <c r="F33" s="6" t="str">
        <f t="shared" si="0"/>
        <v>mailcountry</v>
      </c>
      <c r="G33" t="str">
        <f t="shared" si="1"/>
        <v>varchar(55)</v>
      </c>
      <c r="H33" t="str">
        <f t="shared" si="2"/>
        <v>,mailcountry varchar(55)</v>
      </c>
      <c r="J33" t="str">
        <f t="shared" si="3"/>
        <v xml:space="preserve">mailcountry, </v>
      </c>
      <c r="K33" t="s">
        <v>174</v>
      </c>
    </row>
    <row r="34" spans="1:11" ht="49" thickBot="1" x14ac:dyDescent="0.25">
      <c r="A34" s="3" t="s">
        <v>39</v>
      </c>
      <c r="B34" s="4">
        <v>10</v>
      </c>
      <c r="C34" s="4" t="s">
        <v>48</v>
      </c>
      <c r="D34" s="4" t="s">
        <v>9</v>
      </c>
      <c r="E34" s="6"/>
      <c r="F34" s="6" t="str">
        <f t="shared" si="0"/>
        <v>registrationdate</v>
      </c>
      <c r="G34" t="str">
        <f t="shared" si="1"/>
        <v>date</v>
      </c>
      <c r="H34" t="str">
        <f t="shared" si="2"/>
        <v>,registrationdate date</v>
      </c>
      <c r="J34" t="str">
        <f t="shared" si="3"/>
        <v xml:space="preserve">registrationdate, </v>
      </c>
      <c r="K34" t="s">
        <v>175</v>
      </c>
    </row>
    <row r="35" spans="1:11" ht="49" thickBot="1" x14ac:dyDescent="0.25">
      <c r="A35" s="3" t="s">
        <v>40</v>
      </c>
      <c r="B35" s="4">
        <v>1</v>
      </c>
      <c r="C35" s="4" t="s">
        <v>1</v>
      </c>
      <c r="D35" s="4" t="s">
        <v>41</v>
      </c>
      <c r="E35" s="6"/>
      <c r="F35" s="6" t="str">
        <f t="shared" si="0"/>
        <v>absenteetype</v>
      </c>
      <c r="G35" t="str">
        <f t="shared" si="1"/>
        <v>varchar(6)</v>
      </c>
      <c r="H35" t="str">
        <f t="shared" si="2"/>
        <v>,absenteetype varchar(6)</v>
      </c>
      <c r="J35" t="str">
        <f t="shared" si="3"/>
        <v xml:space="preserve">absenteetype, </v>
      </c>
      <c r="K35" t="s">
        <v>176</v>
      </c>
    </row>
    <row r="36" spans="1:11" ht="65" thickBot="1" x14ac:dyDescent="0.25">
      <c r="A36" s="3" t="s">
        <v>42</v>
      </c>
      <c r="B36" s="4">
        <v>10</v>
      </c>
      <c r="C36" s="4" t="s">
        <v>48</v>
      </c>
      <c r="D36" s="4" t="s">
        <v>43</v>
      </c>
      <c r="E36" s="6"/>
      <c r="F36" s="6" t="str">
        <f t="shared" si="0"/>
        <v>lastvoted</v>
      </c>
      <c r="G36" t="str">
        <f t="shared" si="1"/>
        <v>date</v>
      </c>
      <c r="H36" t="str">
        <f t="shared" si="2"/>
        <v>,lastvoted date</v>
      </c>
      <c r="J36" t="str">
        <f t="shared" si="3"/>
        <v xml:space="preserve">lastvoted, </v>
      </c>
      <c r="K36" t="s">
        <v>177</v>
      </c>
    </row>
    <row r="37" spans="1:11" ht="65" thickBot="1" x14ac:dyDescent="0.25">
      <c r="A37" s="3" t="s">
        <v>44</v>
      </c>
      <c r="B37" s="4">
        <v>6</v>
      </c>
      <c r="C37" s="4" t="s">
        <v>1</v>
      </c>
      <c r="D37" s="4" t="s">
        <v>45</v>
      </c>
      <c r="E37" s="6"/>
      <c r="F37" s="6" t="str">
        <f t="shared" si="0"/>
        <v>statuscode</v>
      </c>
      <c r="G37" t="str">
        <f t="shared" si="1"/>
        <v>varchar(11)</v>
      </c>
      <c r="H37" t="str">
        <f t="shared" si="2"/>
        <v>,statuscode varchar(11)</v>
      </c>
      <c r="J37" t="str">
        <f t="shared" si="3"/>
        <v xml:space="preserve">statuscode, </v>
      </c>
      <c r="K37" t="s">
        <v>178</v>
      </c>
    </row>
    <row r="38" spans="1:11" ht="17" thickBot="1" x14ac:dyDescent="0.25">
      <c r="A38" s="3" t="s">
        <v>46</v>
      </c>
      <c r="B38" s="4">
        <v>2</v>
      </c>
      <c r="C38" s="4" t="s">
        <v>1</v>
      </c>
      <c r="D38" s="4" t="s">
        <v>47</v>
      </c>
      <c r="E38" s="6"/>
      <c r="F38" s="6" t="str">
        <f t="shared" si="0"/>
        <v>dflag</v>
      </c>
      <c r="G38" t="str">
        <f t="shared" si="1"/>
        <v>varchar(7)</v>
      </c>
      <c r="H38" t="str">
        <f t="shared" si="2"/>
        <v>,dflag varchar(7)</v>
      </c>
      <c r="J38" t="str">
        <f t="shared" si="3"/>
        <v xml:space="preserve">dflag, </v>
      </c>
      <c r="K38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" sqref="C1:C39"/>
    </sheetView>
  </sheetViews>
  <sheetFormatPr baseColWidth="10" defaultRowHeight="16" x14ac:dyDescent="0.2"/>
  <sheetData>
    <row r="1" spans="1:3" ht="17" thickBot="1" x14ac:dyDescent="0.25">
      <c r="A1" s="1" t="s">
        <v>51</v>
      </c>
      <c r="B1" s="2" t="s">
        <v>52</v>
      </c>
      <c r="C1" t="str">
        <f>",('"&amp;A1&amp;"', '"&amp;B1&amp;"' )"</f>
        <v>,('AD', 'Adams' )</v>
      </c>
    </row>
    <row r="2" spans="1:3" ht="17" thickBot="1" x14ac:dyDescent="0.25">
      <c r="A2" s="3" t="s">
        <v>53</v>
      </c>
      <c r="B2" s="4" t="s">
        <v>54</v>
      </c>
      <c r="C2" t="str">
        <f t="shared" ref="C2:C39" si="0">",('"&amp;A2&amp;"', '"&amp;B2&amp;"' )"</f>
        <v>,('AS', 'Asotin' )</v>
      </c>
    </row>
    <row r="3" spans="1:3" ht="17" thickBot="1" x14ac:dyDescent="0.25">
      <c r="A3" s="3" t="s">
        <v>55</v>
      </c>
      <c r="B3" s="4" t="s">
        <v>56</v>
      </c>
      <c r="C3" t="str">
        <f t="shared" si="0"/>
        <v>,('BE', 'Benton' )</v>
      </c>
    </row>
    <row r="4" spans="1:3" ht="17" thickBot="1" x14ac:dyDescent="0.25">
      <c r="A4" s="3" t="s">
        <v>57</v>
      </c>
      <c r="B4" s="4" t="s">
        <v>58</v>
      </c>
      <c r="C4" t="str">
        <f t="shared" si="0"/>
        <v>,('CH', 'Chelan' )</v>
      </c>
    </row>
    <row r="5" spans="1:3" ht="17" thickBot="1" x14ac:dyDescent="0.25">
      <c r="A5" s="3" t="s">
        <v>59</v>
      </c>
      <c r="B5" s="4" t="s">
        <v>60</v>
      </c>
      <c r="C5" t="str">
        <f t="shared" si="0"/>
        <v>,('CM', 'Clallam' )</v>
      </c>
    </row>
    <row r="6" spans="1:3" ht="17" thickBot="1" x14ac:dyDescent="0.25">
      <c r="A6" s="3" t="s">
        <v>61</v>
      </c>
      <c r="B6" s="4" t="s">
        <v>62</v>
      </c>
      <c r="C6" t="str">
        <f t="shared" si="0"/>
        <v>,('CR', 'Clark' )</v>
      </c>
    </row>
    <row r="7" spans="1:3" ht="17" thickBot="1" x14ac:dyDescent="0.25">
      <c r="A7" s="3" t="s">
        <v>63</v>
      </c>
      <c r="B7" s="4" t="s">
        <v>64</v>
      </c>
      <c r="C7" t="str">
        <f t="shared" si="0"/>
        <v>,('CU', 'Columbia' )</v>
      </c>
    </row>
    <row r="8" spans="1:3" ht="17" thickBot="1" x14ac:dyDescent="0.25">
      <c r="A8" s="3" t="s">
        <v>65</v>
      </c>
      <c r="B8" s="4" t="s">
        <v>66</v>
      </c>
      <c r="C8" t="str">
        <f t="shared" si="0"/>
        <v>,('CZ', 'Cowlitz' )</v>
      </c>
    </row>
    <row r="9" spans="1:3" ht="17" thickBot="1" x14ac:dyDescent="0.25">
      <c r="A9" s="3" t="s">
        <v>67</v>
      </c>
      <c r="B9" s="4" t="s">
        <v>68</v>
      </c>
      <c r="C9" t="str">
        <f t="shared" si="0"/>
        <v>,('DG', 'Douglas' )</v>
      </c>
    </row>
    <row r="10" spans="1:3" ht="17" thickBot="1" x14ac:dyDescent="0.25">
      <c r="A10" s="3" t="s">
        <v>69</v>
      </c>
      <c r="B10" s="4" t="s">
        <v>70</v>
      </c>
      <c r="C10" t="str">
        <f t="shared" si="0"/>
        <v>,('FE', 'Ferry' )</v>
      </c>
    </row>
    <row r="11" spans="1:3" ht="17" thickBot="1" x14ac:dyDescent="0.25">
      <c r="A11" s="3" t="s">
        <v>71</v>
      </c>
      <c r="B11" s="4" t="s">
        <v>72</v>
      </c>
      <c r="C11" t="str">
        <f t="shared" si="0"/>
        <v>,('FR', 'Franklin' )</v>
      </c>
    </row>
    <row r="12" spans="1:3" ht="17" thickBot="1" x14ac:dyDescent="0.25">
      <c r="A12" s="3" t="s">
        <v>73</v>
      </c>
      <c r="B12" s="4" t="s">
        <v>74</v>
      </c>
      <c r="C12" t="str">
        <f t="shared" si="0"/>
        <v>,('GA', 'Garfield' )</v>
      </c>
    </row>
    <row r="13" spans="1:3" ht="17" thickBot="1" x14ac:dyDescent="0.25">
      <c r="A13" s="3" t="s">
        <v>75</v>
      </c>
      <c r="B13" s="4" t="s">
        <v>76</v>
      </c>
      <c r="C13" t="str">
        <f t="shared" si="0"/>
        <v>,('GR', 'Grant' )</v>
      </c>
    </row>
    <row r="14" spans="1:3" ht="33" thickBot="1" x14ac:dyDescent="0.25">
      <c r="A14" s="3" t="s">
        <v>77</v>
      </c>
      <c r="B14" s="4" t="s">
        <v>78</v>
      </c>
      <c r="C14" t="str">
        <f t="shared" si="0"/>
        <v>,('GY', 'Grays Harbor' )</v>
      </c>
    </row>
    <row r="15" spans="1:3" ht="17" thickBot="1" x14ac:dyDescent="0.25">
      <c r="A15" s="3" t="s">
        <v>79</v>
      </c>
      <c r="B15" s="4" t="s">
        <v>80</v>
      </c>
      <c r="C15" t="str">
        <f t="shared" si="0"/>
        <v>,('IS', 'Island' )</v>
      </c>
    </row>
    <row r="16" spans="1:3" ht="17" thickBot="1" x14ac:dyDescent="0.25">
      <c r="A16" s="3" t="s">
        <v>81</v>
      </c>
      <c r="B16" s="4" t="s">
        <v>82</v>
      </c>
      <c r="C16" t="str">
        <f t="shared" si="0"/>
        <v>,('JE', 'Jefferson' )</v>
      </c>
    </row>
    <row r="17" spans="1:3" ht="17" thickBot="1" x14ac:dyDescent="0.25">
      <c r="A17" s="3" t="s">
        <v>83</v>
      </c>
      <c r="B17" s="4" t="s">
        <v>84</v>
      </c>
      <c r="C17" t="str">
        <f t="shared" si="0"/>
        <v>,('KI', 'King' )</v>
      </c>
    </row>
    <row r="18" spans="1:3" ht="17" thickBot="1" x14ac:dyDescent="0.25">
      <c r="A18" s="3" t="s">
        <v>85</v>
      </c>
      <c r="B18" s="4" t="s">
        <v>86</v>
      </c>
      <c r="C18" t="str">
        <f t="shared" si="0"/>
        <v>,('KP', 'Kitsap' )</v>
      </c>
    </row>
    <row r="19" spans="1:3" ht="17" thickBot="1" x14ac:dyDescent="0.25">
      <c r="A19" s="3" t="s">
        <v>87</v>
      </c>
      <c r="B19" s="4" t="s">
        <v>88</v>
      </c>
      <c r="C19" t="str">
        <f t="shared" si="0"/>
        <v>,('KS', 'Kittitas' )</v>
      </c>
    </row>
    <row r="20" spans="1:3" ht="17" thickBot="1" x14ac:dyDescent="0.25">
      <c r="A20" s="3" t="s">
        <v>89</v>
      </c>
      <c r="B20" s="4" t="s">
        <v>90</v>
      </c>
      <c r="C20" t="str">
        <f t="shared" si="0"/>
        <v>,('KT', 'Klickitat' )</v>
      </c>
    </row>
    <row r="21" spans="1:3" ht="17" thickBot="1" x14ac:dyDescent="0.25">
      <c r="A21" s="3" t="s">
        <v>91</v>
      </c>
      <c r="B21" s="4" t="s">
        <v>92</v>
      </c>
      <c r="C21" t="str">
        <f t="shared" si="0"/>
        <v>,('LE', 'Lewis' )</v>
      </c>
    </row>
    <row r="22" spans="1:3" ht="17" thickBot="1" x14ac:dyDescent="0.25">
      <c r="A22" s="3" t="s">
        <v>93</v>
      </c>
      <c r="B22" s="4" t="s">
        <v>94</v>
      </c>
      <c r="C22" t="str">
        <f t="shared" si="0"/>
        <v>,('LI', 'Lincoln' )</v>
      </c>
    </row>
    <row r="23" spans="1:3" ht="17" thickBot="1" x14ac:dyDescent="0.25">
      <c r="A23" s="3" t="s">
        <v>95</v>
      </c>
      <c r="B23" s="4" t="s">
        <v>96</v>
      </c>
      <c r="C23" t="str">
        <f t="shared" si="0"/>
        <v>,('MA', 'Mason' )</v>
      </c>
    </row>
    <row r="24" spans="1:3" ht="17" thickBot="1" x14ac:dyDescent="0.25">
      <c r="A24" s="3" t="s">
        <v>97</v>
      </c>
      <c r="B24" s="4" t="s">
        <v>98</v>
      </c>
      <c r="C24" t="str">
        <f t="shared" si="0"/>
        <v>,('OK', 'Okanogan' )</v>
      </c>
    </row>
    <row r="25" spans="1:3" ht="17" thickBot="1" x14ac:dyDescent="0.25">
      <c r="A25" s="3" t="s">
        <v>99</v>
      </c>
      <c r="B25" s="4" t="s">
        <v>100</v>
      </c>
      <c r="C25" t="str">
        <f t="shared" si="0"/>
        <v>,('PA', 'Pacific' )</v>
      </c>
    </row>
    <row r="26" spans="1:3" ht="33" thickBot="1" x14ac:dyDescent="0.25">
      <c r="A26" s="3" t="s">
        <v>101</v>
      </c>
      <c r="B26" s="4" t="s">
        <v>102</v>
      </c>
      <c r="C26" t="str">
        <f t="shared" si="0"/>
        <v>,('PE', 'Pend Oreille' )</v>
      </c>
    </row>
    <row r="27" spans="1:3" ht="17" thickBot="1" x14ac:dyDescent="0.25">
      <c r="A27" s="3" t="s">
        <v>103</v>
      </c>
      <c r="B27" s="4" t="s">
        <v>104</v>
      </c>
      <c r="C27" t="str">
        <f t="shared" si="0"/>
        <v>,('PI', 'Pierce' )</v>
      </c>
    </row>
    <row r="28" spans="1:3" ht="17" thickBot="1" x14ac:dyDescent="0.25">
      <c r="A28" s="3" t="s">
        <v>105</v>
      </c>
      <c r="B28" s="4" t="s">
        <v>106</v>
      </c>
      <c r="C28" t="str">
        <f t="shared" si="0"/>
        <v>,('SJ', 'San Juan' )</v>
      </c>
    </row>
    <row r="29" spans="1:3" ht="17" thickBot="1" x14ac:dyDescent="0.25">
      <c r="A29" s="3" t="s">
        <v>107</v>
      </c>
      <c r="B29" s="4" t="s">
        <v>108</v>
      </c>
      <c r="C29" t="str">
        <f t="shared" si="0"/>
        <v>,('SK', 'Skagit' )</v>
      </c>
    </row>
    <row r="30" spans="1:3" ht="17" thickBot="1" x14ac:dyDescent="0.25">
      <c r="A30" s="3" t="s">
        <v>109</v>
      </c>
      <c r="B30" s="4" t="s">
        <v>110</v>
      </c>
      <c r="C30" t="str">
        <f t="shared" si="0"/>
        <v>,('SM', 'Skamania' )</v>
      </c>
    </row>
    <row r="31" spans="1:3" ht="17" thickBot="1" x14ac:dyDescent="0.25">
      <c r="A31" s="3" t="s">
        <v>111</v>
      </c>
      <c r="B31" s="4" t="s">
        <v>112</v>
      </c>
      <c r="C31" t="str">
        <f t="shared" si="0"/>
        <v>,('SN', 'Snohomish' )</v>
      </c>
    </row>
    <row r="32" spans="1:3" ht="17" thickBot="1" x14ac:dyDescent="0.25">
      <c r="A32" s="3" t="s">
        <v>113</v>
      </c>
      <c r="B32" s="4" t="s">
        <v>114</v>
      </c>
      <c r="C32" t="str">
        <f t="shared" si="0"/>
        <v>,('SP', 'Spokane' )</v>
      </c>
    </row>
    <row r="33" spans="1:3" ht="17" thickBot="1" x14ac:dyDescent="0.25">
      <c r="A33" s="3" t="s">
        <v>115</v>
      </c>
      <c r="B33" s="4" t="s">
        <v>116</v>
      </c>
      <c r="C33" t="str">
        <f t="shared" si="0"/>
        <v>,('ST', 'Stevens' )</v>
      </c>
    </row>
    <row r="34" spans="1:3" ht="49" thickBot="1" x14ac:dyDescent="0.25">
      <c r="A34" s="3" t="s">
        <v>117</v>
      </c>
      <c r="B34" s="8" t="s">
        <v>118</v>
      </c>
      <c r="C34" t="str">
        <f t="shared" si="0"/>
        <v>,('TH', 'Thurston' )</v>
      </c>
    </row>
    <row r="35" spans="1:3" ht="49" thickBot="1" x14ac:dyDescent="0.25">
      <c r="A35" s="3" t="s">
        <v>119</v>
      </c>
      <c r="B35" s="8" t="s">
        <v>120</v>
      </c>
      <c r="C35" t="str">
        <f t="shared" si="0"/>
        <v>,('WK', 'Wahkiakum' )</v>
      </c>
    </row>
    <row r="36" spans="1:3" ht="65" thickBot="1" x14ac:dyDescent="0.25">
      <c r="A36" s="3" t="s">
        <v>121</v>
      </c>
      <c r="B36" s="8" t="s">
        <v>122</v>
      </c>
      <c r="C36" t="str">
        <f t="shared" si="0"/>
        <v>,('WL', 'Walla Walla' )</v>
      </c>
    </row>
    <row r="37" spans="1:3" ht="49" thickBot="1" x14ac:dyDescent="0.25">
      <c r="A37" s="3" t="s">
        <v>123</v>
      </c>
      <c r="B37" s="8" t="s">
        <v>124</v>
      </c>
      <c r="C37" t="str">
        <f t="shared" si="0"/>
        <v>,('WM', 'Whatcom' )</v>
      </c>
    </row>
    <row r="38" spans="1:3" ht="49" thickBot="1" x14ac:dyDescent="0.25">
      <c r="A38" s="3" t="s">
        <v>125</v>
      </c>
      <c r="B38" s="8" t="s">
        <v>126</v>
      </c>
      <c r="C38" t="str">
        <f t="shared" si="0"/>
        <v>,('WT', 'Whitman' )</v>
      </c>
    </row>
    <row r="39" spans="1:3" ht="33" thickBot="1" x14ac:dyDescent="0.25">
      <c r="A39" s="3" t="s">
        <v>127</v>
      </c>
      <c r="B39" s="8" t="s">
        <v>128</v>
      </c>
      <c r="C39" t="str">
        <f t="shared" si="0"/>
        <v>,('YA', 'Yakima' 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7" sqref="D7"/>
    </sheetView>
  </sheetViews>
  <sheetFormatPr baseColWidth="10" defaultRowHeight="16" x14ac:dyDescent="0.2"/>
  <sheetData>
    <row r="1" spans="1:8" x14ac:dyDescent="0.2">
      <c r="A1" s="9" t="s">
        <v>23</v>
      </c>
      <c r="B1" s="10" t="s">
        <v>129</v>
      </c>
      <c r="C1" s="9" t="s">
        <v>130</v>
      </c>
      <c r="D1" s="9" t="s">
        <v>131</v>
      </c>
      <c r="E1" s="9" t="s">
        <v>132</v>
      </c>
      <c r="F1" s="9" t="s">
        <v>25</v>
      </c>
      <c r="G1" s="9" t="s">
        <v>133</v>
      </c>
      <c r="H1" s="9" t="s">
        <v>26</v>
      </c>
    </row>
    <row r="2" spans="1:8" x14ac:dyDescent="0.2">
      <c r="A2" s="9" t="s">
        <v>51</v>
      </c>
      <c r="B2" s="10" t="s">
        <v>52</v>
      </c>
      <c r="C2" s="9" t="s">
        <v>134</v>
      </c>
      <c r="D2" s="11">
        <v>1</v>
      </c>
      <c r="E2" s="9" t="s">
        <v>135</v>
      </c>
      <c r="F2" s="11">
        <v>212</v>
      </c>
      <c r="G2" s="9" t="s">
        <v>136</v>
      </c>
      <c r="H2" s="11">
        <v>1</v>
      </c>
    </row>
    <row r="7" spans="1:8" x14ac:dyDescent="0.2">
      <c r="A7" s="9" t="s">
        <v>23</v>
      </c>
      <c r="B7" s="9" t="s">
        <v>51</v>
      </c>
      <c r="C7" t="s">
        <v>137</v>
      </c>
      <c r="D7" t="str">
        <f>","&amp;LOWER(A7)&amp;" "&amp;C7</f>
        <v>,countycode varchar</v>
      </c>
    </row>
    <row r="8" spans="1:8" x14ac:dyDescent="0.2">
      <c r="A8" s="10" t="s">
        <v>129</v>
      </c>
      <c r="B8" s="10" t="s">
        <v>52</v>
      </c>
      <c r="C8" t="s">
        <v>137</v>
      </c>
      <c r="D8" t="str">
        <f t="shared" ref="D8:D14" si="0">","&amp;LOWER(A8)&amp;" "&amp;C8</f>
        <v>,county varchar</v>
      </c>
    </row>
    <row r="9" spans="1:8" x14ac:dyDescent="0.2">
      <c r="A9" s="9" t="s">
        <v>130</v>
      </c>
      <c r="B9" s="9" t="s">
        <v>134</v>
      </c>
      <c r="C9" t="s">
        <v>137</v>
      </c>
      <c r="D9" t="str">
        <f t="shared" si="0"/>
        <v>,districttype varchar</v>
      </c>
    </row>
    <row r="10" spans="1:8" x14ac:dyDescent="0.2">
      <c r="A10" s="9" t="s">
        <v>131</v>
      </c>
      <c r="B10" s="11">
        <v>1</v>
      </c>
      <c r="C10" t="s">
        <v>137</v>
      </c>
      <c r="D10" t="str">
        <f t="shared" si="0"/>
        <v>,districtcode varchar</v>
      </c>
    </row>
    <row r="11" spans="1:8" x14ac:dyDescent="0.2">
      <c r="A11" s="9" t="s">
        <v>132</v>
      </c>
      <c r="B11" s="9" t="s">
        <v>135</v>
      </c>
      <c r="C11" t="s">
        <v>137</v>
      </c>
      <c r="D11" t="str">
        <f t="shared" si="0"/>
        <v>,districtname varchar</v>
      </c>
    </row>
    <row r="12" spans="1:8" x14ac:dyDescent="0.2">
      <c r="A12" s="9" t="s">
        <v>25</v>
      </c>
      <c r="B12" s="11">
        <v>212</v>
      </c>
      <c r="C12" t="s">
        <v>137</v>
      </c>
      <c r="D12" t="str">
        <f t="shared" si="0"/>
        <v>,precinctcode varchar</v>
      </c>
    </row>
    <row r="13" spans="1:8" x14ac:dyDescent="0.2">
      <c r="A13" s="9" t="s">
        <v>133</v>
      </c>
      <c r="B13" s="9" t="s">
        <v>136</v>
      </c>
      <c r="C13" t="s">
        <v>137</v>
      </c>
      <c r="D13" t="str">
        <f t="shared" si="0"/>
        <v>,precinctname varchar</v>
      </c>
    </row>
    <row r="14" spans="1:8" x14ac:dyDescent="0.2">
      <c r="A14" s="9" t="s">
        <v>26</v>
      </c>
      <c r="B14" s="11">
        <v>1</v>
      </c>
      <c r="C14" t="s">
        <v>137</v>
      </c>
      <c r="D14" t="str">
        <f t="shared" si="0"/>
        <v>,precinctpart varchar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9" sqref="D9:D12"/>
    </sheetView>
  </sheetViews>
  <sheetFormatPr baseColWidth="10" defaultRowHeight="16" x14ac:dyDescent="0.2"/>
  <sheetData>
    <row r="1" spans="1:4" ht="33" thickBot="1" x14ac:dyDescent="0.25">
      <c r="A1" s="1" t="s">
        <v>23</v>
      </c>
      <c r="B1" s="2" t="s">
        <v>0</v>
      </c>
      <c r="C1" s="2" t="s">
        <v>138</v>
      </c>
      <c r="D1" s="2" t="s">
        <v>139</v>
      </c>
    </row>
    <row r="2" spans="1:4" x14ac:dyDescent="0.2">
      <c r="A2" s="12" t="s">
        <v>85</v>
      </c>
      <c r="B2" t="s">
        <v>140</v>
      </c>
      <c r="C2" s="13">
        <v>41317</v>
      </c>
      <c r="D2">
        <v>71579642</v>
      </c>
    </row>
    <row r="3" spans="1:4" x14ac:dyDescent="0.2">
      <c r="A3" s="12" t="s">
        <v>85</v>
      </c>
      <c r="B3" t="s">
        <v>141</v>
      </c>
      <c r="C3" s="13">
        <v>41317</v>
      </c>
      <c r="D3">
        <v>71579644</v>
      </c>
    </row>
    <row r="8" spans="1:4" ht="17" thickBot="1" x14ac:dyDescent="0.25"/>
    <row r="9" spans="1:4" ht="33" thickBot="1" x14ac:dyDescent="0.25">
      <c r="A9" s="1" t="s">
        <v>23</v>
      </c>
      <c r="B9" s="12" t="s">
        <v>85</v>
      </c>
      <c r="C9" t="s">
        <v>137</v>
      </c>
      <c r="D9" t="str">
        <f>","&amp;LOWER(A9)&amp;" "&amp;C9</f>
        <v>,countycode varchar</v>
      </c>
    </row>
    <row r="10" spans="1:4" ht="33" thickBot="1" x14ac:dyDescent="0.25">
      <c r="A10" s="2" t="s">
        <v>0</v>
      </c>
      <c r="B10" t="s">
        <v>140</v>
      </c>
      <c r="C10" t="s">
        <v>137</v>
      </c>
      <c r="D10" t="str">
        <f t="shared" ref="D10:D12" si="0">","&amp;LOWER(A10)&amp;" "&amp;C10</f>
        <v>,statevoterid varchar</v>
      </c>
    </row>
    <row r="11" spans="1:4" ht="33" thickBot="1" x14ac:dyDescent="0.25">
      <c r="A11" s="2" t="s">
        <v>138</v>
      </c>
      <c r="B11" s="13">
        <v>41317</v>
      </c>
      <c r="C11" t="s">
        <v>137</v>
      </c>
      <c r="D11" t="str">
        <f t="shared" si="0"/>
        <v>,electiondate varchar</v>
      </c>
    </row>
    <row r="12" spans="1:4" ht="33" thickBot="1" x14ac:dyDescent="0.25">
      <c r="A12" s="2" t="s">
        <v>139</v>
      </c>
      <c r="B12">
        <v>71579642</v>
      </c>
      <c r="C12" t="s">
        <v>137</v>
      </c>
      <c r="D12" t="str">
        <f t="shared" si="0"/>
        <v>,votinghistoryid varchar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voterfile</vt:lpstr>
      <vt:lpstr>countynames</vt:lpstr>
      <vt:lpstr>precincts</vt:lpstr>
      <vt:lpstr>votehistory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2017-05-25T06:33:32Z</dcterms:created>
  <dcterms:modified xsi:type="dcterms:W3CDTF">2017-05-25T23:13:16Z</dcterms:modified>
</cp:coreProperties>
</file>