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3" i="1" l="1"/>
  <c r="D37" i="1" s="1"/>
  <c r="B27" i="1"/>
  <c r="B26" i="1"/>
  <c r="B30" i="1"/>
  <c r="B29" i="1"/>
  <c r="B28" i="1"/>
  <c r="B25" i="1"/>
  <c r="B24" i="1"/>
  <c r="B23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<sst xmlns="http://schemas.openxmlformats.org/spreadsheetml/2006/main" count="386" uniqueCount="181">
  <si>
    <t>http://www.dipmicro.com/store/index.php?act=viewProd&amp;productCode=CON-MICROSD1</t>
  </si>
  <si>
    <t>Part</t>
  </si>
  <si>
    <t>Value</t>
  </si>
  <si>
    <t>Device</t>
  </si>
  <si>
    <t>Package</t>
  </si>
  <si>
    <t>Description</t>
  </si>
  <si>
    <t>+5V</t>
  </si>
  <si>
    <t>LEDCHIPLED_0805</t>
  </si>
  <si>
    <t>CHIPLED_0805</t>
  </si>
  <si>
    <t>LED</t>
  </si>
  <si>
    <t>+12V</t>
  </si>
  <si>
    <t>C1</t>
  </si>
  <si>
    <t>.1uF</t>
  </si>
  <si>
    <t>C-USC0603K</t>
  </si>
  <si>
    <t>C0603K</t>
  </si>
  <si>
    <t>CAPACITOR, American symbol</t>
  </si>
  <si>
    <t>C2</t>
  </si>
  <si>
    <t>C3</t>
  </si>
  <si>
    <t>C4</t>
  </si>
  <si>
    <t>C6</t>
  </si>
  <si>
    <t>27pF</t>
  </si>
  <si>
    <t>C7</t>
  </si>
  <si>
    <t>C8</t>
  </si>
  <si>
    <t>2.2uF</t>
  </si>
  <si>
    <t>C-USC0805K</t>
  </si>
  <si>
    <t>C0805K</t>
  </si>
  <si>
    <t>C9</t>
  </si>
  <si>
    <t>C10</t>
  </si>
  <si>
    <t>10uF</t>
  </si>
  <si>
    <t>CPOL-USCT3528</t>
  </si>
  <si>
    <t>CT3528</t>
  </si>
  <si>
    <t>POLARIZED CAPACITOR, American symbol</t>
  </si>
  <si>
    <t>C12</t>
  </si>
  <si>
    <t>C13</t>
  </si>
  <si>
    <t>22uF</t>
  </si>
  <si>
    <t>C29</t>
  </si>
  <si>
    <t>220uF 6.3V B45197A1227K409</t>
  </si>
  <si>
    <t>CPOL-USD/7343-31W</t>
  </si>
  <si>
    <t>D/7343-31W</t>
  </si>
  <si>
    <t>C37</t>
  </si>
  <si>
    <t>15uF 35V T491D156K035AT</t>
  </si>
  <si>
    <t>CN1</t>
  </si>
  <si>
    <t>JST_2PIN-THM-RA</t>
  </si>
  <si>
    <t>JST-PH-2-THM-RA</t>
  </si>
  <si>
    <t>JST 2-Pin Connectors of various flavors</t>
  </si>
  <si>
    <t>D7</t>
  </si>
  <si>
    <t>B260</t>
  </si>
  <si>
    <t>DIODE_SMA</t>
  </si>
  <si>
    <t>IC1</t>
  </si>
  <si>
    <t>GHI_STM32F40X</t>
  </si>
  <si>
    <t>GHI_LQFP64</t>
  </si>
  <si>
    <t>IC2</t>
  </si>
  <si>
    <t>LM1117MP-3.3</t>
  </si>
  <si>
    <t>LM1117</t>
  </si>
  <si>
    <t>SOT223</t>
  </si>
  <si>
    <t>IC9</t>
  </si>
  <si>
    <t>MIC4680-ADJ</t>
  </si>
  <si>
    <t>MIC4680</t>
  </si>
  <si>
    <t>SO8</t>
  </si>
  <si>
    <t>L4</t>
  </si>
  <si>
    <t>68uH</t>
  </si>
  <si>
    <t>UP2BXXX</t>
  </si>
  <si>
    <t>LCD_OUT</t>
  </si>
  <si>
    <t>SHF105</t>
  </si>
  <si>
    <t>GAD_PAC_SMD</t>
  </si>
  <si>
    <t>LDR</t>
  </si>
  <si>
    <t>M02PTH</t>
  </si>
  <si>
    <t>1X02</t>
  </si>
  <si>
    <t>Header 2</t>
  </si>
  <si>
    <t>M_SENS</t>
  </si>
  <si>
    <t>SI2312BDS</t>
  </si>
  <si>
    <t>TO-236</t>
  </si>
  <si>
    <t>N_M_HEAT</t>
  </si>
  <si>
    <t>N_M_LCD</t>
  </si>
  <si>
    <t>O1</t>
  </si>
  <si>
    <t>12Mhz</t>
  </si>
  <si>
    <t>CRYTALSM49</t>
  </si>
  <si>
    <t>SM49@1</t>
  </si>
  <si>
    <t>CRYSTAL</t>
  </si>
  <si>
    <t>R1</t>
  </si>
  <si>
    <t>10K</t>
  </si>
  <si>
    <t>R-US_R0603</t>
  </si>
  <si>
    <t>R0603</t>
  </si>
  <si>
    <t>RESISTOR, American symbol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</si>
  <si>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</si>
  <si>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</si>
  <si>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</si>
  <si>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</si>
  <si>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</si>
  <si>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</si>
  <si>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</si>
  <si>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</si>
  <si>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</si>
  <si>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100K</t>
  </si>
  <si>
    <t>R11</t>
  </si>
  <si>
    <t>R12</t>
  </si>
  <si>
    <t>R13</t>
  </si>
  <si>
    <t>RST</t>
  </si>
  <si>
    <t>SIM900-EXT</t>
  </si>
  <si>
    <t>M081X08</t>
  </si>
  <si>
    <t>1X08</t>
  </si>
  <si>
    <t>Header 8</t>
  </si>
  <si>
    <t>U$2</t>
  </si>
  <si>
    <t>RJ45-8PTH</t>
  </si>
  <si>
    <t>RJ45-8</t>
  </si>
  <si>
    <t>RJ45 Jack</t>
  </si>
  <si>
    <t>U3</t>
  </si>
  <si>
    <t>MICROSD_MICROSD</t>
  </si>
  <si>
    <t>VCC</t>
  </si>
  <si>
    <t>X4</t>
  </si>
  <si>
    <t>DX2R005HN2E700</t>
  </si>
  <si>
    <t>USB-MB-S</t>
  </si>
  <si>
    <t>USB Connectors</t>
  </si>
  <si>
    <t>Part NO</t>
  </si>
  <si>
    <t>URL</t>
  </si>
  <si>
    <t>Price (when ordering 100x)</t>
  </si>
  <si>
    <t>http://www.digikey.com/product-detail/en/54602-908LF/609-1046-ND/1001360</t>
  </si>
  <si>
    <t>609-1046-ND</t>
  </si>
  <si>
    <t>http://www.mouser.com/ProductDetail/FCI/10033526-N3212LF/?qs=sGAEpiMZZMulM8LPOQ%252byk74feZXni60aBizKb4dJGTU%3d</t>
  </si>
  <si>
    <t>649-10033526-N3212LF</t>
  </si>
  <si>
    <t>http://www.digikey.com/product-detail/en/LG%20R971-KN-1-0-20-R18/475-1410-2-ND/1227925</t>
  </si>
  <si>
    <t>475-1410-1-ND</t>
  </si>
  <si>
    <t>QTY</t>
  </si>
  <si>
    <t>Total Order</t>
  </si>
  <si>
    <t>QTY TOTAL</t>
  </si>
  <si>
    <t>ADD PERCENT</t>
  </si>
  <si>
    <t>(10% extra)</t>
  </si>
  <si>
    <t>http://www.digikey.com/product-detail/en/C0603C104K8RACTU/399-1095-1-ND/411370</t>
  </si>
  <si>
    <t>399-1095-1-ND</t>
  </si>
  <si>
    <t>Price 1</t>
  </si>
  <si>
    <t>http://www.digikey.com/product-detail/en/C1608C0G1H270J/445-1274-2-ND/513761</t>
  </si>
  <si>
    <t>445-1274-1-ND</t>
  </si>
  <si>
    <t>493-2331-1-ND</t>
  </si>
  <si>
    <t>http://www.digikey.com/product-detail/en/F921A225MPA/493-2331-1-ND/677799</t>
  </si>
  <si>
    <t>478-3875-1-ND</t>
  </si>
  <si>
    <t>http://www.digikey.com/product-detail/en/TAJB106M010RNJ/478-3875-1-ND/1126921</t>
  </si>
  <si>
    <t>http://www.digikey.com/product-detail/en/F920J226MPA/493-4092-1-ND/2529819</t>
  </si>
  <si>
    <t>493-4092-1-ND</t>
  </si>
  <si>
    <t>http://www.digikey.com/product-detail/en/S2B-PH-K-S(LF)(SN)/455-1719-ND/926626</t>
  </si>
  <si>
    <t>455-1719-ND</t>
  </si>
  <si>
    <t>JST FEMALE WITH WIRES</t>
  </si>
  <si>
    <t>https://www.sparkfun.com/products/9914</t>
  </si>
  <si>
    <t>PRT-09914</t>
  </si>
  <si>
    <t>http://www.digikey.com/product-detail/en/B260A-13-F/B260A-FDICT-ND/755494</t>
  </si>
  <si>
    <t>B260A-FDICT-ND</t>
  </si>
  <si>
    <t>http://www.digikey.com/product-detail/en/STM32F405RGT6/497-11767-ND/2754208</t>
  </si>
  <si>
    <t>497-11767-ND</t>
  </si>
  <si>
    <t>http://www.digikey.com/product-detail/en/LM1117IMPX-3.3%2FNOPB/LM1117IMPX-3.3%2FNOPBCT-ND/3440160</t>
  </si>
  <si>
    <t>LM1117IMPX-3.3/NOPBCT-ND</t>
  </si>
  <si>
    <t>http://www.digikey.com/product-detail/en/MIC4680-5.0YM%20TR/576-1221-1-ND/771873</t>
  </si>
  <si>
    <t>576-1221-1-ND</t>
  </si>
  <si>
    <t>http://www.digikey.com/product-detail/en/UP2B-680-R/513-1083-1-ND/695364</t>
  </si>
  <si>
    <t>513-1083-1-ND</t>
  </si>
  <si>
    <t>http://www.digikey.com/product-detail/en/SI2312BDS-T1-GE3/SI2312BDS-T1-GE3CT-ND/1995606</t>
  </si>
  <si>
    <t>SI2312BDS-T1-GE3CT-ND</t>
  </si>
  <si>
    <t>http://www.digikey.com/product-detail/en/9C-12.000MEEJ-T/887-1268-1-ND/2207850</t>
  </si>
  <si>
    <t>887-1268-1-ND</t>
  </si>
  <si>
    <t>http://www.digikey.com/product-detail/en/RNCP0603FTD10K0/RNCP0603FTD10K0CT-ND/2240478</t>
  </si>
  <si>
    <t>RNCP0603FTD10K0CT-ND</t>
  </si>
  <si>
    <t>311-22GRCT-ND</t>
  </si>
  <si>
    <t>http://www.digikey.com/product-detail/en/RC0603JR-0722RL/311-22GRCT-ND/729690</t>
  </si>
  <si>
    <t>http://www.digikey.com/product-detail/en/RC0603JR-07330RL/311-330GRCT-ND/729716</t>
  </si>
  <si>
    <t>311-330GRCT-ND</t>
  </si>
  <si>
    <t>http://www.digikey.com/product-detail/en/1622827-1/A106046CT-ND/3477684</t>
  </si>
  <si>
    <t>A106046CT-ND</t>
  </si>
  <si>
    <t>http://imall.iteadstudio.com/im120525010.html</t>
  </si>
  <si>
    <t>sim</t>
  </si>
  <si>
    <t>$29 for 100</t>
  </si>
  <si>
    <t>PCB</t>
  </si>
  <si>
    <t>Stencil</t>
  </si>
  <si>
    <t>Price per</t>
  </si>
  <si>
    <t>Modem</t>
  </si>
  <si>
    <t>Price for 100</t>
  </si>
  <si>
    <t>825ohm</t>
  </si>
  <si>
    <t>311-825HRCT-ND</t>
  </si>
  <si>
    <t>http://www.digikey.com/product-detail/en/RC0603FR-07825RL/311-825HRCT-ND/730352</t>
  </si>
  <si>
    <t>http://www.digikey.com/product-detail/en/TPSD156K035R0300/478-1780-1-ND/564812</t>
  </si>
  <si>
    <t>478-1780-1-ND</t>
  </si>
  <si>
    <t>http://www.digikey.com/product-detail/en/T495X227K010ATE060/399-4781-1-ND/1001269</t>
  </si>
  <si>
    <t>399-4781-1-ND</t>
  </si>
  <si>
    <t>220uF 10V B45197A1227K409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</si>
</sst>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F920J226MPA/493-4092-1-ND/2529819" TargetMode="External"/><Relationship Id="rId13" Type="http://schemas.openxmlformats.org/officeDocument/2006/relationships/hyperlink" Target="http://www.digikey.com/product-detail/en/B260A-13-F/B260A-FDICT-ND/755494" TargetMode="External"/><Relationship Id="rId18" Type="http://schemas.openxmlformats.org/officeDocument/2006/relationships/hyperlink" Target="http://www.digikey.com/product-detail/en/SI2312BDS-T1-GE3/SI2312BDS-T1-GE3CT-ND/1995606" TargetMode="External"/><Relationship Id="rId3" Type="http://schemas.openxmlformats.org/officeDocument/2006/relationships/hyperlink" Target="http://www.mouser.com/ProductDetail/FCI/10033526-N3212LF/?qs=sGAEpiMZZMulM8LPOQ%252byk74feZXni60aBizKb4dJGTU%3d" TargetMode="External"/><Relationship Id="rId21" Type="http://schemas.openxmlformats.org/officeDocument/2006/relationships/hyperlink" Target="http://www.digikey.com/product-detail/en/RC0603JR-0722RL/311-22GRCT-ND/729690" TargetMode="External"/><Relationship Id="rId7" Type="http://schemas.openxmlformats.org/officeDocument/2006/relationships/hyperlink" Target="http://www.digikey.com/product-detail/en/TAJB106M010RNJ/478-3875-1-ND/1126921" TargetMode="External"/><Relationship Id="rId12" Type="http://schemas.openxmlformats.org/officeDocument/2006/relationships/hyperlink" Target="https://www.sparkfun.com/products/9914" TargetMode="External"/><Relationship Id="rId17" Type="http://schemas.openxmlformats.org/officeDocument/2006/relationships/hyperlink" Target="http://www.digikey.com/product-detail/en/UP2B-680-R/513-1083-1-ND/695364" TargetMode="External"/><Relationship Id="rId2" Type="http://schemas.openxmlformats.org/officeDocument/2006/relationships/hyperlink" Target="http://www.digikey.com/product-detail/en/54602-908LF/609-1046-ND/1001360" TargetMode="External"/><Relationship Id="rId16" Type="http://schemas.openxmlformats.org/officeDocument/2006/relationships/hyperlink" Target="http://www.digikey.com/product-detail/en/MIC4680-5.0YM%20TR/576-1221-1-ND/771873" TargetMode="External"/><Relationship Id="rId20" Type="http://schemas.openxmlformats.org/officeDocument/2006/relationships/hyperlink" Target="http://www.digikey.com/product-detail/en/RNCP0603FTD10K0/RNCP0603FTD10K0CT-ND/2240478" TargetMode="External"/><Relationship Id="rId1" Type="http://schemas.openxmlformats.org/officeDocument/2006/relationships/hyperlink" Target="http://www.dipmicro.com/store/index.php?act=viewProd&amp;productCode=CON-MICROSD1" TargetMode="External"/><Relationship Id="rId6" Type="http://schemas.openxmlformats.org/officeDocument/2006/relationships/hyperlink" Target="http://www.digikey.com/product-detail/en/F921A225MPA/493-2331-1-ND/677799" TargetMode="External"/><Relationship Id="rId11" Type="http://schemas.openxmlformats.org/officeDocument/2006/relationships/hyperlink" Target="http://www.digikey.com/product-detail/en/S2B-PH-K-S(LF)(SN)/455-1719-ND/926626" TargetMode="External"/><Relationship Id="rId24" Type="http://schemas.openxmlformats.org/officeDocument/2006/relationships/hyperlink" Target="http://www.digikey.com/product-detail/en/ERJ-3EKF8250V/P825HDKR-ND/576362" TargetMode="External"/><Relationship Id="rId5" Type="http://schemas.openxmlformats.org/officeDocument/2006/relationships/hyperlink" Target="http://www.digikey.com/product-detail/en/C1608C0G1H270J/445-1274-2-ND/513761" TargetMode="External"/><Relationship Id="rId15" Type="http://schemas.openxmlformats.org/officeDocument/2006/relationships/hyperlink" Target="http://www.digikey.com/product-detail/en/LM1117IMPX-3.3%2FNOPB/LM1117IMPX-3.3%2FNOPBCT-ND/3440160" TargetMode="External"/><Relationship Id="rId23" Type="http://schemas.openxmlformats.org/officeDocument/2006/relationships/hyperlink" Target="http://www.digikey.com/product-detail/en/1622827-1/A106046CT-ND/3477684" TargetMode="External"/><Relationship Id="rId10" Type="http://schemas.openxmlformats.org/officeDocument/2006/relationships/hyperlink" Target="http://www.digikey.com/product-detail/en/TPSD156K035R0300/478-1780-1-ND/564812" TargetMode="External"/><Relationship Id="rId19" Type="http://schemas.openxmlformats.org/officeDocument/2006/relationships/hyperlink" Target="http://www.digikey.com/product-detail/en/9C-12.000MEEJ-T/887-1268-1-ND/2207850" TargetMode="External"/><Relationship Id="rId4" Type="http://schemas.openxmlformats.org/officeDocument/2006/relationships/hyperlink" Target="http://www.digikey.com/product-detail/en/C0603C104K8RACTU/399-1095-1-ND/411370" TargetMode="External"/><Relationship Id="rId9" Type="http://schemas.openxmlformats.org/officeDocument/2006/relationships/hyperlink" Target="http://www.digikey.com/product-detail/en/T495X227K010ATE060/399-4781-1-ND/1001269" TargetMode="External"/><Relationship Id="rId14" Type="http://schemas.openxmlformats.org/officeDocument/2006/relationships/hyperlink" Target="http://www.digikey.com/product-detail/en/STM32F405RGT6/497-11767-ND/2754208" TargetMode="External"/><Relationship Id="rId22" Type="http://schemas.openxmlformats.org/officeDocument/2006/relationships/hyperlink" Target="http://www.digikey.com/product-detail/en/RC0603JR-07330RL/311-330GRCT-ND/729716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user.com/ProductDetail/FCI/10033526-N3212LF/?qs=sGAEpiMZZMulM8LPOQ%252byk74feZXni60aBizKb4dJGTU%3d" TargetMode="External"/><Relationship Id="rId2" Type="http://schemas.openxmlformats.org/officeDocument/2006/relationships/hyperlink" Target="http://www.digikey.com/product-detail/en/54602-908LF/609-1046-ND/1001360" TargetMode="External"/><Relationship Id="rId1" Type="http://schemas.openxmlformats.org/officeDocument/2006/relationships/hyperlink" Target="http://www.dipmicro.com/store/index.php?act=viewProd&amp;productCode=CON-MICROSD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F11" sqref="F11"/>
    </sheetView>
  </sheetViews>
  <sheetFormatPr defaultRowHeight="15" x14ac:dyDescent="0.25"/>
  <cols>
    <col min="1" max="2" width="15.42578125" customWidth="1"/>
    <col min="3" max="3" width="18" customWidth="1"/>
    <col min="4" max="4" width="23.28515625" customWidth="1"/>
    <col min="6" max="6" width="40.28515625" customWidth="1"/>
    <col min="7" max="7" width="12.140625" customWidth="1"/>
    <col min="8" max="8" width="13.28515625" customWidth="1"/>
  </cols>
  <sheetData>
    <row r="1" spans="1:9" x14ac:dyDescent="0.25">
      <c r="A1" t="s">
        <v>124</v>
      </c>
      <c r="B1">
        <v>100</v>
      </c>
    </row>
    <row r="2" spans="1:9" x14ac:dyDescent="0.25">
      <c r="A2" t="s">
        <v>125</v>
      </c>
      <c r="B2">
        <v>1.1000000000000001</v>
      </c>
      <c r="C2" t="s">
        <v>126</v>
      </c>
    </row>
    <row r="3" spans="1:9" x14ac:dyDescent="0.25">
      <c r="A3" t="s">
        <v>122</v>
      </c>
      <c r="B3" t="s">
        <v>123</v>
      </c>
      <c r="C3" t="s">
        <v>113</v>
      </c>
      <c r="D3" t="s">
        <v>129</v>
      </c>
      <c r="E3" t="s">
        <v>114</v>
      </c>
      <c r="F3" t="s">
        <v>2</v>
      </c>
      <c r="G3" t="s">
        <v>3</v>
      </c>
      <c r="H3" t="s">
        <v>4</v>
      </c>
      <c r="I3" t="s">
        <v>5</v>
      </c>
    </row>
    <row r="4" spans="1:9" x14ac:dyDescent="0.25">
      <c r="A4">
        <v>3</v>
      </c>
      <c r="B4">
        <f>A4 * B1 *B2</f>
        <v>330</v>
      </c>
      <c r="C4" t="s">
        <v>121</v>
      </c>
      <c r="D4">
        <v>5.0999999999999997E-2</v>
      </c>
      <c r="E4" t="s">
        <v>120</v>
      </c>
      <c r="G4" t="s">
        <v>7</v>
      </c>
      <c r="H4" t="s">
        <v>8</v>
      </c>
      <c r="I4" t="s">
        <v>9</v>
      </c>
    </row>
    <row r="5" spans="1:9" x14ac:dyDescent="0.25">
      <c r="A5">
        <v>5</v>
      </c>
      <c r="B5">
        <f>A5 * B1 *B2</f>
        <v>550</v>
      </c>
      <c r="C5" t="s">
        <v>128</v>
      </c>
      <c r="D5">
        <v>8.0800000000000004E-3</v>
      </c>
      <c r="E5" s="1" t="s">
        <v>127</v>
      </c>
      <c r="F5" t="s">
        <v>12</v>
      </c>
      <c r="G5" t="s">
        <v>13</v>
      </c>
      <c r="H5" t="s">
        <v>14</v>
      </c>
      <c r="I5" t="s">
        <v>15</v>
      </c>
    </row>
    <row r="6" spans="1:9" x14ac:dyDescent="0.25">
      <c r="A6">
        <v>2</v>
      </c>
      <c r="B6">
        <f>A6 * B1 *B2</f>
        <v>220.00000000000003</v>
      </c>
      <c r="C6" t="s">
        <v>131</v>
      </c>
      <c r="D6">
        <v>1.2999999999999999E-2</v>
      </c>
      <c r="E6" s="1" t="s">
        <v>130</v>
      </c>
      <c r="F6" t="s">
        <v>20</v>
      </c>
      <c r="G6" t="s">
        <v>13</v>
      </c>
      <c r="H6" t="s">
        <v>14</v>
      </c>
      <c r="I6" t="s">
        <v>15</v>
      </c>
    </row>
    <row r="7" spans="1:9" x14ac:dyDescent="0.25">
      <c r="A7">
        <v>2</v>
      </c>
      <c r="B7">
        <f>A7 * B1 *B2</f>
        <v>220.00000000000003</v>
      </c>
      <c r="C7" t="s">
        <v>132</v>
      </c>
      <c r="D7">
        <v>0.22</v>
      </c>
      <c r="E7" s="1" t="s">
        <v>133</v>
      </c>
      <c r="F7" t="s">
        <v>23</v>
      </c>
      <c r="G7" t="s">
        <v>24</v>
      </c>
      <c r="H7" t="s">
        <v>25</v>
      </c>
      <c r="I7" t="s">
        <v>15</v>
      </c>
    </row>
    <row r="8" spans="1:9" x14ac:dyDescent="0.25">
      <c r="A8">
        <v>1</v>
      </c>
      <c r="B8">
        <f>A8 *B1 *B2</f>
        <v>110.00000000000001</v>
      </c>
      <c r="C8" t="s">
        <v>134</v>
      </c>
      <c r="D8">
        <v>0.32</v>
      </c>
      <c r="E8" s="1" t="s">
        <v>135</v>
      </c>
      <c r="F8" t="s">
        <v>28</v>
      </c>
      <c r="G8" t="s">
        <v>29</v>
      </c>
      <c r="H8" t="s">
        <v>30</v>
      </c>
      <c r="I8" t="s">
        <v>31</v>
      </c>
    </row>
    <row r="9" spans="1:9" x14ac:dyDescent="0.25">
      <c r="A9">
        <v>1</v>
      </c>
      <c r="B9">
        <f>A9 *B1 *B2</f>
        <v>110.00000000000001</v>
      </c>
      <c r="C9" t="s">
        <v>137</v>
      </c>
      <c r="D9">
        <v>0.3</v>
      </c>
      <c r="E9" s="1" t="s">
        <v>136</v>
      </c>
      <c r="F9" t="s">
        <v>34</v>
      </c>
      <c r="G9" t="s">
        <v>24</v>
      </c>
      <c r="H9" t="s">
        <v>25</v>
      </c>
      <c r="I9" t="s">
        <v>15</v>
      </c>
    </row>
    <row r="10" spans="1:9" x14ac:dyDescent="0.25">
      <c r="A10">
        <v>1</v>
      </c>
      <c r="B10">
        <f>A10 * B1 * B2</f>
        <v>110.00000000000001</v>
      </c>
      <c r="C10" t="s">
        <v>179</v>
      </c>
      <c r="D10">
        <v>2.6</v>
      </c>
      <c r="E10" s="1" t="s">
        <v>178</v>
      </c>
      <c r="F10" t="s">
        <v>180</v>
      </c>
      <c r="G10" t="s">
        <v>37</v>
      </c>
      <c r="H10" t="s">
        <v>38</v>
      </c>
      <c r="I10" t="s">
        <v>31</v>
      </c>
    </row>
    <row r="11" spans="1:9" x14ac:dyDescent="0.25">
      <c r="A11">
        <v>1</v>
      </c>
      <c r="B11">
        <f>A11 * B1 * B2</f>
        <v>110.00000000000001</v>
      </c>
      <c r="C11" t="s">
        <v>177</v>
      </c>
      <c r="D11">
        <v>1.71</v>
      </c>
      <c r="E11" s="1" t="s">
        <v>176</v>
      </c>
      <c r="F11" t="s">
        <v>40</v>
      </c>
      <c r="G11" t="s">
        <v>37</v>
      </c>
      <c r="H11" t="s">
        <v>38</v>
      </c>
      <c r="I11" t="s">
        <v>31</v>
      </c>
    </row>
    <row r="12" spans="1:9" x14ac:dyDescent="0.25">
      <c r="A12">
        <v>1</v>
      </c>
      <c r="B12">
        <f>A12 * B1 * B2</f>
        <v>110.00000000000001</v>
      </c>
      <c r="C12" t="s">
        <v>139</v>
      </c>
      <c r="D12">
        <v>9.4E-2</v>
      </c>
      <c r="E12" s="1" t="s">
        <v>138</v>
      </c>
      <c r="G12" t="s">
        <v>42</v>
      </c>
      <c r="H12" t="s">
        <v>43</v>
      </c>
      <c r="I12" t="s">
        <v>44</v>
      </c>
    </row>
    <row r="13" spans="1:9" x14ac:dyDescent="0.25">
      <c r="A13">
        <v>1</v>
      </c>
      <c r="B13">
        <f>A13 * B1 * B2</f>
        <v>110.00000000000001</v>
      </c>
      <c r="C13" t="s">
        <v>142</v>
      </c>
      <c r="D13">
        <v>0.76</v>
      </c>
      <c r="E13" s="1" t="s">
        <v>141</v>
      </c>
      <c r="F13" t="s">
        <v>140</v>
      </c>
    </row>
    <row r="14" spans="1:9" x14ac:dyDescent="0.25">
      <c r="A14">
        <v>1</v>
      </c>
      <c r="B14">
        <f>A14 * B1 * B2</f>
        <v>110.00000000000001</v>
      </c>
      <c r="C14" t="s">
        <v>144</v>
      </c>
      <c r="D14">
        <v>0.25</v>
      </c>
      <c r="E14" s="1" t="s">
        <v>143</v>
      </c>
      <c r="F14" t="s">
        <v>46</v>
      </c>
      <c r="G14" t="s">
        <v>47</v>
      </c>
      <c r="H14" t="s">
        <v>47</v>
      </c>
    </row>
    <row r="15" spans="1:9" x14ac:dyDescent="0.25">
      <c r="A15">
        <v>1</v>
      </c>
      <c r="B15">
        <f>A15 * B1 * B2</f>
        <v>110.00000000000001</v>
      </c>
      <c r="C15" t="s">
        <v>146</v>
      </c>
      <c r="D15">
        <v>8.84</v>
      </c>
      <c r="E15" s="1" t="s">
        <v>145</v>
      </c>
      <c r="F15" t="s">
        <v>49</v>
      </c>
      <c r="G15" t="s">
        <v>49</v>
      </c>
      <c r="H15" t="s">
        <v>50</v>
      </c>
    </row>
    <row r="16" spans="1:9" x14ac:dyDescent="0.25">
      <c r="A16">
        <v>1</v>
      </c>
      <c r="B16">
        <f>A16 * B1 * B2</f>
        <v>110.00000000000001</v>
      </c>
      <c r="C16" t="s">
        <v>148</v>
      </c>
      <c r="D16">
        <v>0.76800000000000002</v>
      </c>
      <c r="E16" s="1" t="s">
        <v>147</v>
      </c>
      <c r="F16" t="s">
        <v>52</v>
      </c>
      <c r="G16" t="s">
        <v>53</v>
      </c>
      <c r="H16" t="s">
        <v>54</v>
      </c>
    </row>
    <row r="17" spans="1:9" x14ac:dyDescent="0.25">
      <c r="A17">
        <v>1</v>
      </c>
      <c r="B17">
        <f>A17 * B1 * B2</f>
        <v>110.00000000000001</v>
      </c>
      <c r="C17" t="s">
        <v>150</v>
      </c>
      <c r="D17">
        <v>1.97</v>
      </c>
      <c r="E17" s="1" t="s">
        <v>149</v>
      </c>
      <c r="F17" t="s">
        <v>56</v>
      </c>
      <c r="G17" t="s">
        <v>57</v>
      </c>
      <c r="H17" t="s">
        <v>58</v>
      </c>
    </row>
    <row r="18" spans="1:9" x14ac:dyDescent="0.25">
      <c r="A18">
        <v>1</v>
      </c>
      <c r="B18">
        <f>A18 * B1 * B2</f>
        <v>110.00000000000001</v>
      </c>
      <c r="C18" t="s">
        <v>152</v>
      </c>
      <c r="D18">
        <v>1.22</v>
      </c>
      <c r="E18" s="1" t="s">
        <v>151</v>
      </c>
      <c r="F18" t="s">
        <v>60</v>
      </c>
      <c r="G18" t="s">
        <v>61</v>
      </c>
      <c r="H18" t="s">
        <v>61</v>
      </c>
    </row>
    <row r="19" spans="1:9" x14ac:dyDescent="0.25">
      <c r="A19">
        <v>1</v>
      </c>
      <c r="B19">
        <f>A19 * B1 * B2</f>
        <v>110.00000000000001</v>
      </c>
      <c r="D19">
        <v>0.5</v>
      </c>
      <c r="F19" t="s">
        <v>63</v>
      </c>
      <c r="G19" t="s">
        <v>63</v>
      </c>
      <c r="H19" t="s">
        <v>64</v>
      </c>
    </row>
    <row r="20" spans="1:9" x14ac:dyDescent="0.25">
      <c r="A20">
        <v>2</v>
      </c>
      <c r="B20">
        <f>A20 * B1 * B2</f>
        <v>220.00000000000003</v>
      </c>
      <c r="D20">
        <v>0.1</v>
      </c>
      <c r="G20" t="s">
        <v>66</v>
      </c>
      <c r="H20" t="s">
        <v>67</v>
      </c>
      <c r="I20" t="s">
        <v>68</v>
      </c>
    </row>
    <row r="21" spans="1:9" x14ac:dyDescent="0.25">
      <c r="A21">
        <v>3</v>
      </c>
      <c r="B21">
        <f>A21 * B1 * B2</f>
        <v>330</v>
      </c>
      <c r="C21" t="s">
        <v>154</v>
      </c>
      <c r="D21">
        <v>0.28000000000000003</v>
      </c>
      <c r="E21" s="1" t="s">
        <v>153</v>
      </c>
      <c r="F21" t="s">
        <v>70</v>
      </c>
      <c r="G21" t="s">
        <v>70</v>
      </c>
      <c r="H21" t="s">
        <v>71</v>
      </c>
    </row>
    <row r="22" spans="1:9" ht="15.75" x14ac:dyDescent="0.25">
      <c r="A22">
        <v>1</v>
      </c>
      <c r="B22">
        <v>110</v>
      </c>
      <c r="C22" s="2" t="s">
        <v>174</v>
      </c>
      <c r="D22">
        <v>6.0000000000000001E-3</v>
      </c>
      <c r="E22" s="1" t="s">
        <v>175</v>
      </c>
      <c r="F22" t="s">
        <v>173</v>
      </c>
      <c r="G22" t="s">
        <v>82</v>
      </c>
    </row>
    <row r="23" spans="1:9" x14ac:dyDescent="0.25">
      <c r="A23">
        <v>1</v>
      </c>
      <c r="B23">
        <f>A23 * B1 * B2</f>
        <v>110.00000000000001</v>
      </c>
      <c r="C23" t="s">
        <v>156</v>
      </c>
      <c r="D23">
        <v>0.40500000000000003</v>
      </c>
      <c r="E23" s="1" t="s">
        <v>155</v>
      </c>
      <c r="F23" t="s">
        <v>75</v>
      </c>
      <c r="G23" t="s">
        <v>76</v>
      </c>
      <c r="H23" t="s">
        <v>77</v>
      </c>
      <c r="I23" t="s">
        <v>78</v>
      </c>
    </row>
    <row r="24" spans="1:9" x14ac:dyDescent="0.25">
      <c r="A24">
        <v>5</v>
      </c>
      <c r="B24">
        <f>A24 * B1 * B2</f>
        <v>550</v>
      </c>
      <c r="C24" t="s">
        <v>158</v>
      </c>
      <c r="D24">
        <v>8.6E-3</v>
      </c>
      <c r="E24" s="1" t="s">
        <v>157</v>
      </c>
      <c r="F24" t="s">
        <v>80</v>
      </c>
      <c r="G24" t="s">
        <v>81</v>
      </c>
      <c r="H24" t="s">
        <v>82</v>
      </c>
      <c r="I24" t="s">
        <v>83</v>
      </c>
    </row>
    <row r="25" spans="1:9" x14ac:dyDescent="0.25">
      <c r="A25">
        <v>2</v>
      </c>
      <c r="B25">
        <f>A25 * B1 * B2</f>
        <v>220.00000000000003</v>
      </c>
      <c r="C25" t="s">
        <v>159</v>
      </c>
      <c r="D25">
        <v>4.0000000000000001E-3</v>
      </c>
      <c r="E25" s="1" t="s">
        <v>160</v>
      </c>
      <c r="F25">
        <v>22</v>
      </c>
      <c r="G25" t="s">
        <v>81</v>
      </c>
      <c r="H25" t="s">
        <v>82</v>
      </c>
      <c r="I25" t="s">
        <v>83</v>
      </c>
    </row>
    <row r="26" spans="1:9" x14ac:dyDescent="0.25">
      <c r="A26">
        <v>2</v>
      </c>
      <c r="B26">
        <f>A26 * B1 * B2</f>
        <v>220.00000000000003</v>
      </c>
      <c r="C26" t="s">
        <v>162</v>
      </c>
      <c r="D26">
        <v>4.7999999999999996E-3</v>
      </c>
      <c r="E26" s="1" t="s">
        <v>161</v>
      </c>
      <c r="F26">
        <v>330</v>
      </c>
      <c r="G26" t="s">
        <v>81</v>
      </c>
      <c r="H26" t="s">
        <v>82</v>
      </c>
      <c r="I26" t="s">
        <v>83</v>
      </c>
    </row>
    <row r="27" spans="1:9" x14ac:dyDescent="0.25">
      <c r="A27">
        <v>3</v>
      </c>
      <c r="B27">
        <f>A27*B1*B2</f>
        <v>330</v>
      </c>
      <c r="C27" t="s">
        <v>164</v>
      </c>
      <c r="D27">
        <v>3.16E-3</v>
      </c>
      <c r="E27" s="1" t="s">
        <v>163</v>
      </c>
      <c r="F27" t="s">
        <v>93</v>
      </c>
      <c r="G27" t="s">
        <v>81</v>
      </c>
      <c r="H27" t="s">
        <v>82</v>
      </c>
      <c r="I27" t="s">
        <v>83</v>
      </c>
    </row>
    <row r="28" spans="1:9" x14ac:dyDescent="0.25">
      <c r="A28">
        <v>1</v>
      </c>
      <c r="B28">
        <f>A28 * B1*B2</f>
        <v>110.00000000000001</v>
      </c>
      <c r="C28" t="s">
        <v>117</v>
      </c>
      <c r="D28">
        <v>0.41</v>
      </c>
      <c r="E28" s="1" t="s">
        <v>116</v>
      </c>
      <c r="F28" t="s">
        <v>103</v>
      </c>
      <c r="G28" t="s">
        <v>103</v>
      </c>
      <c r="H28" t="s">
        <v>104</v>
      </c>
      <c r="I28" t="s">
        <v>105</v>
      </c>
    </row>
    <row r="29" spans="1:9" x14ac:dyDescent="0.25">
      <c r="A29">
        <v>1</v>
      </c>
      <c r="B29">
        <f>A29*B1*B2</f>
        <v>110.00000000000001</v>
      </c>
      <c r="D29">
        <v>0.24</v>
      </c>
      <c r="E29" s="1" t="s">
        <v>0</v>
      </c>
      <c r="F29" t="s">
        <v>107</v>
      </c>
      <c r="G29" t="s">
        <v>107</v>
      </c>
      <c r="H29" t="s">
        <v>107</v>
      </c>
    </row>
    <row r="30" spans="1:9" x14ac:dyDescent="0.25">
      <c r="A30">
        <v>1</v>
      </c>
      <c r="B30">
        <f>A30*B1*B2</f>
        <v>110.00000000000001</v>
      </c>
      <c r="C30" t="s">
        <v>119</v>
      </c>
      <c r="D30">
        <v>0.4</v>
      </c>
      <c r="E30" s="1" t="s">
        <v>118</v>
      </c>
      <c r="F30" t="s">
        <v>110</v>
      </c>
      <c r="G30" t="s">
        <v>111</v>
      </c>
      <c r="H30" t="s">
        <v>111</v>
      </c>
      <c r="I30" t="s">
        <v>112</v>
      </c>
    </row>
    <row r="31" spans="1:9" x14ac:dyDescent="0.25">
      <c r="A31">
        <v>1</v>
      </c>
      <c r="B31">
        <v>110</v>
      </c>
      <c r="C31" t="s">
        <v>168</v>
      </c>
      <c r="D31">
        <v>1</v>
      </c>
    </row>
    <row r="33" spans="1:4" x14ac:dyDescent="0.25">
      <c r="A33" t="s">
        <v>170</v>
      </c>
      <c r="D33">
        <f>SUM(D4:D32)</f>
        <v>22.485640000000004</v>
      </c>
    </row>
    <row r="34" spans="1:4" x14ac:dyDescent="0.25">
      <c r="A34" t="s">
        <v>171</v>
      </c>
      <c r="D34">
        <v>29</v>
      </c>
    </row>
    <row r="35" spans="1:4" x14ac:dyDescent="0.25">
      <c r="A35" t="s">
        <v>169</v>
      </c>
      <c r="D35">
        <v>45</v>
      </c>
    </row>
    <row r="37" spans="1:4" x14ac:dyDescent="0.25">
      <c r="A37" t="s">
        <v>172</v>
      </c>
      <c r="D37">
        <f>(D33*B1*B2) +(D34*B1*B2) + D35</f>
        <v>5708.4204000000009</v>
      </c>
    </row>
  </sheetData>
  <hyperlinks>
    <hyperlink ref="E29" r:id="rId1"/>
    <hyperlink ref="E28" r:id="rId2"/>
    <hyperlink ref="E30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21" r:id="rId18"/>
    <hyperlink ref="E23" r:id="rId19"/>
    <hyperlink ref="E24" r:id="rId20"/>
    <hyperlink ref="E25" r:id="rId21"/>
    <hyperlink ref="E26" r:id="rId22"/>
    <hyperlink ref="E27" r:id="rId23"/>
    <hyperlink ref="E22" r:id="rId24" display="http://www.digikey.com/product-detail/en/ERJ-3EKF8250V/P825HDKR-ND/57636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27" workbookViewId="0">
      <selection activeCell="A51" sqref="A51"/>
    </sheetView>
  </sheetViews>
  <sheetFormatPr defaultRowHeight="15" x14ac:dyDescent="0.25"/>
  <cols>
    <col min="2" max="2" width="16.85546875" customWidth="1"/>
    <col min="3" max="3" width="25.5703125" customWidth="1"/>
    <col min="4" max="4" width="20.140625" customWidth="1"/>
    <col min="6" max="6" width="19.5703125" bestFit="1" customWidth="1"/>
  </cols>
  <sheetData>
    <row r="1" spans="1:8" x14ac:dyDescent="0.25">
      <c r="A1" t="s">
        <v>1</v>
      </c>
      <c r="B1" t="s">
        <v>113</v>
      </c>
      <c r="C1" t="s">
        <v>115</v>
      </c>
      <c r="D1" t="s">
        <v>114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 t="s">
        <v>6</v>
      </c>
      <c r="B2" t="s">
        <v>121</v>
      </c>
      <c r="C2">
        <v>5.8999999999999997E-2</v>
      </c>
      <c r="D2" t="s">
        <v>120</v>
      </c>
      <c r="F2" t="s">
        <v>7</v>
      </c>
      <c r="G2" t="s">
        <v>8</v>
      </c>
      <c r="H2" t="s">
        <v>9</v>
      </c>
    </row>
    <row r="3" spans="1:8" x14ac:dyDescent="0.25">
      <c r="A3" t="s">
        <v>10</v>
      </c>
      <c r="B3" t="s">
        <v>121</v>
      </c>
      <c r="C3">
        <v>5.8999999999999997E-2</v>
      </c>
      <c r="D3" t="s">
        <v>120</v>
      </c>
      <c r="F3" t="s">
        <v>7</v>
      </c>
      <c r="G3" t="s">
        <v>8</v>
      </c>
      <c r="H3" t="s">
        <v>9</v>
      </c>
    </row>
    <row r="4" spans="1:8" x14ac:dyDescent="0.25">
      <c r="A4" t="s">
        <v>11</v>
      </c>
      <c r="E4" t="s">
        <v>12</v>
      </c>
      <c r="F4" t="s">
        <v>13</v>
      </c>
      <c r="G4" t="s">
        <v>14</v>
      </c>
      <c r="H4" t="s">
        <v>15</v>
      </c>
    </row>
    <row r="5" spans="1:8" x14ac:dyDescent="0.25">
      <c r="A5" t="s">
        <v>16</v>
      </c>
      <c r="E5" t="s">
        <v>12</v>
      </c>
      <c r="F5" t="s">
        <v>13</v>
      </c>
      <c r="G5" t="s">
        <v>14</v>
      </c>
      <c r="H5" t="s">
        <v>15</v>
      </c>
    </row>
    <row r="6" spans="1:8" x14ac:dyDescent="0.25">
      <c r="A6" t="s">
        <v>17</v>
      </c>
      <c r="E6" t="s">
        <v>12</v>
      </c>
      <c r="F6" t="s">
        <v>13</v>
      </c>
      <c r="G6" t="s">
        <v>14</v>
      </c>
      <c r="H6" t="s">
        <v>15</v>
      </c>
    </row>
    <row r="7" spans="1:8" x14ac:dyDescent="0.25">
      <c r="A7" t="s">
        <v>18</v>
      </c>
      <c r="E7" t="s">
        <v>12</v>
      </c>
      <c r="F7" t="s">
        <v>13</v>
      </c>
      <c r="G7" t="s">
        <v>14</v>
      </c>
      <c r="H7" t="s">
        <v>15</v>
      </c>
    </row>
    <row r="8" spans="1:8" x14ac:dyDescent="0.25">
      <c r="A8" t="s">
        <v>19</v>
      </c>
      <c r="E8" t="s">
        <v>20</v>
      </c>
      <c r="F8" t="s">
        <v>13</v>
      </c>
      <c r="G8" t="s">
        <v>14</v>
      </c>
      <c r="H8" t="s">
        <v>15</v>
      </c>
    </row>
    <row r="9" spans="1:8" x14ac:dyDescent="0.25">
      <c r="A9" t="s">
        <v>21</v>
      </c>
      <c r="E9" t="s">
        <v>20</v>
      </c>
      <c r="F9" t="s">
        <v>13</v>
      </c>
      <c r="G9" t="s">
        <v>14</v>
      </c>
      <c r="H9" t="s">
        <v>15</v>
      </c>
    </row>
    <row r="10" spans="1:8" x14ac:dyDescent="0.25">
      <c r="A10" t="s">
        <v>22</v>
      </c>
      <c r="E10" t="s">
        <v>23</v>
      </c>
      <c r="F10" t="s">
        <v>24</v>
      </c>
      <c r="G10" t="s">
        <v>25</v>
      </c>
      <c r="H10" t="s">
        <v>15</v>
      </c>
    </row>
    <row r="11" spans="1:8" x14ac:dyDescent="0.25">
      <c r="A11" t="s">
        <v>26</v>
      </c>
      <c r="E11" t="s">
        <v>23</v>
      </c>
      <c r="F11" t="s">
        <v>24</v>
      </c>
      <c r="G11" t="s">
        <v>25</v>
      </c>
      <c r="H11" t="s">
        <v>15</v>
      </c>
    </row>
    <row r="12" spans="1:8" x14ac:dyDescent="0.25">
      <c r="A12" t="s">
        <v>27</v>
      </c>
      <c r="E12" t="s">
        <v>28</v>
      </c>
      <c r="F12" t="s">
        <v>29</v>
      </c>
      <c r="G12" t="s">
        <v>30</v>
      </c>
      <c r="H12" t="s">
        <v>31</v>
      </c>
    </row>
    <row r="13" spans="1:8" x14ac:dyDescent="0.25">
      <c r="A13" t="s">
        <v>32</v>
      </c>
      <c r="E13" t="s">
        <v>12</v>
      </c>
      <c r="F13" t="s">
        <v>13</v>
      </c>
      <c r="G13" t="s">
        <v>14</v>
      </c>
      <c r="H13" t="s">
        <v>15</v>
      </c>
    </row>
    <row r="14" spans="1:8" x14ac:dyDescent="0.25">
      <c r="A14" t="s">
        <v>33</v>
      </c>
      <c r="E14" t="s">
        <v>34</v>
      </c>
      <c r="F14" t="s">
        <v>24</v>
      </c>
      <c r="G14" t="s">
        <v>25</v>
      </c>
      <c r="H14" t="s">
        <v>15</v>
      </c>
    </row>
    <row r="15" spans="1:8" x14ac:dyDescent="0.25">
      <c r="A15" t="s">
        <v>35</v>
      </c>
      <c r="E15" t="s">
        <v>36</v>
      </c>
      <c r="F15" t="s">
        <v>37</v>
      </c>
      <c r="G15" t="s">
        <v>38</v>
      </c>
      <c r="H15" t="s">
        <v>31</v>
      </c>
    </row>
    <row r="16" spans="1:8" x14ac:dyDescent="0.25">
      <c r="A16" t="s">
        <v>39</v>
      </c>
      <c r="E16" t="s">
        <v>40</v>
      </c>
      <c r="F16" t="s">
        <v>37</v>
      </c>
      <c r="G16" t="s">
        <v>38</v>
      </c>
      <c r="H16" t="s">
        <v>31</v>
      </c>
    </row>
    <row r="17" spans="1:8" x14ac:dyDescent="0.25">
      <c r="A17" t="s">
        <v>41</v>
      </c>
      <c r="F17" t="s">
        <v>42</v>
      </c>
      <c r="G17" t="s">
        <v>43</v>
      </c>
      <c r="H17" t="s">
        <v>44</v>
      </c>
    </row>
    <row r="18" spans="1:8" x14ac:dyDescent="0.25">
      <c r="A18" t="s">
        <v>45</v>
      </c>
      <c r="E18" t="s">
        <v>46</v>
      </c>
      <c r="F18" t="s">
        <v>47</v>
      </c>
      <c r="G18" t="s">
        <v>47</v>
      </c>
    </row>
    <row r="19" spans="1:8" x14ac:dyDescent="0.25">
      <c r="A19" t="s">
        <v>48</v>
      </c>
      <c r="E19" t="s">
        <v>49</v>
      </c>
      <c r="F19" t="s">
        <v>49</v>
      </c>
      <c r="G19" t="s">
        <v>50</v>
      </c>
    </row>
    <row r="20" spans="1:8" x14ac:dyDescent="0.25">
      <c r="A20" t="s">
        <v>51</v>
      </c>
      <c r="E20" t="s">
        <v>52</v>
      </c>
      <c r="F20" t="s">
        <v>53</v>
      </c>
      <c r="G20" t="s">
        <v>54</v>
      </c>
    </row>
    <row r="21" spans="1:8" x14ac:dyDescent="0.25">
      <c r="A21" t="s">
        <v>55</v>
      </c>
      <c r="E21" t="s">
        <v>56</v>
      </c>
      <c r="F21" t="s">
        <v>57</v>
      </c>
      <c r="G21" t="s">
        <v>58</v>
      </c>
    </row>
    <row r="22" spans="1:8" x14ac:dyDescent="0.25">
      <c r="A22" t="s">
        <v>59</v>
      </c>
      <c r="E22" t="s">
        <v>60</v>
      </c>
      <c r="F22" t="s">
        <v>61</v>
      </c>
      <c r="G22" t="s">
        <v>61</v>
      </c>
    </row>
    <row r="23" spans="1:8" x14ac:dyDescent="0.25">
      <c r="A23" t="s">
        <v>62</v>
      </c>
      <c r="E23" t="s">
        <v>63</v>
      </c>
      <c r="F23" t="s">
        <v>63</v>
      </c>
      <c r="G23" t="s">
        <v>64</v>
      </c>
    </row>
    <row r="24" spans="1:8" x14ac:dyDescent="0.25">
      <c r="A24" t="s">
        <v>65</v>
      </c>
      <c r="F24" t="s">
        <v>66</v>
      </c>
      <c r="G24" t="s">
        <v>67</v>
      </c>
      <c r="H24" t="s">
        <v>68</v>
      </c>
    </row>
    <row r="25" spans="1:8" x14ac:dyDescent="0.25">
      <c r="A25" t="s">
        <v>69</v>
      </c>
      <c r="E25" t="s">
        <v>70</v>
      </c>
      <c r="F25" t="s">
        <v>70</v>
      </c>
      <c r="G25" t="s">
        <v>71</v>
      </c>
    </row>
    <row r="26" spans="1:8" x14ac:dyDescent="0.25">
      <c r="A26" t="s">
        <v>72</v>
      </c>
      <c r="E26" t="s">
        <v>70</v>
      </c>
      <c r="F26" t="s">
        <v>70</v>
      </c>
      <c r="G26" t="s">
        <v>71</v>
      </c>
    </row>
    <row r="27" spans="1:8" x14ac:dyDescent="0.25">
      <c r="A27" t="s">
        <v>73</v>
      </c>
      <c r="E27" t="s">
        <v>70</v>
      </c>
      <c r="F27" t="s">
        <v>70</v>
      </c>
      <c r="G27" t="s">
        <v>71</v>
      </c>
    </row>
    <row r="28" spans="1:8" x14ac:dyDescent="0.25">
      <c r="A28" t="s">
        <v>74</v>
      </c>
      <c r="E28" t="s">
        <v>75</v>
      </c>
      <c r="F28" t="s">
        <v>76</v>
      </c>
      <c r="G28" t="s">
        <v>77</v>
      </c>
      <c r="H28" t="s">
        <v>78</v>
      </c>
    </row>
    <row r="29" spans="1:8" x14ac:dyDescent="0.25">
      <c r="A29" t="s">
        <v>79</v>
      </c>
      <c r="E29" t="s">
        <v>80</v>
      </c>
      <c r="F29" t="s">
        <v>81</v>
      </c>
      <c r="G29" t="s">
        <v>82</v>
      </c>
      <c r="H29" t="s">
        <v>83</v>
      </c>
    </row>
    <row r="30" spans="1:8" x14ac:dyDescent="0.25">
      <c r="A30" t="s">
        <v>84</v>
      </c>
      <c r="E30" t="s">
        <v>80</v>
      </c>
      <c r="F30" t="s">
        <v>81</v>
      </c>
      <c r="G30" t="s">
        <v>82</v>
      </c>
      <c r="H30" t="s">
        <v>83</v>
      </c>
    </row>
    <row r="31" spans="1:8" x14ac:dyDescent="0.25">
      <c r="A31" t="s">
        <v>85</v>
      </c>
      <c r="E31" t="s">
        <v>80</v>
      </c>
      <c r="F31" t="s">
        <v>81</v>
      </c>
      <c r="G31" t="s">
        <v>82</v>
      </c>
      <c r="H31" t="s">
        <v>83</v>
      </c>
    </row>
    <row r="32" spans="1:8" x14ac:dyDescent="0.25">
      <c r="A32" t="s">
        <v>86</v>
      </c>
      <c r="E32">
        <v>22</v>
      </c>
      <c r="F32" t="s">
        <v>81</v>
      </c>
      <c r="G32" t="s">
        <v>82</v>
      </c>
      <c r="H32" t="s">
        <v>83</v>
      </c>
    </row>
    <row r="33" spans="1:8" x14ac:dyDescent="0.25">
      <c r="A33" t="s">
        <v>87</v>
      </c>
      <c r="E33">
        <v>22</v>
      </c>
      <c r="F33" t="s">
        <v>81</v>
      </c>
      <c r="G33" t="s">
        <v>82</v>
      </c>
      <c r="H33" t="s">
        <v>83</v>
      </c>
    </row>
    <row r="34" spans="1:8" x14ac:dyDescent="0.25">
      <c r="A34" t="s">
        <v>88</v>
      </c>
      <c r="E34" t="s">
        <v>80</v>
      </c>
      <c r="F34" t="s">
        <v>81</v>
      </c>
      <c r="G34" t="s">
        <v>82</v>
      </c>
      <c r="H34" t="s">
        <v>83</v>
      </c>
    </row>
    <row r="35" spans="1:8" x14ac:dyDescent="0.25">
      <c r="A35" t="s">
        <v>89</v>
      </c>
      <c r="E35">
        <v>330</v>
      </c>
      <c r="F35" t="s">
        <v>81</v>
      </c>
      <c r="G35" t="s">
        <v>82</v>
      </c>
      <c r="H35" t="s">
        <v>83</v>
      </c>
    </row>
    <row r="36" spans="1:8" x14ac:dyDescent="0.25">
      <c r="A36" t="s">
        <v>90</v>
      </c>
      <c r="E36">
        <v>330</v>
      </c>
      <c r="F36" t="s">
        <v>81</v>
      </c>
      <c r="G36" t="s">
        <v>82</v>
      </c>
      <c r="H36" t="s">
        <v>83</v>
      </c>
    </row>
    <row r="37" spans="1:8" x14ac:dyDescent="0.25">
      <c r="A37" t="s">
        <v>91</v>
      </c>
      <c r="E37">
        <v>330</v>
      </c>
      <c r="F37" t="s">
        <v>81</v>
      </c>
      <c r="G37" t="s">
        <v>82</v>
      </c>
      <c r="H37" t="s">
        <v>83</v>
      </c>
    </row>
    <row r="38" spans="1:8" x14ac:dyDescent="0.25">
      <c r="A38" t="s">
        <v>92</v>
      </c>
      <c r="E38" t="s">
        <v>93</v>
      </c>
      <c r="F38" t="s">
        <v>81</v>
      </c>
      <c r="G38" t="s">
        <v>82</v>
      </c>
      <c r="H38" t="s">
        <v>83</v>
      </c>
    </row>
    <row r="39" spans="1:8" x14ac:dyDescent="0.25">
      <c r="A39" t="s">
        <v>94</v>
      </c>
      <c r="E39" t="s">
        <v>93</v>
      </c>
      <c r="F39" t="s">
        <v>81</v>
      </c>
      <c r="G39" t="s">
        <v>82</v>
      </c>
      <c r="H39" t="s">
        <v>83</v>
      </c>
    </row>
    <row r="40" spans="1:8" x14ac:dyDescent="0.25">
      <c r="A40" t="s">
        <v>95</v>
      </c>
      <c r="E40" t="s">
        <v>93</v>
      </c>
      <c r="F40" t="s">
        <v>81</v>
      </c>
      <c r="G40" t="s">
        <v>82</v>
      </c>
      <c r="H40" t="s">
        <v>83</v>
      </c>
    </row>
    <row r="41" spans="1:8" x14ac:dyDescent="0.25">
      <c r="A41" t="s">
        <v>96</v>
      </c>
      <c r="E41" t="s">
        <v>80</v>
      </c>
      <c r="F41" t="s">
        <v>81</v>
      </c>
      <c r="G41" t="s">
        <v>82</v>
      </c>
      <c r="H41" t="s">
        <v>83</v>
      </c>
    </row>
    <row r="42" spans="1:8" x14ac:dyDescent="0.25">
      <c r="A42" t="s">
        <v>97</v>
      </c>
      <c r="F42" t="s">
        <v>66</v>
      </c>
      <c r="G42" t="s">
        <v>67</v>
      </c>
      <c r="H42" t="s">
        <v>68</v>
      </c>
    </row>
    <row r="43" spans="1:8" x14ac:dyDescent="0.25">
      <c r="A43" t="s">
        <v>98</v>
      </c>
      <c r="F43" t="s">
        <v>99</v>
      </c>
      <c r="G43" t="s">
        <v>100</v>
      </c>
      <c r="H43" t="s">
        <v>101</v>
      </c>
    </row>
    <row r="44" spans="1:8" x14ac:dyDescent="0.25">
      <c r="A44" t="s">
        <v>102</v>
      </c>
      <c r="B44" t="s">
        <v>117</v>
      </c>
      <c r="C44">
        <v>0.41</v>
      </c>
      <c r="D44" s="1" t="s">
        <v>116</v>
      </c>
      <c r="E44" t="s">
        <v>103</v>
      </c>
      <c r="F44" t="s">
        <v>103</v>
      </c>
      <c r="G44" t="s">
        <v>104</v>
      </c>
      <c r="H44" t="s">
        <v>105</v>
      </c>
    </row>
    <row r="45" spans="1:8" x14ac:dyDescent="0.25">
      <c r="A45" t="s">
        <v>106</v>
      </c>
      <c r="C45">
        <v>0.24</v>
      </c>
      <c r="D45" s="1" t="s">
        <v>0</v>
      </c>
      <c r="E45" t="s">
        <v>107</v>
      </c>
      <c r="F45" t="s">
        <v>107</v>
      </c>
      <c r="G45" t="s">
        <v>107</v>
      </c>
    </row>
    <row r="46" spans="1:8" x14ac:dyDescent="0.25">
      <c r="A46" t="s">
        <v>108</v>
      </c>
      <c r="B46" t="s">
        <v>121</v>
      </c>
      <c r="C46">
        <v>5.8999999999999997E-2</v>
      </c>
      <c r="D46" t="s">
        <v>120</v>
      </c>
      <c r="F46" t="s">
        <v>7</v>
      </c>
      <c r="G46" t="s">
        <v>8</v>
      </c>
      <c r="H46" t="s">
        <v>9</v>
      </c>
    </row>
    <row r="47" spans="1:8" x14ac:dyDescent="0.25">
      <c r="A47" t="s">
        <v>109</v>
      </c>
      <c r="B47" t="s">
        <v>119</v>
      </c>
      <c r="C47">
        <v>0.4</v>
      </c>
      <c r="D47" s="1" t="s">
        <v>118</v>
      </c>
      <c r="E47" t="s">
        <v>110</v>
      </c>
      <c r="F47" t="s">
        <v>111</v>
      </c>
      <c r="G47" t="s">
        <v>111</v>
      </c>
      <c r="H47" t="s">
        <v>112</v>
      </c>
    </row>
  </sheetData>
  <hyperlinks>
    <hyperlink ref="D45" r:id="rId1"/>
    <hyperlink ref="D44" r:id="rId2"/>
    <hyperlink ref="D47" r:id="rId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166</v>
      </c>
    </row>
    <row r="2" spans="1:1" x14ac:dyDescent="0.25">
      <c r="A2" t="s">
        <v>165</v>
      </c>
    </row>
    <row r="3" spans="1:1" x14ac:dyDescent="0.25">
      <c r="A3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Larsen</dc:creator>
  <cp:lastModifiedBy>Roger Larsen</cp:lastModifiedBy>
  <dcterms:created xsi:type="dcterms:W3CDTF">2012-10-26T00:38:17Z</dcterms:created>
  <dcterms:modified xsi:type="dcterms:W3CDTF">2012-10-27T06:29:35Z</dcterms:modified>
</cp:coreProperties>
</file>