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<sst xmlns="http://schemas.openxmlformats.org/spreadsheetml/2006/main" uniqueCount="168">
  <si>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</si>
  <si>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</si>
  <si>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</si>
  <si>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</si>
  <si>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</si>
  <si>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</si>
  <si>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</si>
  <si>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</si>
  <si>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</si>
  <si>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</si>
  <si>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</si>
  <si>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</si>
  <si>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</si>
  <si>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AlSi9Cu3</t>
  </si>
  <si>
    <t>产品单重（g）：</t>
  </si>
  <si>
    <t xml:space="preserve">表面要求： </t>
  </si>
  <si>
    <t>铝合金-特殊皮膜（   H）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</si>
  <si>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</si>
  <si>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</si>
  <si>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</si>
  <si>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</si>
  <si>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</si>
  <si>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</si>
  <si>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</si>
  <si>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</si>
  <si>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</si>
  <si>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</si>
  <si>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</si>
  <si>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</si>
  <si>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</si>
  <si>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>$13702.54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</si>
  <si>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</si>
  <si>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</si>
  <si>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</si>
  <si>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</si>
  <si>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</si>
  <si>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</si>
  <si>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</si>
  <si>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</si>
  <si>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</si>
  <si>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</si>
  <si>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</si>
  <si>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</si>
  <si>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</si>
  <si>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</si>
  <si>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</si>
  <si>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4%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</si>
  <si>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</si>
  <si>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</si>
  <si>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</si>
  <si>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</si>
  <si>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</si>
  <si>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</si>
  <si>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</si>
  <si>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</si>
  <si>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</si>
  <si>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</si>
  <si>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</si>
  <si>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</si>
  <si>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</si>
  <si>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</si>
  <si>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</si>
  <si>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</si>
  <si>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</si>
  <si>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</si>
  <si>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</si>
  <si>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</si>
  <si>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</si>
  <si>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</si>
  <si>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</si>
  <si>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</si>
  <si>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</si>
  <si>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</si>
  <si>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</si>
  <si>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</si>
  <si>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</si>
  <si>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</si>
  <si>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</si>
  <si>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</si>
  <si>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</si>
  <si>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</si>
  <si>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</si>
  <si>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</si>
  <si>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</si>
  <si>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95%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</si>
  <si>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</si>
  <si>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</si>
  <si>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</si>
  <si>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</si>
  <si>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</si>
  <si>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</si>
  <si>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</si>
  <si>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</si>
  <si>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</si>
  <si>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</si>
  <si>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</si>
  <si>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</si>
  <si>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</si>
  <si>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</si>
  <si>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</si>
  <si>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</si>
  <si>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</si>
  <si>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</si>
  <si>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</si>
  <si>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</si>
  <si>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</si>
  <si>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</si>
  <si>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</si>
  <si>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</si>
  <si>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</si>
  <si>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</si>
  <si>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</si>
  <si>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</si>
  <si>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</si>
  <si>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</si>
  <si>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</si>
  <si>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</si>
  <si>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</si>
  <si>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</si>
  <si>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</si>
  <si>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</si>
  <si>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</si>
  <si>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</si>
  <si>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</si>
  <si>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</si>
  <si>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</si>
  <si>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</si>
  <si>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</si>
  <si>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</si>
  <si>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</si>
  <si>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</si>
  <si>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</si>
  <si>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</si>
  <si>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</si>
  <si>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</si>
  <si>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</si>
  <si>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</si>
  <si>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</si>
  <si>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</si>
  <si>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</si>
  <si>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</si>
  <si>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</si>
  <si>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</si>
  <si>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</si>
  <si>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</si>
  <si>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</si>
  <si>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</si>
  <si>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</si>
  <si>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</si>
  <si>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</si>
  <si>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</si>
  <si>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</si>
  <si>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</si>
  <si>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</si>
  <si>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</si>
  <si>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</si>
  <si>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</si>
  <si>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</si>
  <si>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</si>
  <si>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</si>
  <si>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</si>
  <si>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</si>
  <si>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</si>
  <si>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</si>
  <si>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</si>
  <si>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$2.68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</si>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</sst>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64" fillId="6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/>
      <c r="C14" s="2"/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21</v>
      </c>
      <c r="C18" s="2" t="s">
        <v>22</v>
      </c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1111.11</v>
      </c>
      <c r="D22" s="19"/>
      <c r="E22" s="19"/>
      <c r="F22" s="19"/>
      <c r="G22" s="19"/>
      <c r="H22" s="19"/>
    </row>
    <row r="23" spans="1:8">
      <c r="A23" s="5"/>
      <c r="B23" s="5" t="s">
        <v>27</v>
      </c>
      <c r="C23" s="10">
        <v>5600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1">
        <v>87011.11</v>
      </c>
      <c r="D24" s="20"/>
      <c r="E24" s="20"/>
      <c r="F24" s="20"/>
      <c r="G24" s="20"/>
      <c r="H24" s="20"/>
    </row>
    <row r="25" spans="1:8">
      <c r="A25" s="2"/>
      <c r="B25" s="2" t="s">
        <v>29</v>
      </c>
      <c r="C25" s="2" t="s">
        <v>30</v>
      </c>
      <c r="D25" s="18"/>
      <c r="E25" s="18"/>
      <c r="F25" s="18"/>
      <c r="G25" s="18"/>
      <c r="H25" s="18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2" t="s">
        <v>32</v>
      </c>
      <c r="B29" s="2" t="s">
        <v>33</v>
      </c>
      <c r="C29" s="7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2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2">
        <v>13.25</v>
      </c>
      <c r="D31" s="19"/>
      <c r="E31" s="19"/>
      <c r="F31" s="19"/>
      <c r="G31" s="19"/>
      <c r="H31" s="19"/>
    </row>
    <row r="32" spans="1:8">
      <c r="A32" s="2" t="s">
        <v>38</v>
      </c>
      <c r="B32" s="2" t="s">
        <v>39</v>
      </c>
      <c r="C32" s="2" t="str">
        <f>C30*C31/1000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9">
        <v>0.17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13" t="str">
        <f>100*C31*C16/(C31*C16+C33)/100</f>
        <v>0</v>
      </c>
      <c r="D34" s="21"/>
      <c r="E34" s="21"/>
      <c r="F34" s="21"/>
      <c r="G34" s="21"/>
      <c r="H34" s="21"/>
    </row>
    <row r="35" spans="1:8">
      <c r="A35" s="2" t="s">
        <v>44</v>
      </c>
      <c r="B35" s="2" t="s">
        <v>45</v>
      </c>
      <c r="C35" s="2" t="s">
        <v>46</v>
      </c>
      <c r="D35" s="18"/>
      <c r="E35" s="18"/>
      <c r="F35" s="18"/>
      <c r="G35" s="18"/>
      <c r="H35" s="18"/>
    </row>
    <row r="36" spans="1:8">
      <c r="A36" s="2" t="s">
        <v>47</v>
      </c>
      <c r="B36" s="2" t="s">
        <v>48</v>
      </c>
      <c r="C36" s="12" t="str">
        <f>(C30-C35)*C33/1000/C16</f>
        <v>0</v>
      </c>
      <c r="D36" s="19"/>
      <c r="E36" s="19"/>
      <c r="F36" s="19"/>
      <c r="G36" s="19"/>
      <c r="H36" s="19"/>
    </row>
    <row r="37" spans="1:8">
      <c r="A37" s="2" t="s">
        <v>49</v>
      </c>
      <c r="B37" s="2" t="s">
        <v>50</v>
      </c>
      <c r="C37" s="12" t="str">
        <f>(C31+C33)*C30*0.02/1000/C16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6" t="s">
        <v>52</v>
      </c>
      <c r="C38" s="14" t="str">
        <f>IF(ISNA(C32+C36+C37),0,(C32+C36+C37))</f>
        <v>0</v>
      </c>
      <c r="D38" s="19"/>
      <c r="E38" s="19"/>
      <c r="F38" s="19"/>
      <c r="G38" s="19"/>
      <c r="H38" s="19"/>
    </row>
    <row r="39" spans="1:8">
      <c r="A39" s="4"/>
      <c r="B39" s="4" t="s">
        <v>53</v>
      </c>
      <c r="C39" s="12">
        <v>0.97</v>
      </c>
      <c r="D39" s="19"/>
      <c r="E39" s="19"/>
      <c r="F39" s="19"/>
      <c r="G39" s="19"/>
      <c r="H39" s="19"/>
    </row>
    <row r="40" spans="1:8">
      <c r="A40" s="2" t="s">
        <v>32</v>
      </c>
      <c r="B40" s="2" t="s">
        <v>54</v>
      </c>
      <c r="C40" s="7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2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9">
        <v>185</v>
      </c>
      <c r="D42" s="19"/>
      <c r="E42" s="19"/>
      <c r="F42" s="19"/>
      <c r="G42" s="19"/>
      <c r="H42" s="19"/>
    </row>
    <row r="43" spans="1:8">
      <c r="A43" s="2" t="s">
        <v>60</v>
      </c>
      <c r="B43" s="2" t="s">
        <v>61</v>
      </c>
      <c r="C43" s="2" t="str">
        <f>3600/C42</f>
        <v>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C41/C43 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>
        <v>1.54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2">
        <v>0.34</v>
      </c>
      <c r="D46" s="19"/>
      <c r="E46" s="19"/>
      <c r="F46" s="19"/>
      <c r="G46" s="19"/>
      <c r="H46" s="19"/>
    </row>
    <row r="47" spans="1:8">
      <c r="A47" s="2" t="s">
        <v>68</v>
      </c>
      <c r="B47" s="2" t="s">
        <v>69</v>
      </c>
      <c r="C47" s="9">
        <v>0</v>
      </c>
      <c r="D47" s="19"/>
      <c r="E47" s="19"/>
      <c r="F47" s="19"/>
      <c r="G47" s="19"/>
      <c r="H47" s="19"/>
    </row>
    <row r="48" spans="1:8">
      <c r="A48" s="2" t="s">
        <v>70</v>
      </c>
      <c r="B48" s="6" t="s">
        <v>71</v>
      </c>
      <c r="C48" s="6" t="str">
        <f>(C44+C45)*(1+(1-C47))/C16</f>
        <v>0</v>
      </c>
      <c r="D48" s="18"/>
      <c r="E48" s="18"/>
      <c r="F48" s="18"/>
      <c r="G48" s="18"/>
      <c r="H48" s="18"/>
    </row>
    <row r="49" spans="1:8">
      <c r="A49" s="4"/>
      <c r="B49" s="4" t="s">
        <v>72</v>
      </c>
      <c r="C49" s="12">
        <v>1.98</v>
      </c>
      <c r="D49" s="19"/>
      <c r="E49" s="19"/>
      <c r="F49" s="19"/>
      <c r="G49" s="19"/>
      <c r="H49" s="19"/>
    </row>
    <row r="50" spans="1:8">
      <c r="A50" s="2" t="s">
        <v>32</v>
      </c>
      <c r="B50" s="2" t="s">
        <v>73</v>
      </c>
      <c r="C50" s="8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2">
        <v>82</v>
      </c>
      <c r="D51" s="18"/>
      <c r="E51" s="18"/>
      <c r="F51" s="18"/>
      <c r="G51" s="18"/>
      <c r="H51" s="18"/>
    </row>
    <row r="52" spans="1:8">
      <c r="A52" s="2" t="s">
        <v>76</v>
      </c>
      <c r="B52" s="6" t="s">
        <v>69</v>
      </c>
      <c r="C52" s="14" t="str">
        <f>(C50/3600)*C51</f>
        <v>0</v>
      </c>
      <c r="D52" s="19"/>
      <c r="E52" s="19"/>
      <c r="F52" s="19"/>
      <c r="G52" s="19"/>
      <c r="H52" s="19"/>
    </row>
    <row r="53" spans="1:8">
      <c r="A53" s="4"/>
      <c r="B53" s="4" t="s">
        <v>77</v>
      </c>
      <c r="C53" s="12">
        <v>0.8</v>
      </c>
      <c r="D53" s="19"/>
      <c r="E53" s="19"/>
      <c r="F53" s="19"/>
      <c r="G53" s="19"/>
      <c r="H53" s="19"/>
    </row>
    <row r="54" spans="1:8">
      <c r="A54" s="2" t="s">
        <v>32</v>
      </c>
      <c r="B54" s="2" t="s">
        <v>78</v>
      </c>
      <c r="C54" s="8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2">
        <v>150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2" t="str">
        <f>(C54/3600)*C55</f>
        <v>0</v>
      </c>
      <c r="D56" s="19"/>
      <c r="E56" s="19"/>
      <c r="F56" s="19"/>
      <c r="G56" s="19"/>
      <c r="H56" s="19"/>
    </row>
    <row r="57" spans="1:8">
      <c r="A57" s="2" t="s">
        <v>81</v>
      </c>
      <c r="B57" s="2" t="s">
        <v>82</v>
      </c>
      <c r="C57" s="9"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2" t="s">
        <v>84</v>
      </c>
      <c r="D58" s="18"/>
      <c r="E58" s="18"/>
      <c r="F58" s="18"/>
      <c r="G58" s="18"/>
      <c r="H58" s="18"/>
    </row>
    <row r="59" spans="1:8">
      <c r="A59" s="2"/>
      <c r="B59" s="6"/>
      <c r="C59" s="6" t="str">
        <f>C56*(1+(1-C57))</f>
        <v>0</v>
      </c>
      <c r="D59" s="18"/>
      <c r="E59" s="18"/>
      <c r="F59" s="18"/>
      <c r="G59" s="18"/>
      <c r="H59" s="18"/>
    </row>
    <row r="60" spans="1:8">
      <c r="A60" s="4"/>
      <c r="B60" s="4" t="s">
        <v>85</v>
      </c>
      <c r="C60" s="12">
        <v>1.97</v>
      </c>
      <c r="D60" s="19"/>
      <c r="E60" s="19"/>
      <c r="F60" s="19"/>
      <c r="G60" s="19"/>
      <c r="H60" s="19"/>
    </row>
    <row r="61" spans="1:8">
      <c r="A61" s="2" t="s">
        <v>32</v>
      </c>
      <c r="B61" s="2" t="s">
        <v>86</v>
      </c>
      <c r="C61" s="8"/>
      <c r="D61" s="18"/>
      <c r="E61" s="18"/>
      <c r="F61" s="18"/>
      <c r="G61" s="18"/>
      <c r="H61" s="18"/>
    </row>
    <row r="62" spans="1:8">
      <c r="A62" s="2" t="s">
        <v>87</v>
      </c>
      <c r="B62" s="2" t="s">
        <v>75</v>
      </c>
      <c r="C62" s="2">
        <v>60</v>
      </c>
      <c r="D62" s="18"/>
      <c r="E62" s="18"/>
      <c r="F62" s="18"/>
      <c r="G62" s="18"/>
      <c r="H62" s="18"/>
    </row>
    <row r="63" spans="1:8">
      <c r="A63" s="2" t="s">
        <v>88</v>
      </c>
      <c r="B63" s="2" t="s">
        <v>69</v>
      </c>
      <c r="C63" s="12" t="str">
        <f>(C61/3600)*C62</f>
        <v>0</v>
      </c>
      <c r="D63" s="19"/>
      <c r="E63" s="19"/>
      <c r="F63" s="19"/>
      <c r="G63" s="19"/>
      <c r="H63" s="19"/>
    </row>
    <row r="64" spans="1:8">
      <c r="A64" s="2" t="s">
        <v>89</v>
      </c>
      <c r="B64" s="6" t="s">
        <v>90</v>
      </c>
      <c r="C64" s="14" t="str">
        <f>(C61/3600)*C62</f>
        <v>0</v>
      </c>
      <c r="D64" s="19"/>
      <c r="E64" s="19"/>
      <c r="F64" s="19"/>
      <c r="G64" s="19"/>
      <c r="H64" s="19"/>
    </row>
    <row r="65" spans="1:8">
      <c r="A65" s="4"/>
      <c r="B65" s="4" t="s">
        <v>91</v>
      </c>
      <c r="C65" s="15">
        <v>0.75</v>
      </c>
      <c r="D65" s="19"/>
      <c r="E65" s="19"/>
      <c r="F65" s="19"/>
      <c r="G65" s="19"/>
      <c r="H65" s="19"/>
    </row>
    <row r="66" spans="1:8">
      <c r="A66" s="2" t="s">
        <v>32</v>
      </c>
      <c r="B66" s="2" t="s">
        <v>92</v>
      </c>
      <c r="C66" s="8" t="s">
        <v>93</v>
      </c>
      <c r="D66" s="18"/>
      <c r="E66" s="18"/>
      <c r="F66" s="18"/>
      <c r="G66" s="18"/>
      <c r="H66" s="18"/>
    </row>
    <row r="67" spans="1:8">
      <c r="A67" s="2" t="s">
        <v>94</v>
      </c>
      <c r="B67" s="2" t="s">
        <v>95</v>
      </c>
      <c r="C67" s="2">
        <v>30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9">
        <v>0</v>
      </c>
      <c r="D68" s="19"/>
      <c r="E68" s="19"/>
      <c r="F68" s="19"/>
      <c r="G68" s="19"/>
      <c r="H68" s="19"/>
    </row>
    <row r="69" spans="1:8">
      <c r="A69" s="2" t="s">
        <v>98</v>
      </c>
      <c r="B69" s="6" t="s">
        <v>99</v>
      </c>
      <c r="C69" s="6" t="str">
        <f>IF(ISNA((C66/3600)*C67 * (1 + (1 - C68))),0,(C66/3600)*C67 * (1 + (1 - C68)))</f>
        <v>0</v>
      </c>
      <c r="D69" s="18"/>
      <c r="E69" s="18"/>
      <c r="F69" s="18"/>
      <c r="G69" s="18"/>
      <c r="H69" s="18"/>
    </row>
    <row r="70" spans="1:8">
      <c r="A70" s="4"/>
      <c r="B70" s="4" t="s">
        <v>100</v>
      </c>
      <c r="C70" s="15">
        <v>0.39</v>
      </c>
      <c r="D70" s="19"/>
      <c r="E70" s="19"/>
      <c r="F70" s="19"/>
      <c r="G70" s="19"/>
      <c r="H70" s="19"/>
    </row>
    <row r="71" spans="1:8">
      <c r="A71" s="2" t="s">
        <v>32</v>
      </c>
      <c r="B71" s="2" t="s">
        <v>101</v>
      </c>
      <c r="C71" s="8" t="s">
        <v>102</v>
      </c>
      <c r="D71" s="18"/>
      <c r="E71" s="18"/>
      <c r="F71" s="18"/>
      <c r="G71" s="18"/>
      <c r="H71" s="18"/>
    </row>
    <row r="72" spans="1:8">
      <c r="A72" s="2" t="s">
        <v>103</v>
      </c>
      <c r="B72" s="2" t="s">
        <v>75</v>
      </c>
      <c r="C72" s="12">
        <v>60</v>
      </c>
      <c r="D72" s="19"/>
      <c r="E72" s="19"/>
      <c r="F72" s="19"/>
      <c r="G72" s="19"/>
      <c r="H72" s="19"/>
    </row>
    <row r="73" spans="1:8">
      <c r="A73" s="2" t="s">
        <v>104</v>
      </c>
      <c r="B73" s="6" t="s">
        <v>105</v>
      </c>
      <c r="C73" s="14" t="str">
        <f>IF(ISNA((C71/3600)*C72),0,(C71/3600)*C72)</f>
        <v>0</v>
      </c>
      <c r="D73" s="19"/>
      <c r="E73" s="19"/>
      <c r="F73" s="19"/>
      <c r="G73" s="19"/>
      <c r="H73" s="19"/>
    </row>
    <row r="74" spans="1:8">
      <c r="A74" s="4"/>
      <c r="B74" s="4" t="s">
        <v>106</v>
      </c>
      <c r="C74" s="7">
        <v>3.43</v>
      </c>
      <c r="D74" s="18"/>
      <c r="E74" s="18"/>
      <c r="F74" s="18"/>
      <c r="G74" s="18"/>
      <c r="H74" s="18"/>
    </row>
    <row r="75" spans="1:8">
      <c r="A75" s="2" t="s">
        <v>32</v>
      </c>
      <c r="B75" s="2" t="s">
        <v>107</v>
      </c>
      <c r="C75" s="8" t="s">
        <v>108</v>
      </c>
      <c r="D75" s="18"/>
      <c r="E75" s="18"/>
      <c r="F75" s="18"/>
      <c r="G75" s="18"/>
      <c r="H75" s="18"/>
    </row>
    <row r="76" spans="1:8">
      <c r="A76" s="2" t="s">
        <v>109</v>
      </c>
      <c r="B76" s="2" t="s">
        <v>75</v>
      </c>
      <c r="C76" s="12">
        <v>60</v>
      </c>
      <c r="D76" s="19"/>
      <c r="E76" s="19"/>
      <c r="F76" s="19"/>
      <c r="G76" s="19"/>
      <c r="H76" s="19"/>
    </row>
    <row r="77" spans="1:8">
      <c r="A77" s="2" t="s">
        <v>110</v>
      </c>
      <c r="B77" s="6" t="s">
        <v>105</v>
      </c>
      <c r="C77" s="14" t="str">
        <f>IF(ISNA(C76),0,(C75/3600)*C76)</f>
        <v>0</v>
      </c>
      <c r="D77" s="19"/>
      <c r="E77" s="19"/>
      <c r="F77" s="19"/>
      <c r="G77" s="19"/>
      <c r="H77" s="19"/>
    </row>
    <row r="78" spans="1:8">
      <c r="A78" s="4"/>
      <c r="B78" s="4" t="s">
        <v>111</v>
      </c>
      <c r="C78" s="2">
        <v>1.42</v>
      </c>
      <c r="D78" s="18"/>
      <c r="E78" s="18"/>
      <c r="F78" s="18"/>
      <c r="G78" s="18"/>
      <c r="H78" s="18"/>
    </row>
    <row r="79" spans="1:8">
      <c r="A79" s="2" t="s">
        <v>32</v>
      </c>
      <c r="B79" s="2" t="s">
        <v>112</v>
      </c>
      <c r="C79" s="7"/>
      <c r="D79" s="18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8" t="s">
        <v>115</v>
      </c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9">
        <v>0.99</v>
      </c>
      <c r="D81" s="19"/>
      <c r="E81" s="19"/>
      <c r="F81" s="19"/>
      <c r="G81" s="19"/>
      <c r="H81" s="19"/>
    </row>
    <row r="82" spans="1:8">
      <c r="A82" s="2" t="s">
        <v>118</v>
      </c>
      <c r="B82" s="2" t="s">
        <v>119</v>
      </c>
      <c r="C82" s="8">
        <v>0.2</v>
      </c>
      <c r="D82" s="18"/>
      <c r="E82" s="18"/>
      <c r="F82" s="18"/>
      <c r="G82" s="18"/>
      <c r="H82" s="18"/>
    </row>
    <row r="83" spans="1:8">
      <c r="A83" s="2"/>
      <c r="B83" s="6" t="s">
        <v>120</v>
      </c>
      <c r="C83" s="14" t="str">
        <f>C80*C81*C82</f>
        <v>0</v>
      </c>
      <c r="D83" s="19"/>
      <c r="E83" s="19"/>
      <c r="F83" s="19"/>
      <c r="G83" s="19"/>
      <c r="H83" s="19"/>
    </row>
    <row r="84" spans="1:8">
      <c r="A84" s="4"/>
      <c r="B84" s="4" t="s">
        <v>121</v>
      </c>
      <c r="C84" s="2">
        <v>0.2</v>
      </c>
      <c r="D84" s="18"/>
      <c r="E84" s="18"/>
      <c r="F84" s="18"/>
      <c r="G84" s="18"/>
      <c r="H84" s="18"/>
    </row>
    <row r="85" spans="1:8">
      <c r="A85" s="2" t="s">
        <v>32</v>
      </c>
      <c r="B85" s="2" t="s">
        <v>122</v>
      </c>
      <c r="C85" s="7"/>
      <c r="D85" s="18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8" t="s">
        <v>16</v>
      </c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9">
        <v>0</v>
      </c>
      <c r="D87" s="19"/>
      <c r="E87" s="19"/>
      <c r="F87" s="19"/>
      <c r="G87" s="19"/>
      <c r="H87" s="19"/>
    </row>
    <row r="88" spans="1:8">
      <c r="A88" s="2" t="s">
        <v>127</v>
      </c>
      <c r="B88" s="2" t="s">
        <v>128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129</v>
      </c>
      <c r="B89" s="2" t="s">
        <v>130</v>
      </c>
      <c r="C89" s="16">
        <v>0</v>
      </c>
      <c r="D89" s="21"/>
      <c r="E89" s="21"/>
      <c r="F89" s="21"/>
      <c r="G89" s="21"/>
      <c r="H89" s="21"/>
    </row>
    <row r="90" spans="1:8">
      <c r="A90" s="2" t="s">
        <v>131</v>
      </c>
      <c r="B90" s="2" t="s">
        <v>132</v>
      </c>
      <c r="C90" s="8">
        <v>0.11</v>
      </c>
      <c r="D90" s="18"/>
      <c r="E90" s="18"/>
      <c r="F90" s="18"/>
      <c r="G90" s="18"/>
      <c r="H90" s="18"/>
    </row>
    <row r="91" spans="1:8">
      <c r="A91" s="2" t="s">
        <v>133</v>
      </c>
      <c r="B91" s="6" t="s">
        <v>134</v>
      </c>
      <c r="C91" s="14" t="str">
        <f>C86*(C87+C88)*(1+(1-C89))*C90</f>
        <v>0</v>
      </c>
      <c r="D91" s="19"/>
      <c r="E91" s="19"/>
      <c r="F91" s="19"/>
      <c r="G91" s="19"/>
      <c r="H91" s="19"/>
    </row>
    <row r="92" spans="1:8">
      <c r="A92" s="4" t="s">
        <v>135</v>
      </c>
      <c r="B92" s="4" t="s">
        <v>136</v>
      </c>
      <c r="C92" s="2">
        <v>0.31</v>
      </c>
      <c r="D92" s="18"/>
      <c r="E92" s="18"/>
      <c r="F92" s="18"/>
      <c r="G92" s="18"/>
      <c r="H92" s="18"/>
    </row>
    <row r="93" spans="1:8">
      <c r="A93" s="2" t="s">
        <v>137</v>
      </c>
      <c r="B93" s="2" t="s">
        <v>71</v>
      </c>
      <c r="C93" s="8" t="s">
        <v>84</v>
      </c>
      <c r="D93" s="18"/>
      <c r="E93" s="18"/>
      <c r="F93" s="18"/>
      <c r="G93" s="18"/>
      <c r="H93" s="18"/>
    </row>
    <row r="94" spans="1:8">
      <c r="A94" s="2" t="s">
        <v>138</v>
      </c>
      <c r="B94" s="2" t="s">
        <v>139</v>
      </c>
      <c r="C94" s="9">
        <v>0.9</v>
      </c>
      <c r="D94" s="19"/>
      <c r="E94" s="19"/>
      <c r="F94" s="19"/>
      <c r="G94" s="19"/>
      <c r="H94" s="19"/>
    </row>
    <row r="95" spans="1:8">
      <c r="A95" s="2"/>
      <c r="B95" s="6" t="s">
        <v>140</v>
      </c>
      <c r="C95" s="14" t="str">
        <f>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141</v>
      </c>
      <c r="C96" s="2"/>
      <c r="D96" s="18"/>
      <c r="E96" s="18"/>
      <c r="F96" s="18"/>
      <c r="G96" s="18"/>
      <c r="H96" s="18"/>
    </row>
    <row r="97" spans="1:8">
      <c r="A97" s="2" t="s">
        <v>142</v>
      </c>
      <c r="B97" s="2" t="s">
        <v>75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12">
        <v>0.34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75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2">
        <v>0.7</v>
      </c>
      <c r="D102" s="19"/>
      <c r="E102" s="19"/>
      <c r="F102" s="19"/>
      <c r="G102" s="19"/>
      <c r="H102" s="19"/>
    </row>
    <row r="103" spans="1:8">
      <c r="A103" s="2"/>
      <c r="B103" s="2" t="s">
        <v>150</v>
      </c>
      <c r="C103" s="9">
        <v>0.7</v>
      </c>
      <c r="D103" s="19"/>
      <c r="E103" s="19"/>
      <c r="F103" s="19"/>
      <c r="G103" s="19"/>
      <c r="H103" s="19"/>
    </row>
    <row r="104" spans="1:8">
      <c r="A104" s="2" t="s">
        <v>32</v>
      </c>
      <c r="B104" s="6" t="s">
        <v>151</v>
      </c>
      <c r="C104" s="14" t="str">
        <f>C102+C103</f>
        <v>0</v>
      </c>
      <c r="D104" s="19"/>
      <c r="E104" s="19"/>
      <c r="F104" s="19"/>
      <c r="G104" s="19"/>
      <c r="H104" s="19"/>
    </row>
    <row r="105" spans="1:8">
      <c r="A105" s="5" t="s">
        <v>152</v>
      </c>
      <c r="B105" s="5" t="s">
        <v>75</v>
      </c>
      <c r="C105" s="10">
        <v>21</v>
      </c>
      <c r="D105" s="19"/>
      <c r="E105" s="19"/>
      <c r="F105" s="19"/>
      <c r="G105" s="19"/>
      <c r="H105" s="19"/>
    </row>
    <row r="106" spans="1:8">
      <c r="A106" s="2" t="s">
        <v>153</v>
      </c>
      <c r="B106" s="2" t="s">
        <v>90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12" t="str">
        <f>C105*C106</f>
        <v>0</v>
      </c>
      <c r="D107" s="19"/>
      <c r="E107" s="19"/>
      <c r="F107" s="19"/>
      <c r="G107" s="19"/>
      <c r="H107" s="19"/>
    </row>
    <row r="108" spans="1:8">
      <c r="A108" s="2"/>
      <c r="B108" s="2" t="s">
        <v>156</v>
      </c>
      <c r="C108" s="9">
        <v>0.59</v>
      </c>
      <c r="D108" s="19"/>
      <c r="E108" s="19"/>
      <c r="F108" s="19"/>
      <c r="G108" s="19"/>
      <c r="H108" s="19"/>
    </row>
    <row r="109" spans="1:8">
      <c r="A109" s="2"/>
      <c r="B109" s="2" t="s">
        <v>157</v>
      </c>
      <c r="C109" s="9">
        <v>13.54</v>
      </c>
      <c r="D109" s="19"/>
      <c r="E109" s="19"/>
      <c r="F109" s="19"/>
      <c r="G109" s="19"/>
      <c r="H109" s="19"/>
    </row>
    <row r="110" spans="1:8">
      <c r="A110" s="2"/>
      <c r="B110" s="6" t="s">
        <v>158</v>
      </c>
      <c r="C110" s="14" t="str">
        <f>C108+C109</f>
        <v>0</v>
      </c>
      <c r="D110" s="19"/>
      <c r="E110" s="19"/>
      <c r="F110" s="19"/>
      <c r="G110" s="19"/>
      <c r="H110" s="19"/>
    </row>
    <row r="111" spans="1:8">
      <c r="A111" s="5"/>
      <c r="B111" s="5" t="s">
        <v>159</v>
      </c>
      <c r="C111" s="5">
        <v>2.71</v>
      </c>
      <c r="D111" s="18"/>
      <c r="E111" s="18"/>
      <c r="F111" s="18"/>
      <c r="G111" s="18"/>
      <c r="H111" s="18"/>
    </row>
    <row r="112" spans="1:8">
      <c r="A112" s="5"/>
      <c r="B112" s="5" t="s">
        <v>160</v>
      </c>
      <c r="C112" s="11">
        <v>0.11</v>
      </c>
      <c r="D112" s="20"/>
      <c r="E112" s="20"/>
      <c r="F112" s="20"/>
      <c r="G112" s="20"/>
      <c r="H112" s="20"/>
    </row>
    <row r="113" spans="1:8">
      <c r="A113" s="2"/>
      <c r="B113" s="2" t="s">
        <v>161</v>
      </c>
      <c r="C113" s="2">
        <v>0.66</v>
      </c>
      <c r="D113" s="18"/>
      <c r="E113" s="18"/>
      <c r="F113" s="18"/>
      <c r="G113" s="18"/>
      <c r="H113" s="18"/>
    </row>
    <row r="114" spans="1:8">
      <c r="A114" s="2"/>
      <c r="B114" s="2" t="s">
        <v>162</v>
      </c>
      <c r="C114" s="2">
        <v>0.77</v>
      </c>
      <c r="D114" s="18"/>
      <c r="E114" s="18"/>
      <c r="F114" s="18"/>
      <c r="G114" s="18"/>
      <c r="H114" s="18"/>
    </row>
    <row r="115" spans="1:8">
      <c r="A115" s="2"/>
      <c r="B115" s="2" t="s">
        <v>163</v>
      </c>
      <c r="C115" s="12">
        <v>17.01</v>
      </c>
      <c r="D115" s="19"/>
      <c r="E115" s="19"/>
      <c r="F115" s="19"/>
      <c r="G115" s="19"/>
      <c r="H115" s="19"/>
    </row>
    <row r="116" spans="1:8">
      <c r="A116" s="2"/>
      <c r="B116" s="2" t="s">
        <v>164</v>
      </c>
      <c r="C116" s="2" t="s">
        <v>165</v>
      </c>
      <c r="D116" s="18"/>
      <c r="E116" s="18"/>
      <c r="F116" s="18"/>
      <c r="G116" s="18"/>
      <c r="H116" s="18"/>
    </row>
    <row r="117" spans="1:8">
      <c r="A117" s="2"/>
      <c r="B117" s="2" t="s">
        <v>166</v>
      </c>
      <c r="C117" s="12">
        <v>19.91</v>
      </c>
      <c r="D117" s="19"/>
      <c r="E117" s="19"/>
      <c r="F117" s="19"/>
      <c r="G117" s="19"/>
      <c r="H117" s="19"/>
    </row>
    <row r="118" spans="1:8">
      <c r="A118" s="2"/>
      <c r="B118" s="2" t="s">
        <v>167</v>
      </c>
      <c r="C118" s="2"/>
      <c r="D118" s="18"/>
      <c r="E118" s="18"/>
      <c r="F118" s="18"/>
      <c r="G118" s="18"/>
      <c r="H118" s="18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2016-05-31T11:57:14+08:00</dcterms:created>
  <dcterms:modified xsi:type="dcterms:W3CDTF">2016-05-31T11:57:14+08:00</dcterms:modified>
  <dc:title>RFQ</dc:title>
  <dc:description>RFQ generated using PHP classes.</dc:description>
  <dc:subject>RFQ</dc:subject>
  <cp:keywords>office PHPExcel php</cp:keywords>
  <cp:category>Test result file</cp:category>
</cp:coreProperties>
</file>