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<sst xmlns="http://schemas.openxmlformats.org/spreadsheetml/2006/main" uniqueCount="169">
  <si>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</si>
  <si>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</si>
  <si>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vicky.li</t>
  </si>
  <si>
    <t xml:space="preserve">产品简图 </t>
  </si>
  <si>
    <t>RFQ</t>
  </si>
  <si>
    <t xml:space="preserve">项目 料号 </t>
  </si>
  <si>
    <t>A0629</t>
  </si>
  <si>
    <t>品名 / 图纸版本号：</t>
  </si>
  <si>
    <t>AA</t>
  </si>
  <si>
    <t>AB</t>
  </si>
  <si>
    <t>公版</t>
  </si>
  <si>
    <t>产品外形尺寸</t>
  </si>
  <si>
    <t>103*119.5</t>
  </si>
  <si>
    <t>102.1*117.5</t>
  </si>
  <si>
    <t xml:space="preserve">材质规格： </t>
  </si>
  <si>
    <t>ADC12</t>
  </si>
  <si>
    <t>产品单重（g）：</t>
  </si>
  <si>
    <t xml:space="preserve">表面要求： </t>
  </si>
  <si>
    <t>铝合金一般皮膜（48H）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</si>
  <si>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</si>
  <si>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</si>
  <si>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</si>
  <si>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</si>
  <si>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</si>
  <si>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</si>
  <si>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</si>
  <si>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</si>
  <si>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</si>
  <si>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</si>
  <si>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</si>
  <si>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</si>
  <si>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</si>
  <si>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</si>
  <si>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</si>
  <si>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</si>
  <si>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</si>
  <si>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</si>
  <si>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</si>
  <si>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</si>
  <si>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</si>
  <si>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</si>
  <si>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</si>
  <si>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</si>
  <si>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</si>
  <si>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</si>
  <si>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</si>
  <si>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</si>
  <si>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</si>
  <si>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</si>
  <si>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</si>
  <si>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</si>
  <si>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</si>
  <si>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</si>
  <si>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</si>
  <si>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</si>
  <si>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</si>
  <si>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</si>
  <si>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</si>
  <si>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鋁-250T/280T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</si>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</sst>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7"/>
      <c r="F1" s="17"/>
      <c r="G1" s="17"/>
      <c r="H1" s="17"/>
    </row>
    <row r="2" spans="1:8">
      <c r="A2" s="1"/>
      <c r="B2" s="1"/>
      <c r="C2" s="1"/>
      <c r="D2" s="1"/>
      <c r="E2" s="17"/>
      <c r="F2" s="17"/>
      <c r="G2" s="17"/>
      <c r="H2" s="17"/>
    </row>
    <row r="3" spans="1:8">
      <c r="A3" s="2"/>
      <c r="B3" s="2" t="s">
        <v>0</v>
      </c>
      <c r="C3" s="2">
        <v>20160705</v>
      </c>
      <c r="D3" s="2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2"/>
      <c r="E4" s="18"/>
      <c r="F4" s="18"/>
      <c r="G4" s="18"/>
      <c r="H4" s="18"/>
    </row>
    <row r="5" spans="1:8" customHeight="1" ht="1">
      <c r="A5" s="2"/>
      <c r="B5" s="2"/>
      <c r="C5" s="2"/>
      <c r="D5" s="2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2"/>
      <c r="E6" s="18"/>
      <c r="F6" s="18"/>
      <c r="G6" s="18"/>
      <c r="H6" s="18"/>
    </row>
    <row r="7" spans="1:8">
      <c r="A7" s="3" t="s">
        <v>4</v>
      </c>
      <c r="B7" s="4" t="s">
        <v>5</v>
      </c>
      <c r="C7" s="2">
        <v>2610011547</v>
      </c>
      <c r="D7" s="2">
        <v>2610922584</v>
      </c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2" t="s">
        <v>9</v>
      </c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2" t="s">
        <v>13</v>
      </c>
      <c r="E9" s="18"/>
      <c r="F9" s="18"/>
      <c r="G9" s="18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18"/>
      <c r="F10" s="18"/>
      <c r="G10" s="18"/>
      <c r="H10" s="18"/>
    </row>
    <row r="11" spans="1:8">
      <c r="A11" s="2"/>
      <c r="B11" s="2" t="s">
        <v>16</v>
      </c>
      <c r="C11" s="8">
        <v>280</v>
      </c>
      <c r="D11" s="8">
        <v>306</v>
      </c>
      <c r="E11" s="18"/>
      <c r="F11" s="18"/>
      <c r="G11" s="18"/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18"/>
      <c r="F12" s="18"/>
      <c r="G12" s="18"/>
      <c r="H12" s="18"/>
    </row>
    <row r="13" spans="1:8">
      <c r="A13" s="2"/>
      <c r="B13" s="2" t="s">
        <v>19</v>
      </c>
      <c r="C13" s="2"/>
      <c r="D13" s="2"/>
      <c r="E13" s="18"/>
      <c r="F13" s="18"/>
      <c r="G13" s="18"/>
      <c r="H13" s="18"/>
    </row>
    <row r="14" spans="1:8">
      <c r="A14" s="2"/>
      <c r="B14" s="2" t="s">
        <v>20</v>
      </c>
      <c r="C14" s="2">
        <v>2000</v>
      </c>
      <c r="D14" s="2">
        <v>2000</v>
      </c>
      <c r="E14" s="18"/>
      <c r="F14" s="18"/>
      <c r="G14" s="18"/>
      <c r="H14" s="18"/>
    </row>
    <row r="15" spans="1:8">
      <c r="A15" s="4"/>
      <c r="B15" s="4" t="s">
        <v>21</v>
      </c>
      <c r="C15" s="2"/>
      <c r="D15" s="2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8">
        <v>1</v>
      </c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2">
        <v>2</v>
      </c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2" t="s">
        <v>25</v>
      </c>
      <c r="E18" s="18"/>
      <c r="F18" s="18"/>
      <c r="G18" s="18"/>
      <c r="H18" s="18"/>
    </row>
    <row r="19" spans="1:8">
      <c r="A19" s="2"/>
      <c r="B19" s="2" t="s">
        <v>26</v>
      </c>
      <c r="C19" s="9">
        <v>115000</v>
      </c>
      <c r="D19" s="9">
        <v>115000</v>
      </c>
      <c r="E19" s="19"/>
      <c r="F19" s="19"/>
      <c r="G19" s="19"/>
      <c r="H19" s="19"/>
    </row>
    <row r="20" spans="1:8">
      <c r="A20" s="2"/>
      <c r="B20" s="2" t="s">
        <v>27</v>
      </c>
      <c r="C20" s="9">
        <v>8000</v>
      </c>
      <c r="D20" s="9">
        <v>8000</v>
      </c>
      <c r="E20" s="19"/>
      <c r="F20" s="19"/>
      <c r="G20" s="19"/>
      <c r="H20" s="19"/>
    </row>
    <row r="21" spans="1:8">
      <c r="A21" s="2"/>
      <c r="B21" s="2" t="s">
        <v>28</v>
      </c>
      <c r="C21" s="9">
        <v>10000</v>
      </c>
      <c r="D21" s="9">
        <v>10000</v>
      </c>
      <c r="E21" s="19"/>
      <c r="F21" s="19"/>
      <c r="G21" s="19"/>
      <c r="H21" s="19"/>
    </row>
    <row r="22" spans="1:8">
      <c r="A22" s="2"/>
      <c r="B22" s="2" t="s">
        <v>29</v>
      </c>
      <c r="C22" s="9">
        <v>0</v>
      </c>
      <c r="D22" s="9">
        <v>0</v>
      </c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9">
        <v>0</v>
      </c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0" t="str">
        <f>D19+D20+D21+D22+D23</f>
        <v>0</v>
      </c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11" t="str">
        <f>D24/6.35</f>
        <v>0</v>
      </c>
      <c r="E25" s="20"/>
      <c r="F25" s="20"/>
      <c r="G25" s="20"/>
      <c r="H25" s="20"/>
    </row>
    <row r="26" spans="1:8" customHeight="1" ht="1">
      <c r="A26" s="2"/>
      <c r="B26" s="2"/>
      <c r="C26" s="2"/>
      <c r="D26" s="2"/>
      <c r="E26" s="18"/>
      <c r="F26" s="18"/>
      <c r="G26" s="18"/>
      <c r="H26" s="18"/>
    </row>
    <row r="27" spans="1:8">
      <c r="A27" s="2"/>
      <c r="B27" s="2"/>
      <c r="C27" s="2"/>
      <c r="D27" s="2"/>
      <c r="E27" s="18"/>
      <c r="F27" s="18"/>
      <c r="G27" s="18"/>
      <c r="H27" s="18"/>
    </row>
    <row r="28" spans="1:8">
      <c r="A28" s="4"/>
      <c r="B28" s="4" t="s">
        <v>33</v>
      </c>
      <c r="C28" s="2"/>
      <c r="D28" s="2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2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15</v>
      </c>
      <c r="D30" s="7" t="s">
        <v>15</v>
      </c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16">
        <v>13.25</v>
      </c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2" t="str">
        <f>D11</f>
        <v>0</v>
      </c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2" t="str">
        <f>D31*D32/1000</f>
        <v>0</v>
      </c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250</v>
      </c>
      <c r="D34" s="8">
        <v>250</v>
      </c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13" t="str">
        <f>D32*D16/(D32*D16+D34)</f>
        <v>0</v>
      </c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16">
        <v>11.25</v>
      </c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2" t="str">
        <f>(D31-D36)*D34/1000/D16</f>
        <v>0</v>
      </c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2" t="str">
        <f>(D32+D34)*D31*0.02/1000/D16</f>
        <v>0</v>
      </c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4" t="str">
        <f>IF(ISNA(D33+D37+D38),0,(D33+D37+D38))</f>
        <v>0</v>
      </c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2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7" t="s">
        <v>58</v>
      </c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185</v>
      </c>
      <c r="D42" s="16">
        <v>185</v>
      </c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8">
        <v>45</v>
      </c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2" t="str">
        <f>3600/D43</f>
        <v>0</v>
      </c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2" t="str">
        <f>D42/D44</f>
        <v>0</v>
      </c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0.63</v>
      </c>
      <c r="D46" s="16">
        <v>0.63</v>
      </c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50</v>
      </c>
      <c r="D47" s="16">
        <v>50</v>
      </c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15">
        <v>0.95</v>
      </c>
      <c r="E48" s="22"/>
      <c r="F48" s="22"/>
      <c r="G48" s="22"/>
      <c r="H48" s="22"/>
    </row>
    <row r="49" spans="1:8">
      <c r="A49" s="2"/>
      <c r="B49" s="6" t="s">
        <v>73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9"/>
      <c r="F49" s="19"/>
      <c r="G49" s="19"/>
      <c r="H49" s="19"/>
    </row>
    <row r="50" spans="1:8">
      <c r="A50" s="4" t="s">
        <v>34</v>
      </c>
      <c r="B50" s="4" t="s">
        <v>74</v>
      </c>
      <c r="C50" s="2"/>
      <c r="D50" s="2"/>
      <c r="E50" s="18"/>
      <c r="F50" s="18"/>
      <c r="G50" s="18"/>
      <c r="H50" s="18"/>
    </row>
    <row r="51" spans="1:8">
      <c r="A51" s="2" t="s">
        <v>75</v>
      </c>
      <c r="B51" s="2" t="s">
        <v>76</v>
      </c>
      <c r="C51" s="8">
        <v>77</v>
      </c>
      <c r="D51" s="8">
        <v>77</v>
      </c>
      <c r="E51" s="18"/>
      <c r="F51" s="18"/>
      <c r="G51" s="18"/>
      <c r="H51" s="18"/>
    </row>
    <row r="52" spans="1:8">
      <c r="A52" s="2" t="s">
        <v>77</v>
      </c>
      <c r="B52" s="2" t="s">
        <v>70</v>
      </c>
      <c r="C52" s="16">
        <v>35</v>
      </c>
      <c r="D52" s="16">
        <v>35</v>
      </c>
      <c r="E52" s="21"/>
      <c r="F52" s="21"/>
      <c r="G52" s="21"/>
      <c r="H52" s="21"/>
    </row>
    <row r="53" spans="1:8">
      <c r="A53" s="2"/>
      <c r="B53" s="6" t="s">
        <v>78</v>
      </c>
      <c r="C53" s="14" t="str">
        <f>(C51/3600)*C52</f>
        <v>0</v>
      </c>
      <c r="D53" s="14" t="str">
        <f>(D51/3600)*D52</f>
        <v>0</v>
      </c>
      <c r="E53" s="19"/>
      <c r="F53" s="19"/>
      <c r="G53" s="19"/>
      <c r="H53" s="19"/>
    </row>
    <row r="54" spans="1:8">
      <c r="A54" s="4" t="s">
        <v>34</v>
      </c>
      <c r="B54" s="4" t="s">
        <v>79</v>
      </c>
      <c r="C54" s="2"/>
      <c r="D54" s="2"/>
      <c r="E54" s="18"/>
      <c r="F54" s="18"/>
      <c r="G54" s="18"/>
      <c r="H54" s="18"/>
    </row>
    <row r="55" spans="1:8">
      <c r="A55" s="2" t="s">
        <v>80</v>
      </c>
      <c r="B55" s="2" t="s">
        <v>76</v>
      </c>
      <c r="C55" s="8">
        <v>0</v>
      </c>
      <c r="D55" s="8">
        <v>0</v>
      </c>
      <c r="E55" s="18"/>
      <c r="F55" s="18"/>
      <c r="G55" s="18"/>
      <c r="H55" s="18"/>
    </row>
    <row r="56" spans="1:8">
      <c r="A56" s="2" t="s">
        <v>81</v>
      </c>
      <c r="B56" s="2" t="s">
        <v>70</v>
      </c>
      <c r="C56" s="16">
        <v>45</v>
      </c>
      <c r="D56" s="16">
        <v>45</v>
      </c>
      <c r="E56" s="21"/>
      <c r="F56" s="21"/>
      <c r="G56" s="21"/>
      <c r="H56" s="21"/>
    </row>
    <row r="57" spans="1:8">
      <c r="A57" s="2" t="s">
        <v>82</v>
      </c>
      <c r="B57" s="2" t="s">
        <v>83</v>
      </c>
      <c r="C57" s="12" t="str">
        <f>(C55/3600)*C56</f>
        <v>0</v>
      </c>
      <c r="D57" s="12" t="str">
        <f>(D55/3600)*D56</f>
        <v>0</v>
      </c>
      <c r="E57" s="19"/>
      <c r="F57" s="19"/>
      <c r="G57" s="19"/>
      <c r="H57" s="19"/>
    </row>
    <row r="58" spans="1:8">
      <c r="A58" s="2" t="s">
        <v>84</v>
      </c>
      <c r="B58" s="2" t="s">
        <v>72</v>
      </c>
      <c r="C58" s="15">
        <v>0.95</v>
      </c>
      <c r="D58" s="15">
        <v>0.95</v>
      </c>
      <c r="E58" s="22"/>
      <c r="F58" s="22"/>
      <c r="G58" s="22"/>
      <c r="H58" s="22"/>
    </row>
    <row r="59" spans="1:8" customHeight="1" ht="1">
      <c r="A59" s="2"/>
      <c r="B59" s="2"/>
      <c r="C59" s="2"/>
      <c r="D59" s="2"/>
      <c r="E59" s="18"/>
      <c r="F59" s="18"/>
      <c r="G59" s="18"/>
      <c r="H59" s="18"/>
    </row>
    <row r="60" spans="1:8">
      <c r="A60" s="2"/>
      <c r="B60" s="6" t="s">
        <v>85</v>
      </c>
      <c r="C60" s="14" t="str">
        <f>C57*(1+(1-C58))</f>
        <v>0</v>
      </c>
      <c r="D60" s="14" t="str">
        <f>D57*(1+(1-D58))</f>
        <v>0</v>
      </c>
      <c r="E60" s="19"/>
      <c r="F60" s="19"/>
      <c r="G60" s="19"/>
      <c r="H60" s="19"/>
    </row>
    <row r="61" spans="1:8">
      <c r="A61" s="4" t="s">
        <v>34</v>
      </c>
      <c r="B61" s="4" t="s">
        <v>86</v>
      </c>
      <c r="C61" s="2"/>
      <c r="D61" s="2"/>
      <c r="E61" s="18"/>
      <c r="F61" s="18"/>
      <c r="G61" s="18"/>
      <c r="H61" s="18"/>
    </row>
    <row r="62" spans="1:8">
      <c r="A62" s="2" t="s">
        <v>87</v>
      </c>
      <c r="B62" s="2" t="s">
        <v>76</v>
      </c>
      <c r="C62" s="8">
        <v>0</v>
      </c>
      <c r="D62" s="8">
        <v>0</v>
      </c>
      <c r="E62" s="18"/>
      <c r="F62" s="18"/>
      <c r="G62" s="18"/>
      <c r="H62" s="18"/>
    </row>
    <row r="63" spans="1:8">
      <c r="A63" s="2" t="s">
        <v>88</v>
      </c>
      <c r="B63" s="2" t="s">
        <v>70</v>
      </c>
      <c r="C63" s="16">
        <v>45</v>
      </c>
      <c r="D63" s="16">
        <v>45</v>
      </c>
      <c r="E63" s="21"/>
      <c r="F63" s="21"/>
      <c r="G63" s="21"/>
      <c r="H63" s="21"/>
    </row>
    <row r="64" spans="1:8">
      <c r="A64" s="2" t="s">
        <v>89</v>
      </c>
      <c r="B64" s="2" t="s">
        <v>90</v>
      </c>
      <c r="C64" s="12" t="str">
        <f>(C62/3600)*C63</f>
        <v>0</v>
      </c>
      <c r="D64" s="12" t="str">
        <f>(D62/3600)*D63</f>
        <v>0</v>
      </c>
      <c r="E64" s="19"/>
      <c r="F64" s="19"/>
      <c r="G64" s="19"/>
      <c r="H64" s="19"/>
    </row>
    <row r="65" spans="1:8">
      <c r="A65" s="2"/>
      <c r="B65" s="6" t="s">
        <v>91</v>
      </c>
      <c r="C65" s="14" t="str">
        <f>(C62/3600)*C63</f>
        <v>0</v>
      </c>
      <c r="D65" s="14" t="str">
        <f>(D62/3600)*D63</f>
        <v>0</v>
      </c>
      <c r="E65" s="19"/>
      <c r="F65" s="19"/>
      <c r="G65" s="19"/>
      <c r="H65" s="19"/>
    </row>
    <row r="66" spans="1:8">
      <c r="A66" s="4" t="s">
        <v>34</v>
      </c>
      <c r="B66" s="4" t="s">
        <v>92</v>
      </c>
      <c r="C66" s="7" t="s">
        <v>93</v>
      </c>
      <c r="D66" s="7" t="s">
        <v>93</v>
      </c>
      <c r="E66" s="18"/>
      <c r="F66" s="18"/>
      <c r="G66" s="18"/>
      <c r="H66" s="18"/>
    </row>
    <row r="67" spans="1:8">
      <c r="A67" s="2" t="s">
        <v>94</v>
      </c>
      <c r="B67" s="2" t="s">
        <v>95</v>
      </c>
      <c r="C67" s="8">
        <v>660</v>
      </c>
      <c r="D67" s="8">
        <v>600</v>
      </c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16">
        <v>66</v>
      </c>
      <c r="D68" s="16">
        <v>66</v>
      </c>
      <c r="E68" s="21"/>
      <c r="F68" s="21"/>
      <c r="G68" s="21"/>
      <c r="H68" s="21"/>
    </row>
    <row r="69" spans="1:8">
      <c r="A69" s="2" t="s">
        <v>98</v>
      </c>
      <c r="B69" s="2" t="s">
        <v>99</v>
      </c>
      <c r="C69" s="15">
        <v>0.95</v>
      </c>
      <c r="D69" s="15">
        <v>0.95</v>
      </c>
      <c r="E69" s="22"/>
      <c r="F69" s="22"/>
      <c r="G69" s="22"/>
      <c r="H69" s="22"/>
    </row>
    <row r="70" spans="1:8">
      <c r="A70" s="2"/>
      <c r="B70" s="6" t="s">
        <v>100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9"/>
      <c r="F70" s="19"/>
      <c r="G70" s="19"/>
      <c r="H70" s="19"/>
    </row>
    <row r="71" spans="1:8">
      <c r="A71" s="4" t="s">
        <v>34</v>
      </c>
      <c r="B71" s="4" t="s">
        <v>101</v>
      </c>
      <c r="C71" s="7" t="s">
        <v>102</v>
      </c>
      <c r="D71" s="7" t="s">
        <v>102</v>
      </c>
      <c r="E71" s="18"/>
      <c r="F71" s="18"/>
      <c r="G71" s="18"/>
      <c r="H71" s="18"/>
    </row>
    <row r="72" spans="1:8">
      <c r="A72" s="2" t="s">
        <v>103</v>
      </c>
      <c r="B72" s="2" t="s">
        <v>76</v>
      </c>
      <c r="C72" s="8">
        <v>0</v>
      </c>
      <c r="D72" s="8">
        <v>0</v>
      </c>
      <c r="E72" s="18"/>
      <c r="F72" s="18"/>
      <c r="G72" s="18"/>
      <c r="H72" s="18"/>
    </row>
    <row r="73" spans="1:8">
      <c r="A73" s="2" t="s">
        <v>104</v>
      </c>
      <c r="B73" s="2" t="s">
        <v>105</v>
      </c>
      <c r="C73" s="16">
        <v>0</v>
      </c>
      <c r="D73" s="16">
        <v>0</v>
      </c>
      <c r="E73" s="21"/>
      <c r="F73" s="21"/>
      <c r="G73" s="21"/>
      <c r="H73" s="21"/>
    </row>
    <row r="74" spans="1:8">
      <c r="A74" s="2"/>
      <c r="B74" s="6" t="s">
        <v>106</v>
      </c>
      <c r="C74" s="14" t="str">
        <f>IF(ISNA((C72/3600)*C73),0,((C72/3600)*C73))</f>
        <v>0</v>
      </c>
      <c r="D74" s="14" t="str">
        <f>IF(ISNA((D72/3600)*D73),0,((D72/3600)*D73))</f>
        <v>0</v>
      </c>
      <c r="E74" s="19"/>
      <c r="F74" s="19"/>
      <c r="G74" s="19"/>
      <c r="H74" s="19"/>
    </row>
    <row r="75" spans="1:8">
      <c r="A75" s="4" t="s">
        <v>34</v>
      </c>
      <c r="B75" s="4" t="s">
        <v>107</v>
      </c>
      <c r="C75" s="7" t="s">
        <v>108</v>
      </c>
      <c r="D75" s="7" t="s">
        <v>108</v>
      </c>
      <c r="E75" s="18"/>
      <c r="F75" s="18"/>
      <c r="G75" s="18"/>
      <c r="H75" s="18"/>
    </row>
    <row r="76" spans="1:8">
      <c r="A76" s="2" t="s">
        <v>109</v>
      </c>
      <c r="B76" s="2" t="s">
        <v>76</v>
      </c>
      <c r="C76" s="8">
        <v>0</v>
      </c>
      <c r="D76" s="8">
        <v>0</v>
      </c>
      <c r="E76" s="18"/>
      <c r="F76" s="18"/>
      <c r="G76" s="18"/>
      <c r="H76" s="18"/>
    </row>
    <row r="77" spans="1:8">
      <c r="A77" s="2" t="s">
        <v>110</v>
      </c>
      <c r="B77" s="2" t="s">
        <v>105</v>
      </c>
      <c r="C77" s="16">
        <v>0</v>
      </c>
      <c r="D77" s="16">
        <v>0</v>
      </c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4" t="str">
        <f>IF(ISNA(D77),0,(D76/3600)*D77)</f>
        <v>0</v>
      </c>
      <c r="E78" s="19"/>
      <c r="F78" s="19"/>
      <c r="G78" s="19"/>
      <c r="H78" s="19"/>
    </row>
    <row r="79" spans="1:8">
      <c r="A79" s="4" t="s">
        <v>34</v>
      </c>
      <c r="B79" s="4" t="s">
        <v>112</v>
      </c>
      <c r="C79" s="2"/>
      <c r="D79" s="2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7" t="s">
        <v>115</v>
      </c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6</v>
      </c>
      <c r="D81" s="8">
        <v>6</v>
      </c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0.2</v>
      </c>
      <c r="D82" s="16">
        <v>0.2</v>
      </c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8">
        <v>1</v>
      </c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4" t="str">
        <f>D81*D82*D83</f>
        <v>0</v>
      </c>
      <c r="E84" s="19"/>
      <c r="F84" s="19"/>
      <c r="G84" s="19"/>
      <c r="H84" s="19"/>
    </row>
    <row r="85" spans="1:8">
      <c r="A85" s="4" t="s">
        <v>34</v>
      </c>
      <c r="B85" s="4" t="s">
        <v>122</v>
      </c>
      <c r="C85" s="2"/>
      <c r="D85" s="2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7" t="s">
        <v>125</v>
      </c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8">
        <v>0</v>
      </c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9">
        <v>0</v>
      </c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9">
        <v>0</v>
      </c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9">
        <v>0</v>
      </c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9">
        <v>0</v>
      </c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9">
        <v>0</v>
      </c>
      <c r="E92" s="19"/>
      <c r="F92" s="19"/>
      <c r="G92" s="19"/>
      <c r="H92" s="19"/>
    </row>
    <row r="93" spans="1:8">
      <c r="A93" s="2" t="s">
        <v>138</v>
      </c>
      <c r="B93" s="2" t="s">
        <v>72</v>
      </c>
      <c r="C93" s="15">
        <v>0.95</v>
      </c>
      <c r="D93" s="15">
        <v>0.95</v>
      </c>
      <c r="E93" s="22"/>
      <c r="F93" s="22"/>
      <c r="G93" s="22"/>
      <c r="H93" s="22"/>
    </row>
    <row r="94" spans="1:8">
      <c r="A94" s="2" t="s">
        <v>139</v>
      </c>
      <c r="B94" s="2" t="s">
        <v>140</v>
      </c>
      <c r="C94" s="8">
        <v>1</v>
      </c>
      <c r="D94" s="8">
        <v>1</v>
      </c>
      <c r="E94" s="18"/>
      <c r="F94" s="18"/>
      <c r="G94" s="18"/>
      <c r="H94" s="18"/>
    </row>
    <row r="95" spans="1:8">
      <c r="A95" s="2"/>
      <c r="B95" s="6" t="s">
        <v>141</v>
      </c>
      <c r="C95" s="14" t="str">
        <f>(C87*(SUM(C88:C89))+SUM(C90:C92))*(1+(1-C93))*C94</f>
        <v>0</v>
      </c>
      <c r="D95" s="14" t="str">
        <f>(D87*(SUM(D88:D89))+SUM(D90:D92))*(1+(1-D93))*D94</f>
        <v>0</v>
      </c>
      <c r="E95" s="19"/>
      <c r="F95" s="19"/>
      <c r="G95" s="19"/>
      <c r="H95" s="19"/>
    </row>
    <row r="96" spans="1:8">
      <c r="A96" s="4" t="s">
        <v>34</v>
      </c>
      <c r="B96" s="4" t="s">
        <v>142</v>
      </c>
      <c r="C96" s="2" t="s">
        <v>143</v>
      </c>
      <c r="D96" s="2" t="s">
        <v>143</v>
      </c>
      <c r="E96" s="18"/>
      <c r="F96" s="18"/>
      <c r="G96" s="18"/>
      <c r="H96" s="18"/>
    </row>
    <row r="97" spans="1:8">
      <c r="A97" s="2" t="s">
        <v>144</v>
      </c>
      <c r="B97" s="2" t="s">
        <v>76</v>
      </c>
      <c r="C97" s="8">
        <v>0</v>
      </c>
      <c r="D97" s="8">
        <v>0</v>
      </c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9">
        <v>0</v>
      </c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4" t="str">
        <f>D98</f>
        <v>0</v>
      </c>
      <c r="E99" s="19"/>
      <c r="F99" s="19"/>
      <c r="G99" s="19"/>
      <c r="H99" s="19"/>
    </row>
    <row r="100" spans="1:8">
      <c r="A100" s="4" t="s">
        <v>34</v>
      </c>
      <c r="B100" s="4" t="s">
        <v>148</v>
      </c>
      <c r="C100" s="2"/>
      <c r="D100" s="2"/>
      <c r="E100" s="18"/>
      <c r="F100" s="18"/>
      <c r="G100" s="18"/>
      <c r="H100" s="18"/>
    </row>
    <row r="101" spans="1:8">
      <c r="A101" s="2" t="s">
        <v>149</v>
      </c>
      <c r="B101" s="2" t="s">
        <v>76</v>
      </c>
      <c r="C101" s="8">
        <v>0</v>
      </c>
      <c r="D101" s="8">
        <v>0</v>
      </c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16">
        <v>45</v>
      </c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4" t="str">
        <f>D101/3600*D102</f>
        <v>0</v>
      </c>
      <c r="E103" s="19"/>
      <c r="F103" s="19"/>
      <c r="G103" s="19"/>
      <c r="H103" s="19"/>
    </row>
    <row r="104" spans="1:8">
      <c r="A104" s="4" t="s">
        <v>34</v>
      </c>
      <c r="B104" s="4" t="s">
        <v>153</v>
      </c>
      <c r="C104" s="2"/>
      <c r="D104" s="2"/>
      <c r="E104" s="18"/>
      <c r="F104" s="18"/>
      <c r="G104" s="18"/>
      <c r="H104" s="18"/>
    </row>
    <row r="105" spans="1:8">
      <c r="A105" s="2" t="s">
        <v>154</v>
      </c>
      <c r="B105" s="2" t="s">
        <v>76</v>
      </c>
      <c r="C105" s="8">
        <v>51</v>
      </c>
      <c r="D105" s="8">
        <v>51</v>
      </c>
      <c r="E105" s="18"/>
      <c r="F105" s="18"/>
      <c r="G105" s="18"/>
      <c r="H105" s="18"/>
    </row>
    <row r="106" spans="1:8">
      <c r="A106" s="2" t="s">
        <v>155</v>
      </c>
      <c r="B106" s="2" t="s">
        <v>90</v>
      </c>
      <c r="C106" s="16" t="str">
        <f>C105*35/3600</f>
        <v>0</v>
      </c>
      <c r="D106" s="16" t="str">
        <f>D105*35/3600</f>
        <v>0</v>
      </c>
      <c r="E106" s="21"/>
      <c r="F106" s="21"/>
      <c r="G106" s="21"/>
      <c r="H106" s="21"/>
    </row>
    <row r="107" spans="1:8">
      <c r="A107" s="2" t="s">
        <v>156</v>
      </c>
      <c r="B107" s="2" t="s">
        <v>157</v>
      </c>
      <c r="C107" s="9">
        <v>1</v>
      </c>
      <c r="D107" s="9">
        <v>1</v>
      </c>
      <c r="E107" s="19"/>
      <c r="F107" s="19"/>
      <c r="G107" s="19"/>
      <c r="H107" s="19"/>
    </row>
    <row r="108" spans="1:8">
      <c r="A108" s="2"/>
      <c r="B108" s="6" t="s">
        <v>158</v>
      </c>
      <c r="C108" s="14" t="str">
        <f>C106+C107</f>
        <v>0</v>
      </c>
      <c r="D108" s="14" t="str">
        <f>D106+D107</f>
        <v>0</v>
      </c>
      <c r="E108" s="19"/>
      <c r="F108" s="19"/>
      <c r="G108" s="19"/>
      <c r="H108" s="19"/>
    </row>
    <row r="109" spans="1:8">
      <c r="A109" s="5"/>
      <c r="B109" s="5" t="s">
        <v>159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9"/>
      <c r="F109" s="19"/>
      <c r="G109" s="19"/>
      <c r="H109" s="19"/>
    </row>
    <row r="110" spans="1:8">
      <c r="A110" s="4"/>
      <c r="B110" s="4" t="s">
        <v>160</v>
      </c>
      <c r="C110" s="15">
        <v>0.15</v>
      </c>
      <c r="D110" s="15">
        <v>0.15</v>
      </c>
      <c r="E110" s="22"/>
      <c r="F110" s="22"/>
      <c r="G110" s="22"/>
      <c r="H110" s="22"/>
    </row>
    <row r="111" spans="1:8">
      <c r="A111" s="2"/>
      <c r="B111" s="6" t="s">
        <v>161</v>
      </c>
      <c r="C111" s="14" t="str">
        <f>C109*C110</f>
        <v>0</v>
      </c>
      <c r="D111" s="14" t="str">
        <f>D109*D110</f>
        <v>0</v>
      </c>
      <c r="E111" s="19"/>
      <c r="F111" s="19"/>
      <c r="G111" s="19"/>
      <c r="H111" s="19"/>
    </row>
    <row r="112" spans="1:8">
      <c r="A112" s="4"/>
      <c r="B112" s="4" t="s">
        <v>162</v>
      </c>
      <c r="C112" s="9">
        <v>0</v>
      </c>
      <c r="D112" s="9">
        <v>0</v>
      </c>
      <c r="E112" s="19"/>
      <c r="F112" s="19"/>
      <c r="G112" s="19"/>
      <c r="H112" s="19"/>
    </row>
    <row r="113" spans="1:8">
      <c r="A113" s="2"/>
      <c r="B113" s="2" t="s">
        <v>163</v>
      </c>
      <c r="C113" s="9">
        <v>0</v>
      </c>
      <c r="D113" s="9">
        <v>0</v>
      </c>
      <c r="E113" s="19"/>
      <c r="F113" s="19"/>
      <c r="G113" s="19"/>
      <c r="H113" s="19"/>
    </row>
    <row r="114" spans="1:8">
      <c r="A114" s="2"/>
      <c r="B114" s="6" t="s">
        <v>164</v>
      </c>
      <c r="C114" s="14" t="str">
        <f>C112+C113</f>
        <v>0</v>
      </c>
      <c r="D114" s="14" t="str">
        <f>D112+D113</f>
        <v>0</v>
      </c>
      <c r="E114" s="19"/>
      <c r="F114" s="19"/>
      <c r="G114" s="19"/>
      <c r="H114" s="19"/>
    </row>
    <row r="115" spans="1:8">
      <c r="A115" s="5"/>
      <c r="B115" s="5" t="s">
        <v>165</v>
      </c>
      <c r="C115" s="10" t="str">
        <f>C109+C111+C114</f>
        <v>0</v>
      </c>
      <c r="D115" s="10" t="str">
        <f>D109+D111+D114</f>
        <v>0</v>
      </c>
      <c r="E115" s="19"/>
      <c r="F115" s="19"/>
      <c r="G115" s="19"/>
      <c r="H115" s="19"/>
    </row>
    <row r="116" spans="1:8">
      <c r="A116" s="5"/>
      <c r="B116" s="5" t="s">
        <v>166</v>
      </c>
      <c r="C116" s="11" t="str">
        <f>C115/6.35</f>
        <v>0</v>
      </c>
      <c r="D116" s="11" t="str">
        <f>D115/6.35</f>
        <v>0</v>
      </c>
      <c r="E116" s="20"/>
      <c r="F116" s="20"/>
      <c r="G116" s="20"/>
      <c r="H116" s="20"/>
    </row>
    <row r="117" spans="1:8">
      <c r="A117" s="5"/>
      <c r="B117" s="5" t="s">
        <v>167</v>
      </c>
      <c r="C117" s="10" t="str">
        <f>C115*1.17</f>
        <v>0</v>
      </c>
      <c r="D117" s="10" t="str">
        <f>D115*1.17</f>
        <v>0</v>
      </c>
      <c r="E117" s="19"/>
      <c r="F117" s="19"/>
      <c r="G117" s="19"/>
      <c r="H117" s="19"/>
    </row>
    <row r="118" spans="1:8">
      <c r="A118" s="2"/>
      <c r="B118" s="2" t="s">
        <v>168</v>
      </c>
      <c r="C118" s="12"/>
      <c r="D118" s="12"/>
      <c r="E118" s="19"/>
      <c r="F118" s="19"/>
      <c r="G118" s="19"/>
      <c r="H118" s="19"/>
    </row>
    <row r="119" spans="1:8">
      <c r="A119" s="2"/>
      <c r="B119" s="2"/>
      <c r="C119" s="2"/>
      <c r="D119" s="2"/>
      <c r="E119" s="18"/>
      <c r="F119" s="18"/>
      <c r="G119" s="18"/>
      <c r="H119" s="18"/>
    </row>
    <row r="120" spans="1:8">
      <c r="A120" s="1"/>
      <c r="B120" s="1"/>
      <c r="C120" s="1"/>
      <c r="D120" s="1"/>
      <c r="E120" s="17"/>
      <c r="F120" s="17"/>
      <c r="G120" s="17"/>
      <c r="H120" s="17"/>
    </row>
    <row r="121" spans="1:8">
      <c r="A121" s="1"/>
      <c r="B121" s="1"/>
      <c r="C121" s="1"/>
      <c r="D121" s="1"/>
      <c r="E121" s="17"/>
      <c r="F121" s="17"/>
      <c r="G121" s="17"/>
      <c r="H121" s="17"/>
    </row>
    <row r="122" spans="1:8">
      <c r="A122" s="1"/>
      <c r="B122" s="1"/>
      <c r="C122" s="1"/>
      <c r="D122" s="1"/>
      <c r="E122" s="17"/>
      <c r="F122" s="17"/>
      <c r="G122" s="17"/>
      <c r="H122" s="17"/>
    </row>
    <row r="123" spans="1:8">
      <c r="A123" s="1"/>
      <c r="B123" s="1"/>
      <c r="C123" s="1"/>
      <c r="D123" s="1"/>
      <c r="E123" s="17"/>
      <c r="F123" s="17"/>
      <c r="G123" s="17"/>
      <c r="H123" s="17"/>
    </row>
    <row r="124" spans="1:8">
      <c r="A124" s="1"/>
      <c r="B124" s="1"/>
      <c r="C124" s="1"/>
      <c r="D124" s="1"/>
      <c r="E124" s="17"/>
      <c r="F124" s="17"/>
      <c r="G124" s="17"/>
      <c r="H124" s="17"/>
    </row>
    <row r="125" spans="1:8">
      <c r="A125" s="1"/>
      <c r="B125" s="1"/>
      <c r="C125" s="1"/>
      <c r="D125" s="1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2016-07-08T14:19:33+08:00</dcterms:created>
  <dcterms:modified xsi:type="dcterms:W3CDTF">2016-07-08T14:19:33+08:00</dcterms:modified>
  <dc:title>RFQ</dc:title>
  <dc:description>RFQ generated using PHP classes.</dc:description>
  <dc:subject>RFQ</dc:subject>
  <cp:keywords>office PHPExcel php</cp:keywords>
  <cp:category>Test result file</cp:category>
</cp:coreProperties>
</file>