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xr:revisionPtr revIDLastSave="0" documentId="13_ncr:1_{81AC66B6-BC8A-4C1D-8858-9CF89B7654B1}" xr6:coauthVersionLast="47" xr6:coauthVersionMax="47" xr10:uidLastSave="{00000000-0000-0000-0000-000000000000}"/>
  <bookViews>
    <workbookView xWindow="1605" yWindow="915" windowWidth="22920" windowHeight="13035" xr2:uid="{F6F9E506-C96E-45EA-98E1-C4BB42CDF46D}"/>
  </bookViews>
  <sheets>
    <sheet name="GCOD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  <c r="K23" i="2"/>
  <c r="I45" i="2"/>
  <c r="F15" i="2"/>
  <c r="F17" i="2" s="1"/>
  <c r="F14" i="2"/>
  <c r="F27" i="2" l="1"/>
  <c r="F30" i="2" s="1"/>
  <c r="F18" i="2"/>
  <c r="F19" i="2" s="1"/>
  <c r="F22" i="2" s="1"/>
  <c r="F23" i="2" l="1"/>
  <c r="L23" i="2" s="1"/>
  <c r="F24" i="2" l="1"/>
  <c r="F34" i="2" l="1"/>
  <c r="F39" i="2" s="1"/>
  <c r="F32" i="2"/>
  <c r="F41" i="2" l="1"/>
  <c r="F42" i="2" l="1"/>
  <c r="F43" i="2"/>
  <c r="F45" i="2" s="1"/>
  <c r="I46" i="2" s="1"/>
</calcChain>
</file>

<file path=xl/sharedStrings.xml><?xml version="1.0" encoding="utf-8"?>
<sst xmlns="http://schemas.openxmlformats.org/spreadsheetml/2006/main" count="99" uniqueCount="98">
  <si>
    <t xml:space="preserve"> *machine start gcode start</t>
  </si>
  <si>
    <t>Start Gcode</t>
  </si>
  <si>
    <t>G90 ; use absolute coordinates</t>
  </si>
  <si>
    <t>SET PARAMETERS</t>
  </si>
  <si>
    <t>M83 ; extruder relative mode</t>
  </si>
  <si>
    <t>M204 S[machine_max_acceleration_extruding] T[machine_max_acceleration_retracting]</t>
  </si>
  <si>
    <t>M104 S[first_layer_temperature] ; set extruder temp</t>
  </si>
  <si>
    <t>M140 S[first_layer_bed_temperature] ; set bed temp</t>
  </si>
  <si>
    <t>G1 Y1.0 Z0.3 F1000 ; move print head up</t>
  </si>
  <si>
    <t>; machine start gcode end</t>
  </si>
  <si>
    <t>M190 S[first_layer_bed_temperature] ; wait for bed temp</t>
  </si>
  <si>
    <t>M109 S[first_layer_temperature] ; wait for extruder temp</t>
  </si>
  <si>
    <t>; xxx------------- initial load from Machine Start GCODE</t>
  </si>
  <si>
    <t>;M117 Purge extruder</t>
  </si>
  <si>
    <t>; FIND EASY $$$-Increment x by 2 mm for each subsequent repeat file</t>
  </si>
  <si>
    <t>Use $$$ to easly find in text editor</t>
  </si>
  <si>
    <t>;----------</t>
  </si>
  <si>
    <t>G1 X12 Y20 Z0.3 F5000.0 ; move to start-line position</t>
  </si>
  <si>
    <t>Purge Lines</t>
  </si>
  <si>
    <t>G92 E0.0 ;set extruder position to zero</t>
  </si>
  <si>
    <t>G1 X12 Y160.0 Z0.3 F1500.0 E15 ; draw 1st line</t>
  </si>
  <si>
    <t>G1 X12 Y160.0 Z0.4 F5000.0 ; move to side a little</t>
  </si>
  <si>
    <t>G1 X12 Y20 Z0.4 F1500.0 E30 ; draw 2nd line</t>
  </si>
  <si>
    <t>m24 ; added to try to stop the pause that was occuring</t>
  </si>
  <si>
    <t>M108 ;break and continue</t>
  </si>
  <si>
    <t>G92 E0 ; reset extruder</t>
  </si>
  <si>
    <t>G1 Z1.0 F3000 ; move z up little to prevent scratching of surface</t>
  </si>
  <si>
    <t>; xxx--------------------------------</t>
  </si>
  <si>
    <t>G1 E-2.0 F1800 ; retract a bit</t>
  </si>
  <si>
    <t>;G4 ; wait and finish commands</t>
  </si>
  <si>
    <t>;-----------------------------------------------------------------------------------------</t>
  </si>
  <si>
    <t>M221 S100 ; set flow percentage to 100%</t>
  </si>
  <si>
    <t>Push Part off gcode</t>
  </si>
  <si>
    <t>End Gcode</t>
  </si>
  <si>
    <t>M104 S0 ; turn hotend temperature off</t>
  </si>
  <si>
    <t>M140 S50; set bed temperature off (set to 50 to removed-78 for testing)</t>
  </si>
  <si>
    <t>M106 ; part fan at full ; to cool the print and bed</t>
  </si>
  <si>
    <t>G1 Z{z_offset+min(layer_z+30, max_print_height)} ; Move print head up</t>
  </si>
  <si>
    <t>;----------------------------------------------------------------------------------</t>
  </si>
  <si>
    <t>G1 X100 Y130 F3000 ; moves the head to center and bed about  half way</t>
  </si>
  <si>
    <t>G1 Z2 F150 ; MOVE PRINT HEAD DOWN- to help cool bed</t>
  </si>
  <si>
    <t>M190 R50 ; wait for bed to cool to 50c for parts to release from textured sheet</t>
  </si>
  <si>
    <t>M107 ;TURN FAN OFF</t>
  </si>
  <si>
    <t>G1 Z5 F150 ; move printhead up a bit</t>
  </si>
  <si>
    <t>G1 Y10 F2500 ; MOVE PRINT HEAD TO FRONT OF BED TO KNOCK OFF PART</t>
  </si>
  <si>
    <t>; ------------- START SHAKING A BIT TO GET PART OFF OF SHEET IF REQUIRED</t>
  </si>
  <si>
    <t>G1 Y25 F5000</t>
  </si>
  <si>
    <t>G1 Y5 F5000</t>
  </si>
  <si>
    <t>G1 Y20 F5000</t>
  </si>
  <si>
    <t>G1 Y40 F5000</t>
  </si>
  <si>
    <t>;--------------END SHAKE</t>
  </si>
  <si>
    <t>G28 ; home all</t>
  </si>
  <si>
    <t>;M18 ;DISABLE MOTORS</t>
  </si>
  <si>
    <t>; ---------comment out the M23 and M24 commands below for the last repeat file</t>
  </si>
  <si>
    <t>M23 /REPEATX.gco  ; SELECT THE FILE - FIND EASY $$$$</t>
  </si>
  <si>
    <t xml:space="preserve">Call on Repeat  Gcode files. </t>
  </si>
  <si>
    <t>M24</t>
  </si>
  <si>
    <t xml:space="preserve">;-------------enable below for last repeat </t>
  </si>
  <si>
    <t>End Gcode for the last repeat that you have in your cycle</t>
  </si>
  <si>
    <t>;G1 E-1.0 F2100 ; retract</t>
  </si>
  <si>
    <t>;G1{if max_layer_z &lt; max_print_height} Z{z_offset+min(max_layer_z+30, max_print_height)}{endif} ;E-34.0 F720 ; move print head up &amp; retract filament</t>
  </si>
  <si>
    <t>;G4 ; wait</t>
  </si>
  <si>
    <t>;M104 S0 ; turn off temperature</t>
  </si>
  <si>
    <t>;M140 S0 ; turn off heatbed</t>
  </si>
  <si>
    <t>;M107 ; turn off fan</t>
  </si>
  <si>
    <t>;G1 X0 Y105 F3000 ; park print head</t>
  </si>
  <si>
    <t>;M18 ; disable steppers</t>
  </si>
  <si>
    <t>min/day</t>
  </si>
  <si>
    <t>time per 3</t>
  </si>
  <si>
    <t>time to eject</t>
  </si>
  <si>
    <t>total-&gt;</t>
  </si>
  <si>
    <t>prints per day kingroon</t>
  </si>
  <si>
    <t>units per day</t>
  </si>
  <si>
    <t>number of kingroon printers</t>
  </si>
  <si>
    <t>prints per day</t>
  </si>
  <si>
    <t>prints per year (50 weeks)</t>
  </si>
  <si>
    <t>bag cost</t>
  </si>
  <si>
    <t>insert cost</t>
  </si>
  <si>
    <t>Printing time (hrs)</t>
  </si>
  <si>
    <t>cost per unit</t>
  </si>
  <si>
    <t>Material cost per year</t>
  </si>
  <si>
    <t>printing value</t>
  </si>
  <si>
    <t>Sales price</t>
  </si>
  <si>
    <t>yearly gross sales</t>
  </si>
  <si>
    <t>Mark (printing costs)</t>
  </si>
  <si>
    <t>Profit before taxes</t>
  </si>
  <si>
    <t>Bill 2/3 profit</t>
  </si>
  <si>
    <t>Mark 1/3 profit</t>
  </si>
  <si>
    <t>Mark including printing</t>
  </si>
  <si>
    <t>cost per hr/printer</t>
  </si>
  <si>
    <t>Cost per unit (3d print)</t>
  </si>
  <si>
    <t>prints per week (5 day)</t>
  </si>
  <si>
    <t>min/wk</t>
  </si>
  <si>
    <t>hrs/wk</t>
  </si>
  <si>
    <t>min each</t>
  </si>
  <si>
    <t>hrs/day</t>
  </si>
  <si>
    <t xml:space="preserve"> </t>
  </si>
  <si>
    <t>https://youtu.be/SvXXxRIdT4Q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</si>
</sst>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8" borderId="0" xfId="0" applyFill="1"/>
    <xf numFmtId="0" fontId="0" fillId="0" borderId="0" xfId="0" applyAlignment="1">
      <alignment wrapText="1"/>
    </xf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CD2A-4002-488C-8F75-81E9F8C62FF4}">
  <dimension ref="A1:G61"/>
  <sheetViews>
    <sheetView tabSelected="1" topLeftCell="A41" zoomScaleNormal="100" workbookViewId="0">
      <selection activeCell="G42" sqref="G42"/>
    </sheetView>
  </sheetViews>
  <sheetFormatPr defaultRowHeight="15" x14ac:dyDescent="0.25"/>
  <cols>
    <col min="1" max="1" width="80.140625" customWidth="1"/>
    <col min="2" max="2" width="33.28515625" customWidth="1"/>
    <col min="3" max="3" width="30.7109375" customWidth="1"/>
  </cols>
  <sheetData>
    <row r="1" spans="1:3" x14ac:dyDescent="0.25">
      <c r="A1" t="s">
        <v>0</v>
      </c>
      <c r="C1" s="7" t="s">
        <v>1</v>
      </c>
    </row>
    <row r="2" spans="1:3" x14ac:dyDescent="0.25">
      <c r="A2" t="s">
        <v>2</v>
      </c>
      <c r="B2" s="8" t="s">
        <v>3</v>
      </c>
      <c r="C2" s="7"/>
    </row>
    <row r="3" spans="1:3" x14ac:dyDescent="0.25">
      <c r="A3" t="s">
        <v>4</v>
      </c>
      <c r="B3" s="8"/>
      <c r="C3" s="7"/>
    </row>
    <row r="4" spans="1:3" x14ac:dyDescent="0.25">
      <c r="A4" t="s">
        <v>5</v>
      </c>
      <c r="B4" s="8"/>
      <c r="C4" s="7"/>
    </row>
    <row r="5" spans="1:3" x14ac:dyDescent="0.25">
      <c r="A5" t="s">
        <v>6</v>
      </c>
      <c r="B5" s="8"/>
      <c r="C5" s="7"/>
    </row>
    <row r="6" spans="1:3" x14ac:dyDescent="0.25">
      <c r="A6" t="s">
        <v>7</v>
      </c>
      <c r="B6" s="8"/>
      <c r="C6" s="7"/>
    </row>
    <row r="7" spans="1:3" x14ac:dyDescent="0.25">
      <c r="A7" t="s">
        <v>8</v>
      </c>
      <c r="B7" s="8"/>
      <c r="C7" s="7"/>
    </row>
    <row r="8" spans="1:3" x14ac:dyDescent="0.25">
      <c r="A8" t="s">
        <v>9</v>
      </c>
      <c r="B8" s="8"/>
      <c r="C8" s="7"/>
    </row>
    <row r="9" spans="1:3" x14ac:dyDescent="0.25">
      <c r="A9" t="s">
        <v>10</v>
      </c>
      <c r="B9" s="8"/>
      <c r="C9" s="7"/>
    </row>
    <row r="10" spans="1:3" x14ac:dyDescent="0.25">
      <c r="A10" t="s">
        <v>11</v>
      </c>
      <c r="B10" s="8"/>
      <c r="C10" s="7"/>
    </row>
    <row r="11" spans="1:3" x14ac:dyDescent="0.25">
      <c r="A11" t="s">
        <v>12</v>
      </c>
      <c r="B11" s="8"/>
      <c r="C11" s="7"/>
    </row>
    <row r="12" spans="1:3" x14ac:dyDescent="0.25">
      <c r="A12" t="s">
        <v>13</v>
      </c>
      <c r="B12" s="8"/>
      <c r="C12" s="7"/>
    </row>
    <row r="13" spans="1:3" x14ac:dyDescent="0.25">
      <c r="A13" t="s">
        <v>14</v>
      </c>
      <c r="B13" s="1" t="s">
        <v>15</v>
      </c>
      <c r="C13" s="7"/>
    </row>
    <row r="14" spans="1:3" x14ac:dyDescent="0.25">
      <c r="A14" t="s">
        <v>16</v>
      </c>
      <c r="C14" s="7"/>
    </row>
    <row r="15" spans="1:3" x14ac:dyDescent="0.25">
      <c r="A15" t="s">
        <v>17</v>
      </c>
      <c r="B15" s="9" t="s">
        <v>18</v>
      </c>
      <c r="C15" s="7"/>
    </row>
    <row r="16" spans="1:3" x14ac:dyDescent="0.25">
      <c r="A16" t="s">
        <v>19</v>
      </c>
      <c r="B16" s="9"/>
      <c r="C16" s="7"/>
    </row>
    <row r="17" spans="1:3" x14ac:dyDescent="0.25">
      <c r="A17" t="s">
        <v>20</v>
      </c>
      <c r="B17" s="9"/>
      <c r="C17" s="7"/>
    </row>
    <row r="18" spans="1:3" x14ac:dyDescent="0.25">
      <c r="A18" t="s">
        <v>21</v>
      </c>
      <c r="B18" s="9"/>
      <c r="C18" s="7"/>
    </row>
    <row r="19" spans="1:3" x14ac:dyDescent="0.25">
      <c r="A19" t="s">
        <v>22</v>
      </c>
      <c r="B19" s="9"/>
      <c r="C19" s="7"/>
    </row>
    <row r="20" spans="1:3" x14ac:dyDescent="0.25">
      <c r="A20" t="s">
        <v>23</v>
      </c>
      <c r="C20" s="7"/>
    </row>
    <row r="21" spans="1:3" x14ac:dyDescent="0.25">
      <c r="A21" t="s">
        <v>16</v>
      </c>
      <c r="C21" s="7"/>
    </row>
    <row r="22" spans="1:3" x14ac:dyDescent="0.25">
      <c r="A22" t="s">
        <v>24</v>
      </c>
      <c r="C22" s="7"/>
    </row>
    <row r="23" spans="1:3" x14ac:dyDescent="0.25">
      <c r="A23" t="s">
        <v>25</v>
      </c>
      <c r="C23" s="7"/>
    </row>
    <row r="24" spans="1:3" x14ac:dyDescent="0.25">
      <c r="A24" t="s">
        <v>26</v>
      </c>
      <c r="C24" s="7"/>
    </row>
    <row r="25" spans="1:3" x14ac:dyDescent="0.25">
      <c r="A25" t="s">
        <v>27</v>
      </c>
      <c r="C25" s="7"/>
    </row>
    <row r="26" spans="1:3" x14ac:dyDescent="0.25">
      <c r="C26" s="7"/>
    </row>
    <row r="27" spans="1:3" x14ac:dyDescent="0.25">
      <c r="A27" t="s">
        <v>28</v>
      </c>
      <c r="C27" s="7"/>
    </row>
    <row r="28" spans="1:3" x14ac:dyDescent="0.25">
      <c r="A28" t="s">
        <v>29</v>
      </c>
      <c r="C28" s="7"/>
    </row>
    <row r="29" spans="1:3" x14ac:dyDescent="0.25">
      <c r="A29" t="s">
        <v>30</v>
      </c>
    </row>
    <row r="30" spans="1:3" ht="15" customHeight="1" x14ac:dyDescent="0.25">
      <c r="A30" t="s">
        <v>31</v>
      </c>
      <c r="B30" s="10" t="s">
        <v>32</v>
      </c>
      <c r="C30" s="11" t="s">
        <v>33</v>
      </c>
    </row>
    <row r="31" spans="1:3" ht="15" customHeight="1" x14ac:dyDescent="0.25">
      <c r="A31" t="s">
        <v>34</v>
      </c>
      <c r="B31" s="10"/>
      <c r="C31" s="11"/>
    </row>
    <row r="32" spans="1:3" ht="15" customHeight="1" x14ac:dyDescent="0.25">
      <c r="A32" t="s">
        <v>35</v>
      </c>
      <c r="B32" s="10"/>
      <c r="C32" s="11"/>
    </row>
    <row r="33" spans="1:7" ht="15" customHeight="1" x14ac:dyDescent="0.25">
      <c r="A33" t="s">
        <v>36</v>
      </c>
      <c r="B33" s="10"/>
      <c r="C33" s="11"/>
    </row>
    <row r="34" spans="1:7" ht="15" customHeight="1" x14ac:dyDescent="0.25">
      <c r="A34" t="s">
        <v>37</v>
      </c>
      <c r="B34" s="10"/>
      <c r="C34" s="11"/>
    </row>
    <row r="35" spans="1:7" ht="15" customHeight="1" x14ac:dyDescent="0.25">
      <c r="A35" t="s">
        <v>38</v>
      </c>
      <c r="B35" s="10"/>
      <c r="C35" s="11"/>
    </row>
    <row r="36" spans="1:7" ht="15" customHeight="1" x14ac:dyDescent="0.25">
      <c r="A36" t="s">
        <v>39</v>
      </c>
      <c r="B36" s="10"/>
      <c r="C36" s="11"/>
    </row>
    <row r="37" spans="1:7" ht="15" customHeight="1" x14ac:dyDescent="0.25">
      <c r="A37" t="s">
        <v>40</v>
      </c>
      <c r="B37" s="10"/>
      <c r="C37" s="11"/>
    </row>
    <row r="38" spans="1:7" ht="15" customHeight="1" x14ac:dyDescent="0.25">
      <c r="A38" t="s">
        <v>41</v>
      </c>
      <c r="B38" s="10"/>
      <c r="C38" s="11"/>
    </row>
    <row r="39" spans="1:7" ht="15" customHeight="1" x14ac:dyDescent="0.25">
      <c r="A39" t="s">
        <v>42</v>
      </c>
      <c r="B39" s="10"/>
      <c r="C39" s="11"/>
    </row>
    <row r="40" spans="1:7" ht="15" customHeight="1" x14ac:dyDescent="0.25">
      <c r="A40" t="s">
        <v>43</v>
      </c>
      <c r="B40" s="10"/>
      <c r="C40" s="11"/>
    </row>
    <row r="41" spans="1:7" ht="15" customHeight="1" x14ac:dyDescent="0.25">
      <c r="A41" t="s">
        <v>44</v>
      </c>
      <c r="B41" s="10"/>
      <c r="C41" s="11"/>
    </row>
    <row r="42" spans="1:7" ht="15" customHeight="1" x14ac:dyDescent="0.25">
      <c r="A42" t="s">
        <v>45</v>
      </c>
      <c r="B42" s="10"/>
      <c r="C42" s="11"/>
      <c r="G42" t="s">
        <v>97</v>
      </c>
    </row>
    <row r="43" spans="1:7" ht="15" customHeight="1" x14ac:dyDescent="0.25">
      <c r="A43" t="s">
        <v>46</v>
      </c>
      <c r="B43" s="10"/>
      <c r="C43" s="11"/>
    </row>
    <row r="44" spans="1:7" ht="15" customHeight="1" x14ac:dyDescent="0.25">
      <c r="A44" t="s">
        <v>47</v>
      </c>
      <c r="B44" s="10"/>
      <c r="C44" s="11"/>
    </row>
    <row r="45" spans="1:7" ht="15" customHeight="1" x14ac:dyDescent="0.25">
      <c r="A45" t="s">
        <v>48</v>
      </c>
      <c r="B45" s="10"/>
      <c r="C45" s="11"/>
    </row>
    <row r="46" spans="1:7" ht="15" customHeight="1" x14ac:dyDescent="0.25">
      <c r="A46" t="s">
        <v>49</v>
      </c>
      <c r="B46" s="10"/>
      <c r="C46" s="11"/>
    </row>
    <row r="47" spans="1:7" ht="15" customHeight="1" x14ac:dyDescent="0.25">
      <c r="A47" t="s">
        <v>50</v>
      </c>
      <c r="B47" s="10"/>
      <c r="C47" s="11"/>
    </row>
    <row r="48" spans="1:7" ht="15" customHeight="1" x14ac:dyDescent="0.25">
      <c r="A48" t="s">
        <v>51</v>
      </c>
      <c r="B48" s="10"/>
      <c r="C48" s="11"/>
    </row>
    <row r="49" spans="1:3" ht="15" customHeight="1" x14ac:dyDescent="0.25">
      <c r="A49" t="s">
        <v>52</v>
      </c>
      <c r="B49" s="10"/>
      <c r="C49" s="11"/>
    </row>
    <row r="50" spans="1:3" x14ac:dyDescent="0.25">
      <c r="A50" t="s">
        <v>53</v>
      </c>
      <c r="C50" s="11"/>
    </row>
    <row r="51" spans="1:3" x14ac:dyDescent="0.25">
      <c r="A51" t="s">
        <v>54</v>
      </c>
      <c r="B51" s="2" t="s">
        <v>55</v>
      </c>
      <c r="C51" s="11"/>
    </row>
    <row r="52" spans="1:3" x14ac:dyDescent="0.25">
      <c r="A52" t="s">
        <v>56</v>
      </c>
      <c r="C52" s="11"/>
    </row>
    <row r="53" spans="1:3" ht="15" customHeight="1" x14ac:dyDescent="0.25">
      <c r="A53" t="s">
        <v>57</v>
      </c>
      <c r="B53" s="12" t="s">
        <v>58</v>
      </c>
      <c r="C53" s="11"/>
    </row>
    <row r="54" spans="1:3" x14ac:dyDescent="0.25">
      <c r="A54" t="s">
        <v>59</v>
      </c>
      <c r="B54" s="12"/>
      <c r="C54" s="11"/>
    </row>
    <row r="55" spans="1:3" ht="30" x14ac:dyDescent="0.25">
      <c r="A55" s="3" t="s">
        <v>60</v>
      </c>
      <c r="B55" s="12"/>
      <c r="C55" s="11"/>
    </row>
    <row r="56" spans="1:3" x14ac:dyDescent="0.25">
      <c r="A56" t="s">
        <v>61</v>
      </c>
      <c r="B56" s="12"/>
      <c r="C56" s="11"/>
    </row>
    <row r="57" spans="1:3" x14ac:dyDescent="0.25">
      <c r="A57" t="s">
        <v>62</v>
      </c>
      <c r="B57" s="12"/>
      <c r="C57" s="11"/>
    </row>
    <row r="58" spans="1:3" x14ac:dyDescent="0.25">
      <c r="A58" t="s">
        <v>63</v>
      </c>
      <c r="B58" s="12"/>
      <c r="C58" s="11"/>
    </row>
    <row r="59" spans="1:3" x14ac:dyDescent="0.25">
      <c r="A59" t="s">
        <v>64</v>
      </c>
      <c r="B59" s="12"/>
      <c r="C59" s="11"/>
    </row>
    <row r="60" spans="1:3" x14ac:dyDescent="0.25">
      <c r="A60" t="s">
        <v>65</v>
      </c>
      <c r="B60" s="12"/>
      <c r="C60" s="11"/>
    </row>
    <row r="61" spans="1:3" x14ac:dyDescent="0.25">
      <c r="A61" t="s">
        <v>66</v>
      </c>
      <c r="B61" s="12"/>
      <c r="C61" s="11"/>
    </row>
  </sheetData>
  <mergeCells count="6">
    <mergeCell ref="C1:C28"/>
    <mergeCell ref="B2:B12"/>
    <mergeCell ref="B15:B19"/>
    <mergeCell ref="B30:B49"/>
    <mergeCell ref="C30:C61"/>
    <mergeCell ref="B53:B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4762-9E95-47E8-A4FD-7D073D6718E4}">
  <dimension ref="D14:M46"/>
  <sheetViews>
    <sheetView topLeftCell="A13" workbookViewId="0">
      <selection activeCell="F37" sqref="F37"/>
    </sheetView>
  </sheetViews>
  <sheetFormatPr defaultRowHeight="15" x14ac:dyDescent="0.25"/>
  <cols>
    <col min="5" max="5" width="32" customWidth="1"/>
    <col min="6" max="6" width="12.5703125" customWidth="1"/>
  </cols>
  <sheetData>
    <row r="14" spans="5:6" x14ac:dyDescent="0.25">
      <c r="E14" t="s">
        <v>67</v>
      </c>
      <c r="F14">
        <f>60*24</f>
        <v>1440</v>
      </c>
    </row>
    <row r="15" spans="5:6" x14ac:dyDescent="0.25">
      <c r="E15" t="s">
        <v>68</v>
      </c>
      <c r="F15">
        <f>70*3</f>
        <v>210</v>
      </c>
    </row>
    <row r="16" spans="5:6" x14ac:dyDescent="0.25">
      <c r="E16" t="s">
        <v>69</v>
      </c>
      <c r="F16">
        <v>5</v>
      </c>
    </row>
    <row r="17" spans="5:13" x14ac:dyDescent="0.25">
      <c r="E17" t="s">
        <v>70</v>
      </c>
      <c r="F17">
        <f>SUM(F15:F16)</f>
        <v>215</v>
      </c>
    </row>
    <row r="18" spans="5:13" x14ac:dyDescent="0.25">
      <c r="E18" t="s">
        <v>71</v>
      </c>
      <c r="F18">
        <f>F14/F17</f>
        <v>6.6976744186046515</v>
      </c>
    </row>
    <row r="19" spans="5:13" x14ac:dyDescent="0.25">
      <c r="E19" t="s">
        <v>72</v>
      </c>
      <c r="F19">
        <f>F18*3</f>
        <v>20.093023255813954</v>
      </c>
    </row>
    <row r="21" spans="5:13" x14ac:dyDescent="0.25">
      <c r="E21" t="s">
        <v>73</v>
      </c>
      <c r="F21">
        <v>5</v>
      </c>
    </row>
    <row r="22" spans="5:13" x14ac:dyDescent="0.25">
      <c r="E22" t="s">
        <v>74</v>
      </c>
      <c r="F22">
        <f>F19*F21</f>
        <v>100.46511627906978</v>
      </c>
      <c r="J22" t="s">
        <v>94</v>
      </c>
      <c r="K22" t="s">
        <v>92</v>
      </c>
      <c r="L22" t="s">
        <v>93</v>
      </c>
      <c r="M22" t="s">
        <v>95</v>
      </c>
    </row>
    <row r="23" spans="5:13" x14ac:dyDescent="0.25">
      <c r="E23" t="s">
        <v>91</v>
      </c>
      <c r="F23">
        <f>5*F22</f>
        <v>502.32558139534888</v>
      </c>
      <c r="J23" s="6">
        <v>2</v>
      </c>
      <c r="K23">
        <f>J23*F23</f>
        <v>1004.6511627906978</v>
      </c>
      <c r="L23">
        <f>K23/60</f>
        <v>16.744186046511629</v>
      </c>
      <c r="M23">
        <f>L23/5</f>
        <v>3.3488372093023258</v>
      </c>
    </row>
    <row r="24" spans="5:13" x14ac:dyDescent="0.25">
      <c r="E24" t="s">
        <v>75</v>
      </c>
      <c r="F24">
        <f>50*F23</f>
        <v>25116.279069767443</v>
      </c>
    </row>
    <row r="26" spans="5:13" x14ac:dyDescent="0.25">
      <c r="E26" t="s">
        <v>90</v>
      </c>
      <c r="F26" s="4">
        <v>0.2</v>
      </c>
    </row>
    <row r="27" spans="5:13" x14ac:dyDescent="0.25">
      <c r="E27" t="s">
        <v>78</v>
      </c>
      <c r="F27" s="5">
        <f>F17/3/60</f>
        <v>1.1944444444444444</v>
      </c>
    </row>
    <row r="28" spans="5:13" x14ac:dyDescent="0.25">
      <c r="E28" t="s">
        <v>76</v>
      </c>
      <c r="F28" s="4">
        <v>0.1</v>
      </c>
    </row>
    <row r="29" spans="5:13" x14ac:dyDescent="0.25">
      <c r="E29" t="s">
        <v>77</v>
      </c>
      <c r="F29" s="4">
        <v>0.05</v>
      </c>
    </row>
    <row r="30" spans="5:13" x14ac:dyDescent="0.25">
      <c r="E30" t="s">
        <v>79</v>
      </c>
      <c r="F30" s="4">
        <f>SUM(F26:F29)</f>
        <v>1.5444444444444445</v>
      </c>
    </row>
    <row r="32" spans="5:13" x14ac:dyDescent="0.25">
      <c r="E32" t="s">
        <v>80</v>
      </c>
      <c r="F32" s="4">
        <f>F26*F24</f>
        <v>5023.2558139534885</v>
      </c>
    </row>
    <row r="33" spans="4:9" x14ac:dyDescent="0.25">
      <c r="E33" t="s">
        <v>89</v>
      </c>
      <c r="F33" s="4">
        <v>2</v>
      </c>
    </row>
    <row r="34" spans="4:9" x14ac:dyDescent="0.25">
      <c r="E34" t="s">
        <v>81</v>
      </c>
      <c r="F34" s="4">
        <f>F33*F24</f>
        <v>50232.558139534885</v>
      </c>
    </row>
    <row r="36" spans="4:9" x14ac:dyDescent="0.25">
      <c r="E36" t="s">
        <v>82</v>
      </c>
      <c r="F36" s="4">
        <v>10</v>
      </c>
    </row>
    <row r="37" spans="4:9" x14ac:dyDescent="0.25">
      <c r="E37" t="s">
        <v>83</v>
      </c>
      <c r="F37" s="4" t="s">
        <v>96</v>
      </c>
    </row>
    <row r="39" spans="4:9" x14ac:dyDescent="0.25">
      <c r="E39" t="s">
        <v>84</v>
      </c>
      <c r="F39" s="4">
        <f>F34</f>
        <v>50232.558139534885</v>
      </c>
    </row>
    <row r="40" spans="4:9" x14ac:dyDescent="0.25">
      <c r="F40" s="4"/>
    </row>
    <row r="41" spans="4:9" x14ac:dyDescent="0.25">
      <c r="E41" t="s">
        <v>85</v>
      </c>
      <c r="F41" s="4" t="e">
        <f>F37-F32-F34</f>
        <v>#VALUE!</v>
      </c>
    </row>
    <row r="42" spans="4:9" x14ac:dyDescent="0.25">
      <c r="D42">
        <v>0.67</v>
      </c>
      <c r="E42" t="s">
        <v>86</v>
      </c>
      <c r="F42" s="4" t="e">
        <f>F41*D42</f>
        <v>#VALUE!</v>
      </c>
    </row>
    <row r="43" spans="4:9" x14ac:dyDescent="0.25">
      <c r="D43">
        <v>0.33</v>
      </c>
      <c r="E43" t="s">
        <v>87</v>
      </c>
      <c r="F43" s="4" t="e">
        <f>F41*D43</f>
        <v>#VALUE!</v>
      </c>
    </row>
    <row r="45" spans="4:9" x14ac:dyDescent="0.25">
      <c r="E45" t="s">
        <v>88</v>
      </c>
      <c r="F45" s="4" t="e">
        <f>F43+F34</f>
        <v>#VALUE!</v>
      </c>
      <c r="I45">
        <f>2080*3/8</f>
        <v>780</v>
      </c>
    </row>
    <row r="46" spans="4:9" x14ac:dyDescent="0.25">
      <c r="I46" s="4" t="e">
        <f>F45/I45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GCODE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Buesing</dc:creator>
  <cp:lastModifiedBy>Mark Buesing</cp:lastModifiedBy>
  <dcterms:created xsi:type="dcterms:W3CDTF">2024-04-22T23:12:47Z</dcterms:created>
  <dcterms:modified xsi:type="dcterms:W3CDTF">2024-04-23T17:51:38Z</dcterms:modified>
</cp:coreProperties>
</file>