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(10000) TA PROJECTS (BUSINESS ANALYTICS) -------- (MASTER) Updated 7-26-2024\"/>
    </mc:Choice>
  </mc:AlternateContent>
  <xr:revisionPtr revIDLastSave="0" documentId="8_{8587D7B3-12BD-4D5B-BA99-9D4683727D3A}" xr6:coauthVersionLast="47" xr6:coauthVersionMax="47" xr10:uidLastSave="{00000000-0000-0000-0000-000000000000}"/>
  <bookViews>
    <workbookView xWindow="-120" yWindow="-120" windowWidth="24240" windowHeight="13140" xr2:uid="{064E31A6-4B55-48B4-B763-C49704531798}"/>
  </bookViews>
  <sheets>
    <sheet name="(1) eBMW FORECASTING MODEL" sheetId="1" r:id="rId1"/>
  </sheets>
  <definedNames>
    <definedName name="_Fill" localSheetId="0" hidden="1">#REF!</definedName>
    <definedName name="_Fill" hidden="1">#REF!</definedName>
    <definedName name="_Order1" hidden="1">255</definedName>
    <definedName name="CLIN" localSheetId="0">#REF!</definedName>
    <definedName name="CLIN">#REF!</definedName>
    <definedName name="Florin" localSheetId="0">#REF!</definedName>
    <definedName name="Florin">#REF!</definedName>
    <definedName name="hi" localSheetId="0">#REF!</definedName>
    <definedName name="hi">#REF!</definedName>
    <definedName name="PHARM">#REF!</definedName>
    <definedName name="Pound">#REF!</definedName>
    <definedName name="swed" localSheetId="0">#REF!</definedName>
    <definedName name="sw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0" i="1" l="1"/>
  <c r="AO21" i="1"/>
  <c r="AM21" i="1"/>
  <c r="AO19" i="1"/>
  <c r="AN20" i="1"/>
  <c r="AM20" i="1"/>
  <c r="AM19" i="1"/>
  <c r="AO18" i="1"/>
  <c r="AM18" i="1"/>
  <c r="AO16" i="1"/>
  <c r="AO17" i="1"/>
  <c r="AM17" i="1"/>
  <c r="AM15" i="1"/>
  <c r="AM22" i="1" s="1"/>
  <c r="AN16" i="1"/>
  <c r="AP16" i="1" s="1"/>
  <c r="AQ16" i="1" s="1"/>
  <c r="AM16" i="1"/>
  <c r="AO15" i="1"/>
  <c r="AN10" i="1"/>
  <c r="AN7" i="1"/>
  <c r="AN6" i="1"/>
  <c r="AN21" i="1" s="1"/>
  <c r="AP21" i="1" s="1"/>
  <c r="AQ21" i="1" s="1"/>
  <c r="B6" i="1"/>
  <c r="B7" i="1" s="1"/>
  <c r="B8" i="1" s="1"/>
  <c r="B9" i="1" s="1"/>
  <c r="B10" i="1" s="1"/>
  <c r="B11" i="1" s="1"/>
  <c r="AN5" i="1"/>
  <c r="AO22" i="1" l="1"/>
  <c r="AP20" i="1"/>
  <c r="AQ20" i="1" s="1"/>
  <c r="AN11" i="1"/>
  <c r="AN19" i="1"/>
  <c r="AP19" i="1" s="1"/>
  <c r="AQ19" i="1" s="1"/>
  <c r="AN18" i="1"/>
  <c r="AP18" i="1" s="1"/>
  <c r="AQ18" i="1" s="1"/>
  <c r="AN4" i="1"/>
  <c r="AN15" i="1"/>
  <c r="AN17" i="1"/>
  <c r="AP17" i="1" s="1"/>
  <c r="AQ17" i="1" s="1"/>
  <c r="AN22" i="1" l="1"/>
  <c r="AP15" i="1"/>
  <c r="AQ15" i="1" l="1"/>
  <c r="AP22" i="1"/>
  <c r="AQ22" i="1" s="1"/>
</calcChain>
</file>

<file path=xl/sharedStrings.xml><?xml version="1.0" encoding="utf-8"?>
<sst xmlns="http://schemas.openxmlformats.org/spreadsheetml/2006/main" count="126" uniqueCount="63">
  <si>
    <t>FACTORS INFLUENCING CAR SALES &amp; BUSINESS FORECASTING (AFFORDABILITY):</t>
  </si>
  <si>
    <t>QUESTION - What would be the best forecasting number of units sold when</t>
  </si>
  <si>
    <t>QUESTION - What would be the best forecasting number of units sold new BMW iX?</t>
  </si>
  <si>
    <t>(Not Easily Quantifiable) (Multi-Variable Regression Method)</t>
  </si>
  <si>
    <t>the Marlton BMW introduce its first new iX Model BMW electric car in 2022?</t>
  </si>
  <si>
    <t>REGRESSION MODELING:</t>
  </si>
  <si>
    <t>Target Selling Price =</t>
  </si>
  <si>
    <t>CORRELATION =</t>
  </si>
  <si>
    <t xml:space="preserve">  ** USE CORRELATION EQUATION</t>
  </si>
  <si>
    <t>*** Prices &amp; Affordability</t>
  </si>
  <si>
    <t xml:space="preserve">  *** USE REGRESSION ANALYSIS</t>
  </si>
  <si>
    <t>Maintenance Cost</t>
  </si>
  <si>
    <t>Please build the Model for analysis.</t>
  </si>
  <si>
    <t>SLOPE =</t>
  </si>
  <si>
    <t>Insurance Coverage Cost</t>
  </si>
  <si>
    <t>SUMMARY OUTPUT</t>
  </si>
  <si>
    <t>INTERCEPT =</t>
  </si>
  <si>
    <t>State of U.S. Economy</t>
  </si>
  <si>
    <t>State of Local Economy</t>
  </si>
  <si>
    <t>PROJECTED ASKING PRICES FOR THE HOME SIZES BELOW:</t>
  </si>
  <si>
    <t>Preferences</t>
  </si>
  <si>
    <t>Regression Statistics</t>
  </si>
  <si>
    <t>UNIT PRICE (X) =</t>
  </si>
  <si>
    <t>Dealership Locations</t>
  </si>
  <si>
    <t>Multiple R</t>
  </si>
  <si>
    <t>FORECAST UNITS SOLD (Y) =</t>
  </si>
  <si>
    <t>R Square</t>
  </si>
  <si>
    <t>Adjusted R Square</t>
  </si>
  <si>
    <t>Standard Error</t>
  </si>
  <si>
    <t>X</t>
  </si>
  <si>
    <t>Calculated Y</t>
  </si>
  <si>
    <t>Y</t>
  </si>
  <si>
    <t>Difference</t>
  </si>
  <si>
    <t>% Difference</t>
  </si>
  <si>
    <t>SIMILAR CARS FOR SALE:</t>
  </si>
  <si>
    <t>Observations</t>
  </si>
  <si>
    <t>CAR PRICES ($); X</t>
  </si>
  <si>
    <t>UNITS SOLD; Y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</si>
  <si>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</si>
  <si>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</si>
  <si>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</si>
  <si>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</si>
  <si>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</si>
  <si>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</si>
  <si>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</si>
  <si>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</si>
  <si>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</si>
  <si>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Average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</si>
  <si>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</si>
  <si>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</si>
  <si>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</si>
  <si>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</si>
  <si>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</si>
  <si>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</si>
  <si>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</si>
  <si>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</si>
  <si>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</si>
  <si>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</si>
  <si>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</si>
  <si>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UNITS SOLD; Y</t>
  </si>
  <si>
    <t>Residuals</t>
  </si>
  <si>
    <t>Percentile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</si>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</sst>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_);\(0\)"/>
    <numFmt numFmtId="167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Times New Roman"/>
      <family val="1"/>
    </font>
    <font>
      <b/>
      <sz val="18"/>
      <color rgb="FFC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C00000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sz val="14"/>
      <color rgb="FF0070C0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Arial"/>
      <family val="2"/>
    </font>
    <font>
      <b/>
      <sz val="14"/>
      <color rgb="FFFF0000"/>
      <name val="Times New Roman"/>
      <family val="1"/>
    </font>
    <font>
      <b/>
      <sz val="18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C00000"/>
      <name val="Times New Roman"/>
      <family val="1"/>
    </font>
    <font>
      <b/>
      <sz val="12"/>
      <color rgb="FF0070C0"/>
      <name val="Arial"/>
      <family val="2"/>
    </font>
    <font>
      <b/>
      <sz val="12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3" applyAlignment="1">
      <alignment vertical="top"/>
    </xf>
    <xf numFmtId="164" fontId="2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10" fillId="0" borderId="0" xfId="4" applyFont="1"/>
    <xf numFmtId="0" fontId="11" fillId="0" borderId="0" xfId="4" applyFont="1"/>
    <xf numFmtId="0" fontId="12" fillId="0" borderId="0" xfId="4" applyFont="1"/>
    <xf numFmtId="6" fontId="7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/>
    </xf>
    <xf numFmtId="165" fontId="13" fillId="2" borderId="0" xfId="0" applyNumberFormat="1" applyFont="1" applyFill="1" applyAlignment="1">
      <alignment horizontal="right"/>
    </xf>
    <xf numFmtId="0" fontId="14" fillId="0" borderId="0" xfId="4" applyFont="1"/>
    <xf numFmtId="166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4" applyFont="1"/>
    <xf numFmtId="0" fontId="4" fillId="0" borderId="0" xfId="0" applyFont="1" applyAlignment="1">
      <alignment horizontal="left" vertical="center"/>
    </xf>
    <xf numFmtId="0" fontId="17" fillId="0" borderId="0" xfId="0" applyFont="1"/>
    <xf numFmtId="2" fontId="13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18" fillId="0" borderId="0" xfId="0" applyFont="1"/>
    <xf numFmtId="2" fontId="13" fillId="0" borderId="0" xfId="0" applyNumberFormat="1" applyFont="1" applyAlignment="1">
      <alignment horizontal="right"/>
    </xf>
    <xf numFmtId="0" fontId="19" fillId="0" borderId="1" xfId="0" applyFont="1" applyBorder="1" applyAlignment="1">
      <alignment horizontal="centerContinuous"/>
    </xf>
    <xf numFmtId="5" fontId="13" fillId="2" borderId="0" xfId="1" applyNumberFormat="1" applyFont="1" applyFill="1" applyAlignment="1">
      <alignment horizontal="right"/>
    </xf>
    <xf numFmtId="0" fontId="0" fillId="3" borderId="0" xfId="0" applyFill="1"/>
    <xf numFmtId="3" fontId="13" fillId="2" borderId="0" xfId="0" applyNumberFormat="1" applyFont="1" applyFill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0" fillId="0" borderId="5" xfId="0" applyBorder="1"/>
    <xf numFmtId="0" fontId="0" fillId="3" borderId="5" xfId="0" applyFill="1" applyBorder="1"/>
    <xf numFmtId="3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right"/>
    </xf>
    <xf numFmtId="0" fontId="19" fillId="0" borderId="1" xfId="0" applyFont="1" applyBorder="1" applyAlignment="1">
      <alignment horizontal="center"/>
    </xf>
    <xf numFmtId="5" fontId="20" fillId="0" borderId="6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167" fontId="20" fillId="0" borderId="6" xfId="2" applyNumberFormat="1" applyFont="1" applyBorder="1" applyAlignment="1">
      <alignment horizontal="center"/>
    </xf>
    <xf numFmtId="37" fontId="0" fillId="0" borderId="0" xfId="0" applyNumberFormat="1"/>
    <xf numFmtId="3" fontId="0" fillId="0" borderId="0" xfId="0" applyNumberFormat="1"/>
  </cellXfs>
  <cellStyles count="5">
    <cellStyle name="Comma" xfId="1" builtinId="3"/>
    <cellStyle name="Hyperlink" xfId="3" builtinId="8"/>
    <cellStyle name="Normal" xfId="0" builtinId="0"/>
    <cellStyle name="Normal 2 3" xfId="4" xr:uid="{0CFBE90F-06BD-4695-8B78-DEFBD27725A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 PRICES ($); 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SOLD; Y</c:v>
          </c:tx>
          <c:spPr>
            <a:ln w="19050">
              <a:noFill/>
            </a:ln>
          </c:spPr>
          <c:xVal>
            <c:numRef>
              <c:f>'(1) eBMW FORECASTING MODEL'!$K$17:$K$23</c:f>
              <c:numCache>
                <c:formatCode>_(* #,##0_);_(* \(#,##0\);_(* "-"??_);_(@_)</c:formatCode>
                <c:ptCount val="7"/>
                <c:pt idx="0">
                  <c:v>46000</c:v>
                </c:pt>
                <c:pt idx="1">
                  <c:v>49600</c:v>
                </c:pt>
                <c:pt idx="2">
                  <c:v>52000</c:v>
                </c:pt>
                <c:pt idx="3">
                  <c:v>56800</c:v>
                </c:pt>
                <c:pt idx="4">
                  <c:v>62500</c:v>
                </c:pt>
                <c:pt idx="5">
                  <c:v>72000</c:v>
                </c:pt>
                <c:pt idx="6">
                  <c:v>81500</c:v>
                </c:pt>
              </c:numCache>
            </c:numRef>
          </c:xVal>
          <c:yVal>
            <c:numRef>
              <c:f>'(1) eBMW FORECASTING MODEL'!$L$17:$L$23</c:f>
              <c:numCache>
                <c:formatCode>_(* #,##0_);_(* \(#,##0\);_(* "-"??_);_(@_)</c:formatCode>
                <c:ptCount val="7"/>
                <c:pt idx="0">
                  <c:v>586000</c:v>
                </c:pt>
                <c:pt idx="1">
                  <c:v>458400</c:v>
                </c:pt>
                <c:pt idx="2">
                  <c:v>320000</c:v>
                </c:pt>
                <c:pt idx="3">
                  <c:v>258000</c:v>
                </c:pt>
                <c:pt idx="4">
                  <c:v>248000</c:v>
                </c:pt>
                <c:pt idx="5">
                  <c:v>120962</c:v>
                </c:pt>
                <c:pt idx="6">
                  <c:v>86000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1-455D-BADF-99EAF4BB65AF}"/>
            </c:ext>
          </c:extLst>
        </c:ser>
        <c:ser>
          <c:idx val="1"/>
          <c:order val="1"/>
          <c:tx>
            <c:v>Predicted UNITS SOLD; Y</c:v>
          </c:tx>
          <c:spPr>
            <a:ln w="19050">
              <a:noFill/>
            </a:ln>
          </c:spPr>
          <c:xVal>
            <c:numRef>
              <c:f>'(1) eBMW FORECASTING MODEL'!$K$17:$K$23</c:f>
              <c:numCache>
                <c:formatCode>_(* #,##0_);_(* \(#,##0\);_(* "-"??_);_(@_)</c:formatCode>
                <c:ptCount val="7"/>
                <c:pt idx="0">
                  <c:v>46000</c:v>
                </c:pt>
                <c:pt idx="1">
                  <c:v>49600</c:v>
                </c:pt>
                <c:pt idx="2">
                  <c:v>52000</c:v>
                </c:pt>
                <c:pt idx="3">
                  <c:v>56800</c:v>
                </c:pt>
                <c:pt idx="4">
                  <c:v>62500</c:v>
                </c:pt>
                <c:pt idx="5">
                  <c:v>72000</c:v>
                </c:pt>
                <c:pt idx="6">
                  <c:v>81500</c:v>
                </c:pt>
              </c:numCache>
            </c:numRef>
          </c:xVal>
          <c:yVal>
            <c:numRef>
              <c:f>'(1) eBMW FORECASTING MODEL'!$Q$32:$Q$38</c:f>
              <c:numCache>
                <c:formatCode>General</c:formatCode>
                <c:ptCount val="7"/>
                <c:pt idx="0">
                  <c:v>474880.05827448703</c:v>
                </c:pt>
                <c:pt idx="1">
                  <c:v>429265.4823749233</c:v>
                </c:pt>
                <c:pt idx="2">
                  <c:v>398855.76510854741</c:v>
                </c:pt>
                <c:pt idx="3">
                  <c:v>338036.33057579573</c:v>
                </c:pt>
                <c:pt idx="4">
                  <c:v>265813.25206815312</c:v>
                </c:pt>
                <c:pt idx="5">
                  <c:v>145441.45455541555</c:v>
                </c:pt>
                <c:pt idx="6">
                  <c:v>25069.657042677864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1-455D-BADF-99EAF4BB6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58064"/>
        <c:axId val="257646832"/>
      </c:scatterChart>
      <c:valAx>
        <c:axId val="25765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 PRICES ($); X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257646832"/>
        <c:crosses val="autoZero"/>
        <c:crossBetween val="midCat"/>
      </c:valAx>
      <c:valAx>
        <c:axId val="257646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SOLD; Y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257658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'(1) eBMW FORECASTING MODEL'!$T$32:$T$38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'(1) eBMW FORECASTING MODEL'!$U$32:$U$38</c:f>
              <c:numCache>
                <c:formatCode>General</c:formatCode>
                <c:ptCount val="7"/>
                <c:pt idx="0">
                  <c:v>86000</c:v>
                </c:pt>
                <c:pt idx="1">
                  <c:v>120962</c:v>
                </c:pt>
                <c:pt idx="2">
                  <c:v>248000</c:v>
                </c:pt>
                <c:pt idx="3">
                  <c:v>258000</c:v>
                </c:pt>
                <c:pt idx="4">
                  <c:v>320000</c:v>
                </c:pt>
                <c:pt idx="5">
                  <c:v>458400</c:v>
                </c:pt>
                <c:pt idx="6">
                  <c:v>586000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B-45D2-AFDB-2D839719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56400"/>
        <c:axId val="257640176"/>
      </c:scatterChart>
      <c:valAx>
        <c:axId val="25765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640176"/>
        <c:crosses val="autoZero"/>
        <c:crossBetween val="midCat"/>
      </c:valAx>
      <c:valAx>
        <c:axId val="25764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SOLD; 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656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361950</xdr:colOff>
      <xdr:row>2</xdr:row>
      <xdr:rowOff>238125</xdr:rowOff>
    </xdr:from>
    <xdr:to>
      <xdr:col>43</xdr:col>
      <xdr:colOff>984177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0EF4B-2175-483E-8EC3-2FF52921A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7700" y="847725"/>
          <a:ext cx="2022402" cy="542926"/>
        </a:xfrm>
        <a:prstGeom prst="rect">
          <a:avLst/>
        </a:prstGeom>
      </xdr:spPr>
    </xdr:pic>
    <xdr:clientData/>
  </xdr:twoCellAnchor>
  <xdr:twoCellAnchor>
    <xdr:from>
      <xdr:col>17</xdr:col>
      <xdr:colOff>495300</xdr:colOff>
      <xdr:row>9</xdr:row>
      <xdr:rowOff>95251</xdr:rowOff>
    </xdr:from>
    <xdr:to>
      <xdr:col>17</xdr:col>
      <xdr:colOff>923925</xdr:colOff>
      <xdr:row>11</xdr:row>
      <xdr:rowOff>19051</xdr:rowOff>
    </xdr:to>
    <xdr:sp macro="" textlink="">
      <xdr:nvSpPr>
        <xdr:cNvPr id="3" name="Explosion: 8 Points 2">
          <a:extLst>
            <a:ext uri="{FF2B5EF4-FFF2-40B4-BE49-F238E27FC236}">
              <a16:creationId xmlns:a16="http://schemas.microsoft.com/office/drawing/2014/main" id="{8FAC11B4-0FEB-4632-B72E-BCC99890221E}"/>
            </a:ext>
          </a:extLst>
        </xdr:cNvPr>
        <xdr:cNvSpPr/>
      </xdr:nvSpPr>
      <xdr:spPr>
        <a:xfrm>
          <a:off x="23993475" y="2733676"/>
          <a:ext cx="428625" cy="495300"/>
        </a:xfrm>
        <a:prstGeom prst="irregularSeal1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228600</xdr:colOff>
      <xdr:row>5</xdr:row>
      <xdr:rowOff>123825</xdr:rowOff>
    </xdr:from>
    <xdr:to>
      <xdr:col>40</xdr:col>
      <xdr:colOff>704850</xdr:colOff>
      <xdr:row>7</xdr:row>
      <xdr:rowOff>95250</xdr:rowOff>
    </xdr:to>
    <xdr:sp macro="" textlink="">
      <xdr:nvSpPr>
        <xdr:cNvPr id="4" name="Explosion: 8 Points 3">
          <a:extLst>
            <a:ext uri="{FF2B5EF4-FFF2-40B4-BE49-F238E27FC236}">
              <a16:creationId xmlns:a16="http://schemas.microsoft.com/office/drawing/2014/main" id="{EAE421DD-D6B1-478B-B41B-E2FDF790D352}"/>
            </a:ext>
          </a:extLst>
        </xdr:cNvPr>
        <xdr:cNvSpPr/>
      </xdr:nvSpPr>
      <xdr:spPr>
        <a:xfrm>
          <a:off x="43319700" y="1619250"/>
          <a:ext cx="476250" cy="542925"/>
        </a:xfrm>
        <a:prstGeom prst="irregularSeal1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247650</xdr:colOff>
      <xdr:row>9</xdr:row>
      <xdr:rowOff>85725</xdr:rowOff>
    </xdr:from>
    <xdr:to>
      <xdr:col>40</xdr:col>
      <xdr:colOff>723900</xdr:colOff>
      <xdr:row>11</xdr:row>
      <xdr:rowOff>57150</xdr:rowOff>
    </xdr:to>
    <xdr:sp macro="" textlink="">
      <xdr:nvSpPr>
        <xdr:cNvPr id="5" name="Explosion: 8 Points 4">
          <a:extLst>
            <a:ext uri="{FF2B5EF4-FFF2-40B4-BE49-F238E27FC236}">
              <a16:creationId xmlns:a16="http://schemas.microsoft.com/office/drawing/2014/main" id="{DDB49E6C-64D2-4F28-AADD-D3923ADCB3A5}"/>
            </a:ext>
          </a:extLst>
        </xdr:cNvPr>
        <xdr:cNvSpPr/>
      </xdr:nvSpPr>
      <xdr:spPr>
        <a:xfrm>
          <a:off x="43338750" y="2724150"/>
          <a:ext cx="476250" cy="542925"/>
        </a:xfrm>
        <a:prstGeom prst="irregularSeal1">
          <a:avLst/>
        </a:prstGeom>
        <a:solidFill>
          <a:srgbClr val="FF0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400050</xdr:colOff>
      <xdr:row>3</xdr:row>
      <xdr:rowOff>304800</xdr:rowOff>
    </xdr:from>
    <xdr:to>
      <xdr:col>8</xdr:col>
      <xdr:colOff>1198128</xdr:colOff>
      <xdr:row>17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F38530-35CF-4EED-95BD-24B628CEC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5225" y="1190625"/>
          <a:ext cx="9637278" cy="384810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0</xdr:row>
      <xdr:rowOff>247650</xdr:rowOff>
    </xdr:from>
    <xdr:to>
      <xdr:col>12</xdr:col>
      <xdr:colOff>275464</xdr:colOff>
      <xdr:row>13</xdr:row>
      <xdr:rowOff>218608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93A5DE-49E7-4E98-B39A-2B1B02AC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5050" y="247650"/>
          <a:ext cx="6085714" cy="3733333"/>
        </a:xfrm>
        <a:prstGeom prst="rect">
          <a:avLst/>
        </a:prstGeom>
      </xdr:spPr>
    </xdr:pic>
    <xdr:clientData/>
  </xdr:twoCellAnchor>
  <xdr:twoCellAnchor editAs="oneCell">
    <xdr:from>
      <xdr:col>41</xdr:col>
      <xdr:colOff>285752</xdr:colOff>
      <xdr:row>7</xdr:row>
      <xdr:rowOff>142876</xdr:rowOff>
    </xdr:from>
    <xdr:to>
      <xdr:col>43</xdr:col>
      <xdr:colOff>619126</xdr:colOff>
      <xdr:row>11</xdr:row>
      <xdr:rowOff>158244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F706C0-A0BE-41E2-B82F-A79F0DD76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34177" y="2209801"/>
          <a:ext cx="3190874" cy="1158368"/>
        </a:xfrm>
        <a:prstGeom prst="rect">
          <a:avLst/>
        </a:prstGeom>
      </xdr:spPr>
    </xdr:pic>
    <xdr:clientData/>
  </xdr:twoCellAnchor>
  <xdr:twoCellAnchor>
    <xdr:from>
      <xdr:col>27</xdr:col>
      <xdr:colOff>819150</xdr:colOff>
      <xdr:row>11</xdr:row>
      <xdr:rowOff>76200</xdr:rowOff>
    </xdr:from>
    <xdr:to>
      <xdr:col>34</xdr:col>
      <xdr:colOff>180975</xdr:colOff>
      <xdr:row>21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3F2C01-4A82-46E4-9D15-82A78EC8B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819150</xdr:colOff>
      <xdr:row>1</xdr:row>
      <xdr:rowOff>28575</xdr:rowOff>
    </xdr:from>
    <xdr:to>
      <xdr:col>34</xdr:col>
      <xdr:colOff>180975</xdr:colOff>
      <xdr:row>10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2DF207-BF20-43E6-9B81-21D320FAF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1200150</xdr:colOff>
      <xdr:row>13</xdr:row>
      <xdr:rowOff>247650</xdr:rowOff>
    </xdr:from>
    <xdr:to>
      <xdr:col>17</xdr:col>
      <xdr:colOff>57150</xdr:colOff>
      <xdr:row>15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B8003BD-55CF-44C9-A059-0604B4FA9E48}"/>
            </a:ext>
          </a:extLst>
        </xdr:cNvPr>
        <xdr:cNvSpPr/>
      </xdr:nvSpPr>
      <xdr:spPr>
        <a:xfrm>
          <a:off x="22459950" y="4010025"/>
          <a:ext cx="1095375" cy="3048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1181100</xdr:colOff>
      <xdr:row>10</xdr:row>
      <xdr:rowOff>0</xdr:rowOff>
    </xdr:from>
    <xdr:to>
      <xdr:col>17</xdr:col>
      <xdr:colOff>38100</xdr:colOff>
      <xdr:row>11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083F6F2-965C-435B-8635-2A09651E2F3A}"/>
            </a:ext>
          </a:extLst>
        </xdr:cNvPr>
        <xdr:cNvSpPr/>
      </xdr:nvSpPr>
      <xdr:spPr>
        <a:xfrm>
          <a:off x="22440900" y="2924175"/>
          <a:ext cx="1095375" cy="3048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1171575</xdr:colOff>
      <xdr:row>23</xdr:row>
      <xdr:rowOff>19049</xdr:rowOff>
    </xdr:from>
    <xdr:to>
      <xdr:col>17</xdr:col>
      <xdr:colOff>28575</xdr:colOff>
      <xdr:row>25</xdr:row>
      <xdr:rowOff>28574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714F004-4056-402F-A4D5-8F02FA6FF3DB}"/>
            </a:ext>
          </a:extLst>
        </xdr:cNvPr>
        <xdr:cNvSpPr/>
      </xdr:nvSpPr>
      <xdr:spPr>
        <a:xfrm>
          <a:off x="22431375" y="6572249"/>
          <a:ext cx="1095375" cy="561975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4318-53CA-4C41-9B41-C7C724096199}">
  <sheetPr>
    <tabColor theme="9" tint="0.59999389629810485"/>
  </sheetPr>
  <dimension ref="B1:AU107"/>
  <sheetViews>
    <sheetView showGridLines="0" tabSelected="1" workbookViewId="0">
      <selection activeCell="I3" sqref="I3"/>
    </sheetView>
  </sheetViews>
  <sheetFormatPr defaultColWidth="15.42578125" defaultRowHeight="21.75" customHeight="1" x14ac:dyDescent="0.3"/>
  <cols>
    <col min="1" max="1" width="6" style="1" customWidth="1"/>
    <col min="2" max="2" width="8.42578125" style="1" customWidth="1"/>
    <col min="3" max="3" width="35.140625" style="1" customWidth="1"/>
    <col min="4" max="4" width="31.140625" style="1" customWidth="1"/>
    <col min="5" max="5" width="36" style="1" customWidth="1"/>
    <col min="6" max="6" width="15.42578125" style="1"/>
    <col min="7" max="8" width="25" style="1" customWidth="1"/>
    <col min="9" max="9" width="23.42578125" style="1" customWidth="1"/>
    <col min="10" max="10" width="7.140625" style="1" customWidth="1"/>
    <col min="11" max="11" width="36" style="2" customWidth="1"/>
    <col min="12" max="12" width="44.42578125" style="2" customWidth="1"/>
    <col min="13" max="13" width="7.42578125" style="1" customWidth="1"/>
    <col min="14" max="14" width="5" style="1" customWidth="1"/>
    <col min="15" max="15" width="13.28515625" style="1" customWidth="1"/>
    <col min="16" max="16" width="18.140625" style="1" customWidth="1"/>
    <col min="17" max="18" width="15.42578125" style="1"/>
    <col min="19" max="19" width="17" style="1" bestFit="1" customWidth="1"/>
    <col min="20" max="24" width="15.42578125" style="1"/>
    <col min="25" max="25" width="8.5703125" style="1" customWidth="1"/>
    <col min="26" max="26" width="3.140625" style="1" customWidth="1"/>
    <col min="27" max="27" width="3.5703125" style="1" customWidth="1"/>
    <col min="28" max="32" width="15.42578125" style="1"/>
    <col min="33" max="33" width="10.7109375" style="1" customWidth="1"/>
    <col min="34" max="34" width="2" style="1" customWidth="1"/>
    <col min="35" max="35" width="5" style="1" customWidth="1"/>
    <col min="36" max="36" width="2" customWidth="1"/>
    <col min="38" max="38" width="13" style="3" customWidth="1"/>
    <col min="39" max="42" width="21.85546875" style="3" customWidth="1"/>
    <col min="43" max="43" width="21" style="3" customWidth="1"/>
    <col min="44" max="47" width="15.42578125" style="3"/>
    <col min="48" max="16384" width="15.42578125" style="1"/>
  </cols>
  <sheetData>
    <row r="1" spans="2:43" ht="21.75" customHeight="1" x14ac:dyDescent="0.3">
      <c r="AJ1" s="3"/>
      <c r="AK1" s="3"/>
    </row>
    <row r="2" spans="2:43" ht="26.25" customHeight="1" x14ac:dyDescent="0.35">
      <c r="B2" s="4" t="s">
        <v>0</v>
      </c>
      <c r="F2" s="5"/>
      <c r="K2" s="6"/>
      <c r="L2" s="6"/>
      <c r="M2" s="7"/>
      <c r="P2" s="8" t="s">
        <v>1</v>
      </c>
      <c r="AL2" s="8" t="s">
        <v>2</v>
      </c>
    </row>
    <row r="3" spans="2:43" ht="21.75" customHeight="1" x14ac:dyDescent="0.3">
      <c r="B3" s="9" t="s">
        <v>3</v>
      </c>
      <c r="K3" s="6"/>
      <c r="L3" s="6"/>
      <c r="M3" s="7"/>
      <c r="P3" s="8" t="s">
        <v>4</v>
      </c>
      <c r="AL3" s="10" t="s">
        <v>5</v>
      </c>
      <c r="AM3" s="11"/>
      <c r="AN3" s="12"/>
      <c r="AO3" s="12"/>
      <c r="AP3" s="12"/>
      <c r="AQ3" s="12"/>
    </row>
    <row r="4" spans="2:43" ht="25.5" customHeight="1" x14ac:dyDescent="0.3">
      <c r="K4" s="6"/>
      <c r="L4" s="6"/>
      <c r="M4" s="7"/>
      <c r="P4" s="8" t="s">
        <v>6</v>
      </c>
      <c r="S4" s="13">
        <v>75000</v>
      </c>
      <c r="AL4" s="10"/>
      <c r="AM4" s="14" t="s">
        <v>7</v>
      </c>
      <c r="AN4" s="15">
        <f>CORREL(AO15:AO21,AM15:AM21)</f>
        <v>-0.91615683417452687</v>
      </c>
      <c r="AO4" s="16" t="s">
        <v>8</v>
      </c>
      <c r="AP4" s="12"/>
      <c r="AQ4" s="12"/>
    </row>
    <row r="5" spans="2:43" ht="22.5" customHeight="1" x14ac:dyDescent="0.3">
      <c r="B5" s="17">
        <v>-1</v>
      </c>
      <c r="C5" s="18" t="s">
        <v>9</v>
      </c>
      <c r="K5" s="6"/>
      <c r="L5" s="6"/>
      <c r="M5" s="7"/>
      <c r="P5" s="8"/>
      <c r="S5" s="13"/>
      <c r="U5"/>
      <c r="V5"/>
      <c r="W5"/>
      <c r="X5"/>
      <c r="AL5" s="10"/>
      <c r="AM5" s="14" t="s">
        <v>7</v>
      </c>
      <c r="AN5" s="15">
        <f>-Q11</f>
        <v>-0.91615683417452676</v>
      </c>
      <c r="AO5" s="19" t="s">
        <v>10</v>
      </c>
      <c r="AP5" s="12"/>
      <c r="AQ5" s="12"/>
    </row>
    <row r="6" spans="2:43" ht="22.5" customHeight="1" x14ac:dyDescent="0.3">
      <c r="B6" s="17">
        <f>B5-1</f>
        <v>-2</v>
      </c>
      <c r="C6" s="18" t="s">
        <v>11</v>
      </c>
      <c r="K6" s="6"/>
      <c r="L6" s="6"/>
      <c r="M6" s="7"/>
      <c r="P6" s="20" t="s">
        <v>12</v>
      </c>
      <c r="T6"/>
      <c r="U6"/>
      <c r="V6"/>
      <c r="W6"/>
      <c r="X6"/>
      <c r="AM6" s="14" t="s">
        <v>13</v>
      </c>
      <c r="AN6" s="15">
        <f>Q25</f>
        <v>-12.670715527656595</v>
      </c>
    </row>
    <row r="7" spans="2:43" ht="22.5" customHeight="1" x14ac:dyDescent="0.35">
      <c r="B7" s="17">
        <f t="shared" ref="B7:B11" si="0">B6-1</f>
        <v>-3</v>
      </c>
      <c r="C7" s="18" t="s">
        <v>14</v>
      </c>
      <c r="K7" s="6"/>
      <c r="L7" s="6"/>
      <c r="M7" s="7"/>
      <c r="P7" s="21" t="s">
        <v>15</v>
      </c>
      <c r="Q7"/>
      <c r="R7"/>
      <c r="S7"/>
      <c r="T7"/>
      <c r="U7"/>
      <c r="V7"/>
      <c r="W7"/>
      <c r="X7"/>
      <c r="AM7" s="14" t="s">
        <v>16</v>
      </c>
      <c r="AN7" s="22">
        <f>Q24</f>
        <v>1057732.9725466904</v>
      </c>
      <c r="AO7" s="23"/>
      <c r="AP7" s="23"/>
      <c r="AQ7" s="23"/>
    </row>
    <row r="8" spans="2:43" ht="22.5" customHeight="1" x14ac:dyDescent="0.35">
      <c r="B8" s="17">
        <f t="shared" si="0"/>
        <v>-4</v>
      </c>
      <c r="C8" s="18" t="s">
        <v>17</v>
      </c>
      <c r="K8" s="6"/>
      <c r="L8" s="6"/>
      <c r="M8" s="7"/>
      <c r="P8" s="24" t="s">
        <v>15</v>
      </c>
      <c r="Q8"/>
      <c r="R8"/>
      <c r="S8"/>
      <c r="T8"/>
      <c r="U8"/>
      <c r="V8"/>
      <c r="W8"/>
      <c r="X8"/>
      <c r="AM8" s="14"/>
      <c r="AN8" s="25"/>
      <c r="AO8" s="23"/>
      <c r="AP8" s="23"/>
      <c r="AQ8" s="23"/>
    </row>
    <row r="9" spans="2:43" ht="22.5" customHeight="1" thickBot="1" x14ac:dyDescent="0.35">
      <c r="B9" s="17">
        <f t="shared" si="0"/>
        <v>-5</v>
      </c>
      <c r="C9" s="18" t="s">
        <v>18</v>
      </c>
      <c r="K9" s="6"/>
      <c r="L9" s="6"/>
      <c r="M9" s="7"/>
      <c r="P9"/>
      <c r="Q9"/>
      <c r="R9"/>
      <c r="S9"/>
      <c r="T9"/>
      <c r="U9"/>
      <c r="V9"/>
      <c r="W9"/>
      <c r="X9"/>
      <c r="AL9" s="10" t="s">
        <v>19</v>
      </c>
      <c r="AM9" s="14"/>
      <c r="AN9" s="25"/>
      <c r="AO9" s="23"/>
      <c r="AP9" s="23"/>
      <c r="AQ9" s="23"/>
    </row>
    <row r="10" spans="2:43" ht="22.5" customHeight="1" x14ac:dyDescent="0.3">
      <c r="B10" s="17">
        <f t="shared" si="0"/>
        <v>-6</v>
      </c>
      <c r="C10" s="18" t="s">
        <v>20</v>
      </c>
      <c r="K10" s="6"/>
      <c r="L10" s="6"/>
      <c r="M10" s="7"/>
      <c r="P10" s="26" t="s">
        <v>21</v>
      </c>
      <c r="Q10" s="26"/>
      <c r="R10"/>
      <c r="S10"/>
      <c r="T10"/>
      <c r="U10"/>
      <c r="V10"/>
      <c r="W10"/>
      <c r="X10"/>
      <c r="AM10" s="14" t="s">
        <v>22</v>
      </c>
      <c r="AN10" s="27">
        <f>S4</f>
        <v>75000</v>
      </c>
      <c r="AO10" s="23"/>
      <c r="AP10" s="23"/>
      <c r="AQ10" s="23"/>
    </row>
    <row r="11" spans="2:43" ht="22.5" customHeight="1" x14ac:dyDescent="0.3">
      <c r="B11" s="17">
        <f t="shared" si="0"/>
        <v>-7</v>
      </c>
      <c r="C11" s="18" t="s">
        <v>23</v>
      </c>
      <c r="K11" s="6"/>
      <c r="L11" s="6"/>
      <c r="M11" s="7"/>
      <c r="P11" t="s">
        <v>24</v>
      </c>
      <c r="Q11" s="28">
        <v>0.91615683417452676</v>
      </c>
      <c r="R11"/>
      <c r="S11"/>
      <c r="T11"/>
      <c r="U11"/>
      <c r="V11"/>
      <c r="W11"/>
      <c r="X11"/>
      <c r="AM11" s="14" t="s">
        <v>25</v>
      </c>
      <c r="AN11" s="29">
        <f>AN6*AN10+AN7</f>
        <v>107429.30797244573</v>
      </c>
      <c r="AO11" s="23"/>
      <c r="AP11" s="23"/>
      <c r="AQ11" s="23"/>
    </row>
    <row r="12" spans="2:43" ht="21.75" customHeight="1" x14ac:dyDescent="0.3">
      <c r="K12" s="6"/>
      <c r="L12" s="6"/>
      <c r="M12" s="7"/>
      <c r="P12" t="s">
        <v>26</v>
      </c>
      <c r="Q12">
        <v>0.8393433448046913</v>
      </c>
      <c r="R12"/>
      <c r="S12"/>
      <c r="T12"/>
      <c r="U12"/>
      <c r="V12"/>
      <c r="W12"/>
      <c r="X12"/>
      <c r="AM12" s="23"/>
      <c r="AN12" s="23"/>
      <c r="AO12" s="23"/>
      <c r="AP12" s="23"/>
      <c r="AQ12" s="23"/>
    </row>
    <row r="13" spans="2:43" ht="21.75" customHeight="1" thickBot="1" x14ac:dyDescent="0.35">
      <c r="K13" s="6"/>
      <c r="L13" s="6"/>
      <c r="M13" s="7"/>
      <c r="P13" t="s">
        <v>27</v>
      </c>
      <c r="Q13">
        <v>0.80721201376562957</v>
      </c>
      <c r="R13"/>
      <c r="S13"/>
      <c r="T13"/>
      <c r="U13"/>
      <c r="V13"/>
      <c r="W13"/>
      <c r="X13"/>
      <c r="AM13" s="23"/>
      <c r="AN13" s="23"/>
      <c r="AO13" s="23"/>
      <c r="AP13" s="23"/>
      <c r="AQ13" s="23"/>
    </row>
    <row r="14" spans="2:43" ht="21.75" customHeight="1" thickBot="1" x14ac:dyDescent="0.35">
      <c r="K14" s="6"/>
      <c r="L14" s="6"/>
      <c r="M14" s="7"/>
      <c r="P14" t="s">
        <v>28</v>
      </c>
      <c r="Q14">
        <v>78037.900800432733</v>
      </c>
      <c r="R14"/>
      <c r="S14"/>
      <c r="T14"/>
      <c r="U14"/>
      <c r="V14"/>
      <c r="W14"/>
      <c r="X14"/>
      <c r="AM14" s="30" t="s">
        <v>29</v>
      </c>
      <c r="AN14" s="31" t="s">
        <v>30</v>
      </c>
      <c r="AO14" s="31" t="s">
        <v>31</v>
      </c>
      <c r="AP14" s="31" t="s">
        <v>32</v>
      </c>
      <c r="AQ14" s="32" t="s">
        <v>33</v>
      </c>
    </row>
    <row r="15" spans="2:43" ht="21.75" customHeight="1" thickBot="1" x14ac:dyDescent="0.35">
      <c r="K15" s="33" t="s">
        <v>34</v>
      </c>
      <c r="M15" s="7"/>
      <c r="P15" s="34" t="s">
        <v>35</v>
      </c>
      <c r="Q15" s="35">
        <v>7</v>
      </c>
      <c r="R15"/>
      <c r="S15"/>
      <c r="T15"/>
      <c r="U15"/>
      <c r="V15"/>
      <c r="W15"/>
      <c r="X15"/>
      <c r="AM15" s="36">
        <f t="shared" ref="AM15:AM21" si="1">K17</f>
        <v>46000</v>
      </c>
      <c r="AN15" s="37">
        <f>$AN$6*AM15+$AN$7</f>
        <v>474880.05827448703</v>
      </c>
      <c r="AO15" s="37">
        <f t="shared" ref="AO15:AO21" si="2">L17</f>
        <v>586000</v>
      </c>
      <c r="AP15" s="37">
        <f>AN15-AO15</f>
        <v>-111119.94172551297</v>
      </c>
      <c r="AQ15" s="38">
        <f>AP15/AO15</f>
        <v>-0.18962447393432247</v>
      </c>
    </row>
    <row r="16" spans="2:43" ht="21.75" customHeight="1" thickBot="1" x14ac:dyDescent="0.35">
      <c r="K16" s="39" t="s">
        <v>36</v>
      </c>
      <c r="L16" s="40" t="s">
        <v>37</v>
      </c>
      <c r="M16" s="7"/>
      <c r="P16"/>
      <c r="Q16"/>
      <c r="R16"/>
      <c r="S16"/>
      <c r="T16"/>
      <c r="U16"/>
      <c r="V16"/>
      <c r="W16"/>
      <c r="X16"/>
      <c r="AM16" s="36">
        <f t="shared" si="1"/>
        <v>49600</v>
      </c>
      <c r="AN16" s="37">
        <f t="shared" ref="AN16:AN21" si="3">$AN$6*AM16+$AN$7</f>
        <v>429265.4823749233</v>
      </c>
      <c r="AO16" s="37">
        <f t="shared" si="2"/>
        <v>458400</v>
      </c>
      <c r="AP16" s="37">
        <f t="shared" ref="AP16:AP21" si="4">AN16-AO16</f>
        <v>-29134.517625076696</v>
      </c>
      <c r="AQ16" s="38">
        <f t="shared" ref="AQ16:AQ21" si="5">AP16/AO16</f>
        <v>-6.3556975621895065E-2</v>
      </c>
    </row>
    <row r="17" spans="11:47" ht="24" customHeight="1" thickBot="1" x14ac:dyDescent="0.35">
      <c r="K17" s="41">
        <v>46000</v>
      </c>
      <c r="L17" s="41">
        <v>586000</v>
      </c>
      <c r="M17" s="7"/>
      <c r="P17" t="s">
        <v>38</v>
      </c>
      <c r="Q17"/>
      <c r="R17"/>
      <c r="S17"/>
      <c r="T17"/>
      <c r="U17"/>
      <c r="V17"/>
      <c r="W17"/>
      <c r="X17"/>
      <c r="AM17" s="36">
        <f t="shared" si="1"/>
        <v>52000</v>
      </c>
      <c r="AN17" s="37">
        <f t="shared" si="3"/>
        <v>398855.76510854741</v>
      </c>
      <c r="AO17" s="37">
        <f t="shared" si="2"/>
        <v>320000</v>
      </c>
      <c r="AP17" s="37">
        <f t="shared" si="4"/>
        <v>78855.765108547406</v>
      </c>
      <c r="AQ17" s="38">
        <f t="shared" si="5"/>
        <v>0.24642426596421063</v>
      </c>
    </row>
    <row r="18" spans="11:47" ht="21.75" customHeight="1" x14ac:dyDescent="0.3">
      <c r="K18" s="41">
        <v>49600</v>
      </c>
      <c r="L18" s="41">
        <v>458400</v>
      </c>
      <c r="M18" s="7"/>
      <c r="P18" s="42"/>
      <c r="Q18" s="42" t="s">
        <v>39</v>
      </c>
      <c r="R18" s="42" t="s">
        <v>40</v>
      </c>
      <c r="S18" s="42" t="s">
        <v>41</v>
      </c>
      <c r="T18" s="42" t="s">
        <v>42</v>
      </c>
      <c r="U18" s="42" t="s">
        <v>43</v>
      </c>
      <c r="V18"/>
      <c r="W18"/>
      <c r="X18"/>
      <c r="AM18" s="36">
        <f t="shared" si="1"/>
        <v>56800</v>
      </c>
      <c r="AN18" s="37">
        <f t="shared" si="3"/>
        <v>338036.33057579573</v>
      </c>
      <c r="AO18" s="37">
        <f t="shared" si="2"/>
        <v>258000</v>
      </c>
      <c r="AP18" s="37">
        <f t="shared" si="4"/>
        <v>80036.330575795728</v>
      </c>
      <c r="AQ18" s="38">
        <f t="shared" si="5"/>
        <v>0.3102183355650997</v>
      </c>
    </row>
    <row r="19" spans="11:47" ht="21.75" customHeight="1" x14ac:dyDescent="0.3">
      <c r="K19" s="41">
        <v>52000</v>
      </c>
      <c r="L19" s="41">
        <v>320000</v>
      </c>
      <c r="M19" s="7"/>
      <c r="P19" t="s">
        <v>44</v>
      </c>
      <c r="Q19">
        <v>1</v>
      </c>
      <c r="R19">
        <v>159082384345.30908</v>
      </c>
      <c r="S19">
        <v>159082384345.30908</v>
      </c>
      <c r="T19">
        <v>26.12227124311503</v>
      </c>
      <c r="U19">
        <v>3.7353560716228561E-3</v>
      </c>
      <c r="V19"/>
      <c r="W19"/>
      <c r="X19"/>
      <c r="AM19" s="36">
        <f t="shared" si="1"/>
        <v>62500</v>
      </c>
      <c r="AN19" s="37">
        <f t="shared" si="3"/>
        <v>265813.25206815312</v>
      </c>
      <c r="AO19" s="37">
        <f t="shared" si="2"/>
        <v>248000</v>
      </c>
      <c r="AP19" s="37">
        <f t="shared" si="4"/>
        <v>17813.252068153117</v>
      </c>
      <c r="AQ19" s="38">
        <f t="shared" si="5"/>
        <v>7.1827629307069013E-2</v>
      </c>
    </row>
    <row r="20" spans="11:47" ht="21.75" customHeight="1" x14ac:dyDescent="0.3">
      <c r="K20" s="41">
        <v>56800</v>
      </c>
      <c r="L20" s="41">
        <v>258000</v>
      </c>
      <c r="M20" s="7"/>
      <c r="P20" t="s">
        <v>45</v>
      </c>
      <c r="Q20">
        <v>5</v>
      </c>
      <c r="R20">
        <v>30449569806.690903</v>
      </c>
      <c r="S20">
        <v>6089913961.3381805</v>
      </c>
      <c r="T20"/>
      <c r="U20"/>
      <c r="V20"/>
      <c r="W20"/>
      <c r="X20"/>
      <c r="AM20" s="36">
        <f t="shared" si="1"/>
        <v>72000</v>
      </c>
      <c r="AN20" s="37">
        <f t="shared" si="3"/>
        <v>145441.45455541555</v>
      </c>
      <c r="AO20" s="37">
        <f t="shared" si="2"/>
        <v>120962</v>
      </c>
      <c r="AP20" s="37">
        <f t="shared" si="4"/>
        <v>24479.454555415548</v>
      </c>
      <c r="AQ20" s="38">
        <f t="shared" si="5"/>
        <v>0.20237309696777128</v>
      </c>
    </row>
    <row r="21" spans="11:47" ht="21.75" customHeight="1" thickBot="1" x14ac:dyDescent="0.35">
      <c r="K21" s="41">
        <v>62500</v>
      </c>
      <c r="L21" s="41">
        <v>248000</v>
      </c>
      <c r="M21" s="7"/>
      <c r="P21" s="34" t="s">
        <v>46</v>
      </c>
      <c r="Q21" s="34">
        <v>6</v>
      </c>
      <c r="R21" s="34">
        <v>189531954152</v>
      </c>
      <c r="S21" s="34"/>
      <c r="T21" s="34"/>
      <c r="U21" s="34"/>
      <c r="V21"/>
      <c r="W21"/>
      <c r="X21"/>
      <c r="AM21" s="36">
        <f t="shared" si="1"/>
        <v>81500</v>
      </c>
      <c r="AN21" s="37">
        <f t="shared" si="3"/>
        <v>25069.657042677864</v>
      </c>
      <c r="AO21" s="37">
        <f t="shared" si="2"/>
        <v>86000</v>
      </c>
      <c r="AP21" s="37">
        <f t="shared" si="4"/>
        <v>-60930.342957322136</v>
      </c>
      <c r="AQ21" s="38">
        <f t="shared" si="5"/>
        <v>-0.70849235996886206</v>
      </c>
    </row>
    <row r="22" spans="11:47" ht="21.75" customHeight="1" thickBot="1" x14ac:dyDescent="0.35">
      <c r="K22" s="41">
        <v>72000</v>
      </c>
      <c r="L22" s="41">
        <v>120962</v>
      </c>
      <c r="M22" s="7"/>
      <c r="P22"/>
      <c r="Q22"/>
      <c r="R22"/>
      <c r="S22"/>
      <c r="T22"/>
      <c r="U22"/>
      <c r="V22"/>
      <c r="W22"/>
      <c r="X22"/>
      <c r="AL22" s="43" t="s">
        <v>47</v>
      </c>
      <c r="AM22" s="44">
        <f>AVERAGE(AM15:AM21)</f>
        <v>60057.142857142855</v>
      </c>
      <c r="AN22" s="44">
        <f>AVERAGE(AN15:AN21)</f>
        <v>296766</v>
      </c>
      <c r="AO22" s="44">
        <f>AVERAGE(AO15:AO21)</f>
        <v>296766</v>
      </c>
      <c r="AP22" s="44">
        <f>AVERAGE(AP15:AP21)</f>
        <v>0</v>
      </c>
      <c r="AQ22" s="45">
        <f>AP22/AO22</f>
        <v>0</v>
      </c>
      <c r="AR22"/>
    </row>
    <row r="23" spans="11:47" ht="21.75" customHeight="1" thickTop="1" x14ac:dyDescent="0.3">
      <c r="K23" s="41">
        <v>81500</v>
      </c>
      <c r="L23" s="41">
        <v>86000</v>
      </c>
      <c r="M23" s="7"/>
      <c r="P23" s="42"/>
      <c r="Q23" s="42" t="s">
        <v>48</v>
      </c>
      <c r="R23" s="42" t="s">
        <v>28</v>
      </c>
      <c r="S23" s="42" t="s">
        <v>49</v>
      </c>
      <c r="T23" s="42" t="s">
        <v>50</v>
      </c>
      <c r="U23" s="42" t="s">
        <v>51</v>
      </c>
      <c r="V23" s="42" t="s">
        <v>52</v>
      </c>
      <c r="W23" s="42" t="s">
        <v>53</v>
      </c>
      <c r="X23" s="42" t="s">
        <v>54</v>
      </c>
      <c r="AL23"/>
      <c r="AM23" s="46"/>
      <c r="AN23" s="47"/>
      <c r="AO23" s="47"/>
      <c r="AP23" s="47"/>
      <c r="AQ23"/>
      <c r="AR23"/>
    </row>
    <row r="24" spans="11:47" ht="21.75" customHeight="1" x14ac:dyDescent="0.3">
      <c r="K24" s="1"/>
      <c r="L24" s="1"/>
      <c r="M24" s="7"/>
      <c r="P24" t="s">
        <v>55</v>
      </c>
      <c r="Q24" s="28">
        <v>1057732.9725466904</v>
      </c>
      <c r="R24">
        <v>151781.71842039443</v>
      </c>
      <c r="S24">
        <v>6.9687771594274306</v>
      </c>
      <c r="T24">
        <v>9.3579577851973567E-4</v>
      </c>
      <c r="U24">
        <v>667565.64419355849</v>
      </c>
      <c r="V24">
        <v>1447900.3008998223</v>
      </c>
      <c r="W24">
        <v>667565.64419355849</v>
      </c>
      <c r="X24">
        <v>1447900.3008998223</v>
      </c>
      <c r="AL24"/>
      <c r="AM24" s="46"/>
      <c r="AN24" s="47"/>
      <c r="AO24" s="47"/>
      <c r="AP24" s="47"/>
      <c r="AQ24"/>
      <c r="AR24"/>
      <c r="AU24"/>
    </row>
    <row r="25" spans="11:47" ht="21.75" customHeight="1" thickBot="1" x14ac:dyDescent="0.35">
      <c r="K25" s="1"/>
      <c r="L25" s="1"/>
      <c r="M25" s="7"/>
      <c r="P25" s="34" t="s">
        <v>36</v>
      </c>
      <c r="Q25" s="35">
        <v>-12.670715527656595</v>
      </c>
      <c r="R25" s="34">
        <v>2.4791092927102518</v>
      </c>
      <c r="S25" s="34">
        <v>-5.1109951323705101</v>
      </c>
      <c r="T25" s="34">
        <v>3.7353560716228496E-3</v>
      </c>
      <c r="U25" s="34">
        <v>-19.043468844054761</v>
      </c>
      <c r="V25" s="34">
        <v>-6.2979622112584295</v>
      </c>
      <c r="W25" s="34">
        <v>-19.043468844054761</v>
      </c>
      <c r="X25" s="34">
        <v>-6.2979622112584295</v>
      </c>
      <c r="AL25"/>
      <c r="AM25" s="46"/>
      <c r="AN25"/>
      <c r="AO25"/>
      <c r="AP25"/>
      <c r="AQ25"/>
      <c r="AR25"/>
      <c r="AU25"/>
    </row>
    <row r="26" spans="11:47" ht="21.75" customHeight="1" x14ac:dyDescent="0.3">
      <c r="K26" s="1"/>
      <c r="L26" s="1"/>
      <c r="M26" s="7"/>
      <c r="P26"/>
      <c r="Q26"/>
      <c r="R26"/>
      <c r="S26"/>
      <c r="T26"/>
      <c r="U26"/>
      <c r="V26"/>
      <c r="W26"/>
      <c r="X26"/>
      <c r="AL26"/>
      <c r="AM26"/>
      <c r="AN26"/>
      <c r="AO26"/>
      <c r="AP26"/>
      <c r="AQ26"/>
      <c r="AR26"/>
      <c r="AU26"/>
    </row>
    <row r="27" spans="11:47" ht="21.75" customHeight="1" x14ac:dyDescent="0.3">
      <c r="K27" s="1"/>
      <c r="L27" s="1"/>
      <c r="M27" s="7"/>
      <c r="P27"/>
      <c r="Q27"/>
      <c r="R27"/>
      <c r="S27"/>
      <c r="T27"/>
      <c r="U27"/>
      <c r="V27"/>
      <c r="W27"/>
      <c r="X27"/>
      <c r="AL27"/>
      <c r="AM27"/>
      <c r="AN27"/>
      <c r="AO27"/>
      <c r="AP27"/>
      <c r="AQ27"/>
      <c r="AR27"/>
      <c r="AU27"/>
    </row>
    <row r="28" spans="11:47" ht="21.75" customHeight="1" x14ac:dyDescent="0.3">
      <c r="K28" s="1"/>
      <c r="L28" s="1"/>
      <c r="M28" s="7"/>
      <c r="P28"/>
      <c r="Q28"/>
      <c r="R28"/>
      <c r="S28"/>
      <c r="T28"/>
      <c r="U28"/>
      <c r="V28"/>
      <c r="W28"/>
      <c r="X28"/>
      <c r="AL28"/>
      <c r="AM28"/>
      <c r="AN28"/>
      <c r="AO28"/>
      <c r="AP28"/>
      <c r="AQ28"/>
      <c r="AR28"/>
      <c r="AU28"/>
    </row>
    <row r="29" spans="11:47" ht="21.75" customHeight="1" x14ac:dyDescent="0.3">
      <c r="K29" s="1"/>
      <c r="L29" s="1"/>
      <c r="M29" s="7"/>
      <c r="P29" t="s">
        <v>56</v>
      </c>
      <c r="Q29"/>
      <c r="R29"/>
      <c r="S29"/>
      <c r="T29" t="s">
        <v>57</v>
      </c>
      <c r="U29"/>
      <c r="V29"/>
      <c r="W29"/>
      <c r="X29"/>
      <c r="AL29"/>
      <c r="AM29"/>
      <c r="AN29"/>
      <c r="AO29"/>
      <c r="AP29"/>
      <c r="AQ29"/>
      <c r="AR29"/>
      <c r="AU29"/>
    </row>
    <row r="30" spans="11:47" ht="21.75" customHeight="1" thickBot="1" x14ac:dyDescent="0.35">
      <c r="K30" s="1"/>
      <c r="L30" s="1"/>
      <c r="M30" s="7"/>
      <c r="P30"/>
      <c r="Q30"/>
      <c r="R30"/>
      <c r="S30"/>
      <c r="T30"/>
      <c r="U30"/>
      <c r="V30"/>
      <c r="W30"/>
      <c r="X30"/>
      <c r="AL30"/>
      <c r="AM30"/>
      <c r="AN30"/>
      <c r="AO30"/>
      <c r="AP30"/>
      <c r="AQ30"/>
      <c r="AR30"/>
      <c r="AU30"/>
    </row>
    <row r="31" spans="11:47" ht="27" customHeight="1" x14ac:dyDescent="0.3">
      <c r="K31" s="1"/>
      <c r="L31" s="1"/>
      <c r="M31" s="7"/>
      <c r="P31" s="42" t="s">
        <v>58</v>
      </c>
      <c r="Q31" s="42" t="s">
        <v>59</v>
      </c>
      <c r="R31" s="42" t="s">
        <v>60</v>
      </c>
      <c r="S31"/>
      <c r="T31" s="42" t="s">
        <v>61</v>
      </c>
      <c r="U31" s="42" t="s">
        <v>37</v>
      </c>
      <c r="V31"/>
      <c r="W31"/>
      <c r="X31"/>
      <c r="AL31"/>
      <c r="AM31"/>
      <c r="AN31"/>
      <c r="AO31"/>
      <c r="AP31"/>
      <c r="AQ31"/>
      <c r="AR31"/>
      <c r="AU31"/>
    </row>
    <row r="32" spans="11:47" ht="21.75" customHeight="1" x14ac:dyDescent="0.3">
      <c r="K32" s="1"/>
      <c r="L32" s="1"/>
      <c r="M32" s="7"/>
      <c r="P32">
        <v>1</v>
      </c>
      <c r="Q32">
        <v>474880.05827448703</v>
      </c>
      <c r="R32">
        <v>111119.94172551297</v>
      </c>
      <c r="S32"/>
      <c r="T32">
        <v>7.1428571428571432</v>
      </c>
      <c r="U32">
        <v>86000</v>
      </c>
      <c r="V32"/>
      <c r="W32"/>
      <c r="X32"/>
      <c r="AL32"/>
      <c r="AM32"/>
      <c r="AN32"/>
      <c r="AO32"/>
      <c r="AP32"/>
      <c r="AQ32"/>
      <c r="AR32"/>
      <c r="AU32"/>
    </row>
    <row r="33" spans="11:47" ht="21.75" customHeight="1" x14ac:dyDescent="0.3">
      <c r="K33" s="1"/>
      <c r="L33" s="1"/>
      <c r="M33" s="7"/>
      <c r="P33">
        <v>2</v>
      </c>
      <c r="Q33">
        <v>429265.4823749233</v>
      </c>
      <c r="R33">
        <v>29134.517625076696</v>
      </c>
      <c r="S33"/>
      <c r="T33">
        <v>21.428571428571431</v>
      </c>
      <c r="U33">
        <v>120962</v>
      </c>
      <c r="V33"/>
      <c r="W33"/>
      <c r="X33"/>
      <c r="AL33"/>
      <c r="AM33"/>
      <c r="AN33"/>
      <c r="AO33"/>
      <c r="AP33"/>
      <c r="AQ33"/>
      <c r="AR33"/>
      <c r="AU33"/>
    </row>
    <row r="34" spans="11:47" ht="21.75" customHeight="1" x14ac:dyDescent="0.3">
      <c r="K34" s="1"/>
      <c r="L34" s="1"/>
      <c r="M34" s="7"/>
      <c r="P34">
        <v>3</v>
      </c>
      <c r="Q34">
        <v>398855.76510854741</v>
      </c>
      <c r="R34">
        <v>-78855.765108547406</v>
      </c>
      <c r="S34"/>
      <c r="T34">
        <v>35.714285714285715</v>
      </c>
      <c r="U34">
        <v>248000</v>
      </c>
      <c r="V34"/>
      <c r="W34"/>
      <c r="X34"/>
      <c r="AL34"/>
      <c r="AM34"/>
      <c r="AN34"/>
      <c r="AO34"/>
      <c r="AP34"/>
      <c r="AQ34"/>
      <c r="AR34"/>
      <c r="AU34"/>
    </row>
    <row r="35" spans="11:47" ht="21.75" customHeight="1" x14ac:dyDescent="0.3">
      <c r="K35" s="1"/>
      <c r="L35" s="1"/>
      <c r="M35" s="7"/>
      <c r="P35">
        <v>4</v>
      </c>
      <c r="Q35">
        <v>338036.33057579573</v>
      </c>
      <c r="R35">
        <v>-80036.330575795728</v>
      </c>
      <c r="S35"/>
      <c r="T35">
        <v>50.000000000000007</v>
      </c>
      <c r="U35">
        <v>258000</v>
      </c>
      <c r="V35"/>
      <c r="W35"/>
      <c r="X35"/>
      <c r="AL35"/>
      <c r="AM35"/>
      <c r="AN35"/>
      <c r="AO35"/>
      <c r="AP35"/>
      <c r="AQ35"/>
      <c r="AR35"/>
      <c r="AU35"/>
    </row>
    <row r="36" spans="11:47" ht="21.75" customHeight="1" x14ac:dyDescent="0.3">
      <c r="K36" s="1"/>
      <c r="L36" s="1"/>
      <c r="M36" s="7"/>
      <c r="P36">
        <v>5</v>
      </c>
      <c r="Q36">
        <v>265813.25206815312</v>
      </c>
      <c r="R36">
        <v>-17813.252068153117</v>
      </c>
      <c r="S36"/>
      <c r="T36">
        <v>64.285714285714292</v>
      </c>
      <c r="U36">
        <v>320000</v>
      </c>
      <c r="V36"/>
      <c r="W36"/>
      <c r="X36"/>
      <c r="AL36"/>
      <c r="AM36"/>
      <c r="AN36"/>
      <c r="AO36"/>
      <c r="AP36"/>
      <c r="AQ36"/>
      <c r="AR36"/>
      <c r="AU36"/>
    </row>
    <row r="37" spans="11:47" ht="21.75" customHeight="1" x14ac:dyDescent="0.3">
      <c r="K37" s="1"/>
      <c r="L37" s="1"/>
      <c r="M37" s="7"/>
      <c r="P37">
        <v>6</v>
      </c>
      <c r="Q37">
        <v>145441.45455541555</v>
      </c>
      <c r="R37">
        <v>-24479.454555415548</v>
      </c>
      <c r="S37"/>
      <c r="T37">
        <v>78.571428571428569</v>
      </c>
      <c r="U37">
        <v>458400</v>
      </c>
      <c r="V37"/>
      <c r="W37"/>
      <c r="X37"/>
      <c r="AL37"/>
      <c r="AM37"/>
      <c r="AN37"/>
      <c r="AO37"/>
      <c r="AP37"/>
      <c r="AQ37"/>
      <c r="AR37"/>
      <c r="AU37"/>
    </row>
    <row r="38" spans="11:47" ht="21.75" customHeight="1" thickBot="1" x14ac:dyDescent="0.35">
      <c r="K38" s="1"/>
      <c r="L38" s="1"/>
      <c r="M38" s="7"/>
      <c r="P38" s="34">
        <v>7</v>
      </c>
      <c r="Q38" s="34">
        <v>25069.657042677864</v>
      </c>
      <c r="R38" s="34">
        <v>60930.342957322136</v>
      </c>
      <c r="S38"/>
      <c r="T38" s="34">
        <v>92.857142857142861</v>
      </c>
      <c r="U38" s="34">
        <v>586000</v>
      </c>
      <c r="V38"/>
      <c r="W38"/>
      <c r="X38"/>
      <c r="AL38"/>
      <c r="AM38"/>
      <c r="AN38"/>
      <c r="AO38"/>
      <c r="AP38"/>
      <c r="AQ38"/>
      <c r="AR38"/>
      <c r="AU38"/>
    </row>
    <row r="39" spans="11:47" ht="21.75" customHeight="1" x14ac:dyDescent="0.3">
      <c r="K39" s="1"/>
      <c r="L39" s="1"/>
      <c r="M39" s="7"/>
      <c r="P39"/>
      <c r="Q39"/>
      <c r="R39"/>
      <c r="S39"/>
      <c r="T39"/>
      <c r="U39"/>
      <c r="V39"/>
      <c r="W39"/>
      <c r="X39"/>
      <c r="AL39"/>
      <c r="AM39"/>
      <c r="AN39"/>
      <c r="AO39"/>
      <c r="AP39"/>
      <c r="AQ39"/>
      <c r="AR39"/>
      <c r="AU39"/>
    </row>
    <row r="40" spans="11:47" ht="21.75" customHeight="1" x14ac:dyDescent="0.3">
      <c r="K40" s="1"/>
      <c r="L40" s="1"/>
      <c r="M40" s="7"/>
      <c r="P40"/>
      <c r="Q40"/>
      <c r="R40"/>
      <c r="S40"/>
      <c r="T40"/>
      <c r="U40"/>
      <c r="V40"/>
      <c r="W40"/>
      <c r="X40"/>
      <c r="AL40"/>
      <c r="AM40"/>
      <c r="AN40"/>
      <c r="AO40"/>
      <c r="AP40"/>
      <c r="AQ40"/>
      <c r="AR40"/>
      <c r="AU40"/>
    </row>
    <row r="41" spans="11:47" ht="21.75" customHeight="1" x14ac:dyDescent="0.3">
      <c r="K41" s="1"/>
      <c r="L41" s="1"/>
      <c r="M41" s="7"/>
      <c r="P41"/>
      <c r="Q41"/>
      <c r="R41"/>
      <c r="S41"/>
      <c r="T41"/>
      <c r="U41"/>
      <c r="V41"/>
      <c r="W41"/>
      <c r="X41"/>
      <c r="AL41"/>
      <c r="AM41"/>
      <c r="AN41"/>
      <c r="AO41"/>
      <c r="AP41"/>
      <c r="AQ41"/>
      <c r="AR41"/>
      <c r="AU41"/>
    </row>
    <row r="42" spans="11:47" ht="21.75" customHeight="1" x14ac:dyDescent="0.3">
      <c r="K42" s="1"/>
      <c r="L42" s="1"/>
      <c r="M42" s="7"/>
      <c r="P42"/>
      <c r="Q42"/>
      <c r="R42"/>
      <c r="S42"/>
      <c r="T42"/>
      <c r="U42"/>
      <c r="V42"/>
      <c r="W42"/>
      <c r="X42"/>
      <c r="AL42"/>
      <c r="AM42"/>
      <c r="AN42"/>
      <c r="AO42"/>
      <c r="AP42"/>
      <c r="AQ42"/>
      <c r="AR42"/>
      <c r="AU42"/>
    </row>
    <row r="43" spans="11:47" ht="21.75" customHeight="1" x14ac:dyDescent="0.3">
      <c r="K43" s="1"/>
      <c r="L43" s="1"/>
      <c r="M43" s="7"/>
      <c r="P43"/>
      <c r="Q43"/>
      <c r="R43"/>
      <c r="S43"/>
      <c r="T43"/>
      <c r="U43"/>
      <c r="V43"/>
      <c r="W43"/>
      <c r="X43"/>
      <c r="AL43"/>
      <c r="AM43"/>
      <c r="AN43"/>
      <c r="AO43"/>
      <c r="AP43"/>
      <c r="AQ43"/>
      <c r="AR43"/>
      <c r="AU43"/>
    </row>
    <row r="44" spans="11:47" ht="21.75" customHeight="1" x14ac:dyDescent="0.3">
      <c r="K44" s="1"/>
      <c r="L44" s="1"/>
      <c r="M44" s="7"/>
      <c r="P44"/>
      <c r="Q44"/>
      <c r="R44"/>
      <c r="S44"/>
      <c r="T44"/>
      <c r="U44"/>
      <c r="V44"/>
      <c r="W44"/>
      <c r="X44"/>
      <c r="AL44"/>
      <c r="AM44"/>
      <c r="AN44"/>
      <c r="AO44"/>
      <c r="AP44"/>
      <c r="AQ44"/>
      <c r="AR44"/>
      <c r="AU44"/>
    </row>
    <row r="45" spans="11:47" ht="21.75" customHeight="1" x14ac:dyDescent="0.3">
      <c r="K45" s="1"/>
      <c r="L45" s="1"/>
      <c r="M45" s="7"/>
      <c r="P45"/>
      <c r="Q45"/>
      <c r="R45"/>
      <c r="S45"/>
      <c r="T45"/>
      <c r="U45"/>
      <c r="V45"/>
      <c r="W45"/>
      <c r="X45"/>
      <c r="AL45"/>
      <c r="AM45"/>
      <c r="AN45"/>
      <c r="AO45"/>
      <c r="AP45"/>
      <c r="AQ45"/>
      <c r="AR45"/>
      <c r="AU45"/>
    </row>
    <row r="46" spans="11:47" ht="21.75" customHeight="1" x14ac:dyDescent="0.3">
      <c r="K46" s="1"/>
      <c r="L46" s="1"/>
      <c r="M46" s="7"/>
      <c r="P46"/>
      <c r="Q46"/>
      <c r="R46"/>
      <c r="S46"/>
      <c r="T46"/>
      <c r="U46"/>
      <c r="V46"/>
      <c r="W46"/>
      <c r="X46"/>
      <c r="AL46"/>
      <c r="AM46"/>
      <c r="AN46"/>
      <c r="AO46"/>
      <c r="AP46"/>
      <c r="AQ46"/>
      <c r="AR46"/>
      <c r="AU46"/>
    </row>
    <row r="47" spans="11:47" ht="21.75" customHeight="1" x14ac:dyDescent="0.3">
      <c r="K47" s="1"/>
      <c r="L47" s="1"/>
      <c r="M47" s="7"/>
      <c r="P47"/>
      <c r="Q47"/>
      <c r="R47"/>
      <c r="S47"/>
      <c r="T47"/>
      <c r="U47"/>
      <c r="V47"/>
      <c r="W47"/>
      <c r="X47"/>
      <c r="AL47"/>
      <c r="AM47"/>
      <c r="AN47"/>
      <c r="AO47"/>
      <c r="AP47"/>
      <c r="AQ47"/>
      <c r="AR47"/>
      <c r="AU47"/>
    </row>
    <row r="48" spans="11:47" ht="21.75" customHeight="1" x14ac:dyDescent="0.3">
      <c r="K48" s="1"/>
      <c r="L48" s="1"/>
      <c r="M48" s="7"/>
      <c r="P48"/>
      <c r="Q48"/>
      <c r="R48"/>
      <c r="S48"/>
      <c r="T48"/>
      <c r="U48"/>
      <c r="V48"/>
      <c r="W48"/>
      <c r="X48"/>
      <c r="AL48"/>
      <c r="AM48"/>
      <c r="AN48"/>
      <c r="AO48"/>
      <c r="AP48"/>
      <c r="AQ48"/>
      <c r="AR48"/>
      <c r="AU48"/>
    </row>
    <row r="49" spans="11:47" ht="21.75" customHeight="1" x14ac:dyDescent="0.3">
      <c r="K49" s="1"/>
      <c r="L49" s="1"/>
      <c r="M49" s="7"/>
      <c r="P49" t="s">
        <v>62</v>
      </c>
      <c r="Q49"/>
      <c r="R49"/>
      <c r="S49"/>
      <c r="T49"/>
      <c r="U49"/>
      <c r="V49"/>
      <c r="W49"/>
      <c r="X49"/>
      <c r="AL49"/>
      <c r="AM49"/>
      <c r="AN49"/>
      <c r="AO49"/>
      <c r="AP49"/>
      <c r="AQ49"/>
      <c r="AR49"/>
      <c r="AU49"/>
    </row>
    <row r="50" spans="11:47" ht="21.75" customHeight="1" x14ac:dyDescent="0.3">
      <c r="K50" s="1"/>
      <c r="L50" s="1"/>
      <c r="M50" s="7"/>
      <c r="P50" t="s">
        <v>62</v>
      </c>
      <c r="Q50"/>
      <c r="R50"/>
      <c r="S50"/>
      <c r="T50"/>
      <c r="U50"/>
      <c r="V50"/>
      <c r="W50"/>
      <c r="X50"/>
      <c r="AM50"/>
      <c r="AN50"/>
      <c r="AO50"/>
      <c r="AP50"/>
      <c r="AQ50"/>
      <c r="AR50"/>
      <c r="AU50"/>
    </row>
    <row r="51" spans="11:47" ht="21.75" customHeight="1" x14ac:dyDescent="0.3">
      <c r="K51" s="1"/>
      <c r="L51" s="1"/>
      <c r="M51" s="7"/>
      <c r="P51" t="s">
        <v>62</v>
      </c>
      <c r="Q51"/>
      <c r="R51"/>
      <c r="S51"/>
      <c r="T51"/>
      <c r="U51"/>
      <c r="V51"/>
      <c r="W51"/>
      <c r="X51"/>
      <c r="AM51"/>
      <c r="AN51"/>
      <c r="AO51"/>
      <c r="AP51"/>
      <c r="AQ51"/>
      <c r="AR51"/>
      <c r="AU51"/>
    </row>
    <row r="52" spans="11:47" ht="21.75" customHeight="1" x14ac:dyDescent="0.3">
      <c r="K52" s="1"/>
      <c r="L52" s="1"/>
      <c r="M52" s="7"/>
      <c r="P52" t="s">
        <v>62</v>
      </c>
      <c r="Q52"/>
      <c r="R52"/>
      <c r="S52"/>
      <c r="T52"/>
      <c r="U52"/>
      <c r="V52"/>
      <c r="W52"/>
      <c r="X52"/>
      <c r="AM52"/>
      <c r="AN52"/>
      <c r="AO52"/>
      <c r="AP52"/>
      <c r="AQ52"/>
      <c r="AR52"/>
      <c r="AU52"/>
    </row>
    <row r="53" spans="11:47" ht="21.75" customHeight="1" x14ac:dyDescent="0.3">
      <c r="K53" s="1"/>
      <c r="L53" s="1"/>
      <c r="M53" s="7"/>
      <c r="P53" t="s">
        <v>62</v>
      </c>
      <c r="Q53"/>
      <c r="R53"/>
      <c r="S53"/>
      <c r="T53"/>
      <c r="U53"/>
      <c r="V53"/>
      <c r="W53"/>
      <c r="X53"/>
      <c r="AM53"/>
      <c r="AN53"/>
      <c r="AO53"/>
      <c r="AP53"/>
      <c r="AQ53"/>
      <c r="AR53"/>
      <c r="AU53"/>
    </row>
    <row r="54" spans="11:47" ht="21.75" customHeight="1" x14ac:dyDescent="0.3">
      <c r="K54" s="1"/>
      <c r="L54" s="1"/>
      <c r="M54" s="7"/>
      <c r="P54" t="s">
        <v>62</v>
      </c>
      <c r="Q54"/>
      <c r="R54"/>
      <c r="S54"/>
      <c r="T54"/>
      <c r="U54"/>
      <c r="V54"/>
      <c r="W54"/>
      <c r="X54"/>
      <c r="AM54"/>
      <c r="AN54"/>
      <c r="AO54"/>
      <c r="AP54"/>
      <c r="AQ54"/>
      <c r="AR54"/>
      <c r="AU54"/>
    </row>
    <row r="55" spans="11:47" ht="21.75" customHeight="1" x14ac:dyDescent="0.3">
      <c r="K55" s="1"/>
      <c r="L55" s="1"/>
      <c r="M55" s="7"/>
      <c r="P55" t="s">
        <v>62</v>
      </c>
      <c r="Q55"/>
      <c r="R55"/>
      <c r="S55"/>
      <c r="T55"/>
      <c r="U55"/>
      <c r="V55"/>
      <c r="W55"/>
      <c r="X55"/>
      <c r="AM55"/>
      <c r="AN55"/>
      <c r="AO55"/>
      <c r="AP55"/>
      <c r="AQ55"/>
      <c r="AR55"/>
      <c r="AU55"/>
    </row>
    <row r="56" spans="11:47" ht="21.75" customHeight="1" x14ac:dyDescent="0.3">
      <c r="K56" s="1"/>
      <c r="L56" s="1"/>
      <c r="M56" s="7"/>
      <c r="P56" t="s">
        <v>62</v>
      </c>
      <c r="Q56"/>
      <c r="R56"/>
      <c r="S56"/>
      <c r="T56"/>
      <c r="U56"/>
      <c r="V56"/>
      <c r="W56"/>
      <c r="X56"/>
      <c r="AM56"/>
      <c r="AN56"/>
      <c r="AO56"/>
      <c r="AP56"/>
      <c r="AQ56"/>
      <c r="AR56"/>
      <c r="AU56"/>
    </row>
    <row r="57" spans="11:47" ht="21.75" customHeight="1" x14ac:dyDescent="0.3">
      <c r="K57" s="1"/>
      <c r="L57" s="1"/>
      <c r="M57" s="7"/>
      <c r="P57" t="s">
        <v>62</v>
      </c>
      <c r="Q57"/>
      <c r="R57"/>
      <c r="S57"/>
      <c r="T57"/>
      <c r="U57"/>
      <c r="V57"/>
      <c r="W57"/>
      <c r="X57"/>
      <c r="AM57"/>
      <c r="AN57"/>
      <c r="AO57"/>
      <c r="AP57"/>
      <c r="AQ57"/>
      <c r="AR57"/>
      <c r="AU57"/>
    </row>
    <row r="58" spans="11:47" ht="21.75" customHeight="1" x14ac:dyDescent="0.3">
      <c r="K58" s="1"/>
      <c r="L58" s="1"/>
      <c r="M58" s="7"/>
      <c r="P58" t="s">
        <v>62</v>
      </c>
      <c r="Q58"/>
      <c r="R58"/>
      <c r="S58"/>
      <c r="T58"/>
      <c r="U58"/>
      <c r="V58"/>
      <c r="W58"/>
      <c r="X58"/>
      <c r="AM58"/>
      <c r="AN58"/>
      <c r="AO58"/>
      <c r="AP58"/>
      <c r="AQ58"/>
      <c r="AR58"/>
      <c r="AU58"/>
    </row>
    <row r="59" spans="11:47" ht="21.75" customHeight="1" x14ac:dyDescent="0.3">
      <c r="K59" s="1"/>
      <c r="L59" s="1"/>
      <c r="M59" s="7"/>
      <c r="P59" t="s">
        <v>62</v>
      </c>
      <c r="Q59"/>
      <c r="R59"/>
      <c r="S59"/>
      <c r="T59"/>
      <c r="U59"/>
      <c r="V59"/>
      <c r="W59"/>
      <c r="X59"/>
      <c r="AM59"/>
      <c r="AN59"/>
      <c r="AO59"/>
      <c r="AP59"/>
      <c r="AQ59"/>
      <c r="AU59"/>
    </row>
    <row r="60" spans="11:47" ht="21.75" customHeight="1" x14ac:dyDescent="0.3">
      <c r="K60" s="1"/>
      <c r="L60" s="1"/>
      <c r="M60" s="7"/>
      <c r="P60" t="s">
        <v>62</v>
      </c>
      <c r="Q60"/>
      <c r="R60"/>
      <c r="S60"/>
      <c r="T60"/>
      <c r="U60"/>
      <c r="V60"/>
      <c r="W60"/>
      <c r="X60"/>
      <c r="AM60"/>
      <c r="AN60"/>
      <c r="AO60"/>
      <c r="AP60"/>
      <c r="AQ60"/>
      <c r="AS60"/>
      <c r="AT60"/>
      <c r="AU60"/>
    </row>
    <row r="61" spans="11:47" ht="21.75" customHeight="1" x14ac:dyDescent="0.3">
      <c r="K61" s="1"/>
      <c r="L61" s="1"/>
      <c r="M61" s="7"/>
      <c r="P61" t="s">
        <v>62</v>
      </c>
      <c r="Q61"/>
      <c r="R61"/>
      <c r="S61"/>
      <c r="T61"/>
      <c r="U61"/>
      <c r="V61"/>
      <c r="W61"/>
      <c r="X61"/>
      <c r="AM61"/>
      <c r="AN61"/>
      <c r="AO61"/>
      <c r="AP61"/>
      <c r="AQ61"/>
      <c r="AS61"/>
      <c r="AT61"/>
      <c r="AU61"/>
    </row>
    <row r="62" spans="11:47" ht="21.75" customHeight="1" x14ac:dyDescent="0.3">
      <c r="K62" s="1"/>
      <c r="L62" s="1"/>
      <c r="M62" s="7"/>
      <c r="P62" t="s">
        <v>62</v>
      </c>
      <c r="Q62"/>
      <c r="R62"/>
      <c r="S62"/>
      <c r="T62"/>
      <c r="U62"/>
      <c r="V62"/>
      <c r="W62"/>
      <c r="X62"/>
      <c r="AM62"/>
      <c r="AN62"/>
      <c r="AO62"/>
      <c r="AP62"/>
      <c r="AQ62"/>
      <c r="AS62"/>
      <c r="AT62"/>
      <c r="AU62"/>
    </row>
    <row r="63" spans="11:47" ht="21.75" customHeight="1" x14ac:dyDescent="0.3">
      <c r="K63" s="1"/>
      <c r="L63" s="1"/>
      <c r="M63" s="7"/>
      <c r="P63" t="s">
        <v>62</v>
      </c>
      <c r="Q63"/>
      <c r="R63"/>
      <c r="S63"/>
      <c r="T63"/>
      <c r="U63"/>
      <c r="V63"/>
      <c r="W63"/>
      <c r="X63"/>
      <c r="AM63"/>
      <c r="AN63"/>
      <c r="AO63"/>
      <c r="AP63"/>
      <c r="AQ63"/>
      <c r="AS63"/>
      <c r="AT63"/>
      <c r="AU63"/>
    </row>
    <row r="64" spans="11:47" ht="21.75" customHeight="1" x14ac:dyDescent="0.3">
      <c r="K64" s="1"/>
      <c r="L64" s="1"/>
      <c r="M64" s="7"/>
      <c r="P64" t="s">
        <v>62</v>
      </c>
      <c r="Q64"/>
      <c r="R64"/>
      <c r="S64"/>
      <c r="T64"/>
      <c r="U64"/>
      <c r="V64"/>
      <c r="W64"/>
      <c r="X64"/>
      <c r="AM64"/>
      <c r="AN64"/>
      <c r="AO64"/>
      <c r="AP64"/>
      <c r="AQ64"/>
      <c r="AS64"/>
      <c r="AT64"/>
      <c r="AU64"/>
    </row>
    <row r="65" spans="11:47" ht="21.75" customHeight="1" x14ac:dyDescent="0.3">
      <c r="K65" s="1"/>
      <c r="L65" s="1"/>
      <c r="M65" s="7"/>
      <c r="P65" t="s">
        <v>62</v>
      </c>
      <c r="Q65"/>
      <c r="R65"/>
      <c r="S65"/>
      <c r="T65"/>
      <c r="U65"/>
      <c r="V65"/>
      <c r="W65"/>
      <c r="X65"/>
      <c r="AS65"/>
      <c r="AT65"/>
      <c r="AU65"/>
    </row>
    <row r="66" spans="11:47" ht="21.75" customHeight="1" x14ac:dyDescent="0.3">
      <c r="K66" s="1"/>
      <c r="L66" s="1"/>
      <c r="M66" s="7"/>
      <c r="P66" t="s">
        <v>62</v>
      </c>
      <c r="Q66"/>
      <c r="R66"/>
      <c r="S66"/>
      <c r="T66"/>
      <c r="U66"/>
      <c r="V66"/>
      <c r="W66"/>
      <c r="X66"/>
      <c r="AS66"/>
      <c r="AT66"/>
      <c r="AU66"/>
    </row>
    <row r="67" spans="11:47" ht="21.75" customHeight="1" x14ac:dyDescent="0.3">
      <c r="K67" s="1"/>
      <c r="L67" s="1"/>
      <c r="M67" s="7"/>
      <c r="P67" t="s">
        <v>62</v>
      </c>
      <c r="Q67"/>
      <c r="R67"/>
      <c r="S67"/>
      <c r="T67"/>
      <c r="U67"/>
      <c r="V67"/>
      <c r="W67"/>
      <c r="X67"/>
      <c r="AS67"/>
      <c r="AT67"/>
    </row>
    <row r="68" spans="11:47" ht="21.75" customHeight="1" x14ac:dyDescent="0.3">
      <c r="K68" s="1"/>
      <c r="L68" s="1"/>
      <c r="M68" s="7"/>
      <c r="P68" t="s">
        <v>62</v>
      </c>
      <c r="Q68"/>
      <c r="R68"/>
      <c r="S68"/>
      <c r="T68"/>
      <c r="U68"/>
      <c r="V68"/>
      <c r="W68"/>
      <c r="X68"/>
      <c r="AS68"/>
      <c r="AT68"/>
    </row>
    <row r="69" spans="11:47" ht="21.75" customHeight="1" x14ac:dyDescent="0.3">
      <c r="K69" s="1"/>
      <c r="L69" s="1"/>
      <c r="M69" s="7"/>
      <c r="P69" t="s">
        <v>62</v>
      </c>
      <c r="Q69"/>
      <c r="R69"/>
      <c r="S69"/>
      <c r="T69"/>
      <c r="U69"/>
      <c r="V69"/>
      <c r="W69"/>
      <c r="X69"/>
      <c r="AS69"/>
      <c r="AT69"/>
    </row>
    <row r="70" spans="11:47" ht="21.75" customHeight="1" x14ac:dyDescent="0.3">
      <c r="M70" s="7"/>
      <c r="P70" t="s">
        <v>62</v>
      </c>
      <c r="Q70"/>
      <c r="R70"/>
      <c r="S70"/>
      <c r="T70"/>
      <c r="U70"/>
      <c r="V70"/>
      <c r="W70"/>
      <c r="X70"/>
      <c r="AS70"/>
      <c r="AT70"/>
    </row>
    <row r="71" spans="11:47" ht="21.75" customHeight="1" x14ac:dyDescent="0.3">
      <c r="M71" s="7"/>
      <c r="P71" t="s">
        <v>62</v>
      </c>
      <c r="Q71"/>
      <c r="R71"/>
      <c r="S71"/>
      <c r="T71"/>
      <c r="U71"/>
      <c r="V71"/>
      <c r="W71"/>
      <c r="X71"/>
      <c r="AS71"/>
      <c r="AT71"/>
    </row>
    <row r="72" spans="11:47" ht="21.75" customHeight="1" x14ac:dyDescent="0.3">
      <c r="M72" s="7"/>
      <c r="P72" t="s">
        <v>62</v>
      </c>
      <c r="Q72"/>
      <c r="R72"/>
      <c r="S72"/>
      <c r="T72"/>
      <c r="U72"/>
      <c r="V72"/>
      <c r="W72"/>
      <c r="X72"/>
      <c r="AS72"/>
      <c r="AT72"/>
    </row>
    <row r="73" spans="11:47" ht="21.75" customHeight="1" x14ac:dyDescent="0.3">
      <c r="M73" s="7"/>
      <c r="P73" t="s">
        <v>62</v>
      </c>
      <c r="Q73"/>
      <c r="R73"/>
      <c r="S73"/>
      <c r="T73"/>
      <c r="U73"/>
      <c r="V73"/>
      <c r="W73"/>
      <c r="X73"/>
      <c r="AS73"/>
      <c r="AT73"/>
    </row>
    <row r="74" spans="11:47" ht="21.75" customHeight="1" x14ac:dyDescent="0.3">
      <c r="M74" s="7"/>
      <c r="P74" t="s">
        <v>62</v>
      </c>
      <c r="Q74"/>
      <c r="R74"/>
      <c r="S74"/>
      <c r="T74"/>
      <c r="U74"/>
      <c r="V74"/>
      <c r="W74"/>
      <c r="X74"/>
      <c r="AS74"/>
      <c r="AT74"/>
    </row>
    <row r="75" spans="11:47" ht="21.75" customHeight="1" x14ac:dyDescent="0.3">
      <c r="M75" s="7"/>
      <c r="P75" t="s">
        <v>62</v>
      </c>
      <c r="Q75"/>
      <c r="R75"/>
      <c r="S75"/>
      <c r="T75"/>
      <c r="U75"/>
      <c r="V75"/>
      <c r="W75"/>
      <c r="X75"/>
      <c r="AS75"/>
      <c r="AT75"/>
    </row>
    <row r="76" spans="11:47" ht="21.75" customHeight="1" x14ac:dyDescent="0.3">
      <c r="M76" s="7"/>
      <c r="P76" t="s">
        <v>62</v>
      </c>
      <c r="Q76"/>
      <c r="R76"/>
      <c r="S76"/>
      <c r="T76"/>
      <c r="U76"/>
      <c r="V76"/>
      <c r="W76"/>
      <c r="X76"/>
      <c r="AS76"/>
      <c r="AT76"/>
    </row>
    <row r="77" spans="11:47" ht="21.75" customHeight="1" x14ac:dyDescent="0.3">
      <c r="M77" s="7"/>
      <c r="P77" t="s">
        <v>62</v>
      </c>
      <c r="Q77"/>
      <c r="R77"/>
      <c r="S77"/>
      <c r="T77"/>
      <c r="U77"/>
      <c r="V77"/>
      <c r="W77"/>
      <c r="X77"/>
      <c r="AS77"/>
      <c r="AT77"/>
    </row>
    <row r="78" spans="11:47" ht="21.75" customHeight="1" x14ac:dyDescent="0.3">
      <c r="M78" s="7"/>
      <c r="P78" t="s">
        <v>62</v>
      </c>
      <c r="Q78"/>
      <c r="R78"/>
      <c r="S78"/>
      <c r="T78"/>
      <c r="U78"/>
      <c r="V78"/>
      <c r="W78"/>
      <c r="X78"/>
      <c r="AS78"/>
      <c r="AT78"/>
    </row>
    <row r="79" spans="11:47" ht="21.75" customHeight="1" x14ac:dyDescent="0.3">
      <c r="M79" s="7"/>
      <c r="P79" t="s">
        <v>62</v>
      </c>
      <c r="Q79"/>
      <c r="R79"/>
      <c r="S79"/>
      <c r="T79"/>
      <c r="U79"/>
      <c r="V79"/>
      <c r="W79"/>
      <c r="X79"/>
      <c r="AS79"/>
      <c r="AT79"/>
    </row>
    <row r="80" spans="11:47" ht="21.75" customHeight="1" x14ac:dyDescent="0.3">
      <c r="M80" s="7"/>
      <c r="P80" t="s">
        <v>62</v>
      </c>
      <c r="Q80"/>
      <c r="R80"/>
      <c r="S80"/>
      <c r="T80"/>
      <c r="U80"/>
      <c r="V80"/>
      <c r="W80"/>
      <c r="X80"/>
      <c r="AS80"/>
      <c r="AT80"/>
    </row>
    <row r="81" spans="13:46" ht="21.75" customHeight="1" x14ac:dyDescent="0.3">
      <c r="M81" s="7"/>
      <c r="P81" t="s">
        <v>62</v>
      </c>
      <c r="Q81"/>
      <c r="R81"/>
      <c r="S81"/>
      <c r="T81"/>
      <c r="U81"/>
      <c r="V81"/>
      <c r="W81"/>
      <c r="X81"/>
      <c r="AS81"/>
      <c r="AT81"/>
    </row>
    <row r="82" spans="13:46" ht="21.75" customHeight="1" x14ac:dyDescent="0.3">
      <c r="M82" s="7"/>
      <c r="P82" t="s">
        <v>62</v>
      </c>
      <c r="Q82"/>
      <c r="R82"/>
      <c r="S82"/>
      <c r="T82"/>
      <c r="U82"/>
      <c r="V82"/>
      <c r="W82"/>
      <c r="X82"/>
      <c r="AS82"/>
      <c r="AT82"/>
    </row>
    <row r="83" spans="13:46" ht="21.75" customHeight="1" x14ac:dyDescent="0.3">
      <c r="M83" s="7"/>
      <c r="P83" t="s">
        <v>62</v>
      </c>
      <c r="Q83"/>
      <c r="R83"/>
      <c r="S83"/>
      <c r="T83"/>
      <c r="U83"/>
      <c r="V83"/>
      <c r="W83"/>
      <c r="X83"/>
      <c r="AS83"/>
      <c r="AT83"/>
    </row>
    <row r="84" spans="13:46" ht="21.75" customHeight="1" x14ac:dyDescent="0.3">
      <c r="M84" s="7"/>
      <c r="P84" t="s">
        <v>62</v>
      </c>
      <c r="Q84"/>
      <c r="R84"/>
      <c r="S84"/>
      <c r="T84"/>
      <c r="U84"/>
      <c r="V84"/>
      <c r="W84"/>
      <c r="X84"/>
      <c r="AS84"/>
      <c r="AT84"/>
    </row>
    <row r="85" spans="13:46" ht="21.75" customHeight="1" x14ac:dyDescent="0.3">
      <c r="M85" s="7"/>
      <c r="P85" t="s">
        <v>62</v>
      </c>
      <c r="Q85"/>
      <c r="R85"/>
      <c r="S85"/>
      <c r="T85"/>
      <c r="U85"/>
      <c r="AS85"/>
      <c r="AT85"/>
    </row>
    <row r="86" spans="13:46" ht="21.75" customHeight="1" x14ac:dyDescent="0.3">
      <c r="M86" s="7"/>
      <c r="P86" t="s">
        <v>62</v>
      </c>
      <c r="Q86"/>
      <c r="R86"/>
      <c r="S86"/>
      <c r="T86"/>
      <c r="U86"/>
      <c r="AS86"/>
      <c r="AT86"/>
    </row>
    <row r="87" spans="13:46" ht="21.75" customHeight="1" x14ac:dyDescent="0.3">
      <c r="M87" s="7"/>
      <c r="P87" t="s">
        <v>62</v>
      </c>
      <c r="Q87"/>
      <c r="R87"/>
      <c r="S87"/>
      <c r="T87"/>
      <c r="U87"/>
      <c r="AS87"/>
      <c r="AT87"/>
    </row>
    <row r="88" spans="13:46" ht="21.75" customHeight="1" x14ac:dyDescent="0.3">
      <c r="M88" s="7"/>
      <c r="P88" t="s">
        <v>62</v>
      </c>
      <c r="Q88"/>
      <c r="R88"/>
      <c r="S88"/>
      <c r="T88"/>
      <c r="U88"/>
      <c r="AS88"/>
      <c r="AT88"/>
    </row>
    <row r="89" spans="13:46" ht="21.75" customHeight="1" x14ac:dyDescent="0.3">
      <c r="M89" s="7"/>
      <c r="P89" t="s">
        <v>62</v>
      </c>
      <c r="Q89"/>
      <c r="R89"/>
      <c r="S89"/>
      <c r="T89"/>
      <c r="U89"/>
      <c r="AS89"/>
      <c r="AT89"/>
    </row>
    <row r="90" spans="13:46" ht="21.75" customHeight="1" x14ac:dyDescent="0.3">
      <c r="M90" s="7"/>
      <c r="P90" t="s">
        <v>62</v>
      </c>
      <c r="Q90"/>
      <c r="R90"/>
      <c r="S90"/>
      <c r="T90"/>
      <c r="U90"/>
      <c r="AS90"/>
      <c r="AT90"/>
    </row>
    <row r="91" spans="13:46" ht="21.75" customHeight="1" x14ac:dyDescent="0.3">
      <c r="M91" s="7"/>
      <c r="P91" t="s">
        <v>62</v>
      </c>
      <c r="Q91"/>
      <c r="R91"/>
      <c r="S91"/>
      <c r="T91"/>
      <c r="U91"/>
      <c r="AS91"/>
      <c r="AT91"/>
    </row>
    <row r="92" spans="13:46" ht="21.75" customHeight="1" x14ac:dyDescent="0.3">
      <c r="M92" s="7"/>
      <c r="P92" t="s">
        <v>62</v>
      </c>
      <c r="Q92"/>
      <c r="R92"/>
      <c r="S92"/>
      <c r="T92"/>
      <c r="U92"/>
      <c r="AS92"/>
      <c r="AT92"/>
    </row>
    <row r="93" spans="13:46" ht="21.75" customHeight="1" x14ac:dyDescent="0.3">
      <c r="M93" s="7"/>
      <c r="P93" t="s">
        <v>62</v>
      </c>
      <c r="Q93"/>
      <c r="R93"/>
      <c r="S93"/>
      <c r="T93"/>
      <c r="U93"/>
      <c r="AS93"/>
      <c r="AT93"/>
    </row>
    <row r="94" spans="13:46" ht="21.75" customHeight="1" x14ac:dyDescent="0.3">
      <c r="M94" s="7"/>
      <c r="P94" t="s">
        <v>62</v>
      </c>
      <c r="Q94"/>
      <c r="R94"/>
      <c r="S94"/>
      <c r="T94"/>
      <c r="U94"/>
      <c r="AS94"/>
      <c r="AT94"/>
    </row>
    <row r="95" spans="13:46" ht="21.75" customHeight="1" x14ac:dyDescent="0.3">
      <c r="M95" s="7"/>
      <c r="P95" t="s">
        <v>62</v>
      </c>
      <c r="Q95"/>
      <c r="R95"/>
      <c r="S95"/>
      <c r="T95"/>
      <c r="U95"/>
      <c r="AS95"/>
      <c r="AT95"/>
    </row>
    <row r="96" spans="13:46" ht="21.75" customHeight="1" x14ac:dyDescent="0.3">
      <c r="M96" s="7"/>
      <c r="P96" t="s">
        <v>62</v>
      </c>
      <c r="Q96"/>
      <c r="R96"/>
      <c r="S96"/>
      <c r="T96"/>
      <c r="U96"/>
      <c r="AS96"/>
      <c r="AT96"/>
    </row>
    <row r="97" spans="13:46" ht="21.75" customHeight="1" x14ac:dyDescent="0.3">
      <c r="M97" s="7"/>
      <c r="P97" t="s">
        <v>62</v>
      </c>
      <c r="Q97"/>
      <c r="R97"/>
      <c r="S97"/>
      <c r="T97"/>
      <c r="U97"/>
      <c r="AS97"/>
      <c r="AT97"/>
    </row>
    <row r="98" spans="13:46" ht="21.75" customHeight="1" x14ac:dyDescent="0.3">
      <c r="M98" s="7"/>
      <c r="P98" t="s">
        <v>62</v>
      </c>
      <c r="Q98"/>
      <c r="R98"/>
      <c r="S98"/>
      <c r="T98"/>
      <c r="U98"/>
      <c r="AS98"/>
      <c r="AT98"/>
    </row>
    <row r="99" spans="13:46" ht="21.75" customHeight="1" x14ac:dyDescent="0.3">
      <c r="M99" s="7"/>
      <c r="P99" t="s">
        <v>62</v>
      </c>
      <c r="Q99"/>
      <c r="R99"/>
      <c r="S99"/>
      <c r="T99"/>
      <c r="U99"/>
      <c r="AS99"/>
      <c r="AT99"/>
    </row>
    <row r="100" spans="13:46" ht="21.75" customHeight="1" x14ac:dyDescent="0.3">
      <c r="P100" t="s">
        <v>62</v>
      </c>
      <c r="Q100"/>
      <c r="R100"/>
      <c r="S100"/>
      <c r="T100"/>
      <c r="U100"/>
      <c r="AS100"/>
      <c r="AT100"/>
    </row>
    <row r="101" spans="13:46" ht="21.75" customHeight="1" x14ac:dyDescent="0.3">
      <c r="P101" t="s">
        <v>62</v>
      </c>
      <c r="Q101"/>
      <c r="R101"/>
      <c r="S101"/>
      <c r="T101"/>
      <c r="U101"/>
      <c r="AS101"/>
      <c r="AT101"/>
    </row>
    <row r="102" spans="13:46" ht="21.75" customHeight="1" x14ac:dyDescent="0.3">
      <c r="P102" t="s">
        <v>62</v>
      </c>
      <c r="Q102"/>
      <c r="R102"/>
      <c r="S102"/>
      <c r="T102"/>
      <c r="U102"/>
      <c r="AS102"/>
      <c r="AT102"/>
    </row>
    <row r="103" spans="13:46" ht="21.75" customHeight="1" x14ac:dyDescent="0.3">
      <c r="P103" t="s">
        <v>62</v>
      </c>
      <c r="Q103"/>
      <c r="R103"/>
      <c r="S103"/>
      <c r="T103"/>
      <c r="U103"/>
    </row>
    <row r="104" spans="13:46" ht="21.75" customHeight="1" x14ac:dyDescent="0.3">
      <c r="P104" t="s">
        <v>62</v>
      </c>
      <c r="Q104"/>
      <c r="R104"/>
      <c r="S104"/>
      <c r="T104"/>
      <c r="U104"/>
    </row>
    <row r="105" spans="13:46" ht="21.75" customHeight="1" x14ac:dyDescent="0.3">
      <c r="P105" t="s">
        <v>62</v>
      </c>
      <c r="Q105"/>
      <c r="R105"/>
      <c r="S105"/>
      <c r="T105"/>
      <c r="U105"/>
    </row>
    <row r="106" spans="13:46" ht="21.75" customHeight="1" x14ac:dyDescent="0.3">
      <c r="P106" t="s">
        <v>62</v>
      </c>
      <c r="Q106"/>
      <c r="R106"/>
      <c r="S106"/>
      <c r="T106"/>
    </row>
    <row r="107" spans="13:46" ht="21.75" customHeight="1" x14ac:dyDescent="0.3">
      <c r="P107" t="s">
        <v>62</v>
      </c>
      <c r="Q107"/>
      <c r="R107"/>
      <c r="S10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(1) eBMW 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</dc:creator>
  <cp:lastModifiedBy>Patrick</cp:lastModifiedBy>
  <dcterms:created xsi:type="dcterms:W3CDTF">2023-07-21T18:14:48Z</dcterms:created>
  <dcterms:modified xsi:type="dcterms:W3CDTF">2024-08-02T15:50:55Z</dcterms:modified>
</cp:coreProperties>
</file>