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homas.ling\Downloads\"/>
    </mc:Choice>
  </mc:AlternateContent>
  <xr:revisionPtr revIDLastSave="0" documentId="13_ncr:1_{065656E1-16AE-403F-AF29-83D3F077C7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KBankHol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A12" i="1"/>
  <c r="J12" i="1" s="1"/>
  <c r="J11" i="1"/>
  <c r="I11" i="1"/>
  <c r="H11" i="1"/>
  <c r="G11" i="1"/>
  <c r="F11" i="1"/>
  <c r="E11" i="1"/>
  <c r="D11" i="1"/>
  <c r="B11" i="1"/>
  <c r="C11" i="1" s="1"/>
  <c r="D12" i="1" l="1"/>
  <c r="G12" i="1"/>
  <c r="H12" i="1"/>
  <c r="A13" i="1"/>
  <c r="H13" i="1" s="1"/>
  <c r="E12" i="1"/>
  <c r="I12" i="1"/>
  <c r="B12" i="1"/>
  <c r="C12" i="1" s="1"/>
  <c r="F12" i="1"/>
  <c r="A14" i="1" l="1"/>
  <c r="D13" i="1"/>
  <c r="I13" i="1"/>
  <c r="G13" i="1"/>
  <c r="J13" i="1"/>
  <c r="F13" i="1"/>
  <c r="E13" i="1"/>
  <c r="B13" i="1"/>
  <c r="C13" i="1" s="1"/>
  <c r="J14" i="1"/>
  <c r="B14" i="1"/>
  <c r="C14" i="1" s="1"/>
  <c r="I14" i="1"/>
  <c r="E14" i="1"/>
  <c r="A15" i="1"/>
  <c r="D14" i="1"/>
  <c r="H14" i="1"/>
  <c r="G14" i="1"/>
  <c r="H15" i="1" l="1"/>
  <c r="D15" i="1"/>
  <c r="A16" i="1"/>
  <c r="G15" i="1"/>
  <c r="J15" i="1"/>
  <c r="B15" i="1"/>
  <c r="C15" i="1" s="1"/>
  <c r="I15" i="1"/>
  <c r="F15" i="1"/>
  <c r="E15" i="1"/>
  <c r="J16" i="1" l="1"/>
  <c r="F16" i="1"/>
  <c r="B16" i="1"/>
  <c r="C16" i="1" s="1"/>
  <c r="I16" i="1"/>
  <c r="E16" i="1"/>
  <c r="H16" i="1"/>
  <c r="G16" i="1"/>
  <c r="D16" i="1"/>
  <c r="A17" i="1"/>
  <c r="H17" i="1" l="1"/>
  <c r="D17" i="1"/>
  <c r="A18" i="1"/>
  <c r="G17" i="1"/>
  <c r="F17" i="1"/>
  <c r="E17" i="1"/>
  <c r="J17" i="1"/>
  <c r="B17" i="1"/>
  <c r="C17" i="1" s="1"/>
  <c r="I17" i="1"/>
  <c r="J18" i="1" l="1"/>
  <c r="F18" i="1"/>
  <c r="B18" i="1"/>
  <c r="C18" i="1" s="1"/>
  <c r="I18" i="1"/>
  <c r="E18" i="1"/>
  <c r="D18" i="1"/>
  <c r="A19" i="1"/>
  <c r="H18" i="1"/>
  <c r="G18" i="1"/>
  <c r="H19" i="1" l="1"/>
  <c r="D19" i="1"/>
  <c r="A20" i="1"/>
  <c r="G19" i="1"/>
  <c r="J19" i="1"/>
  <c r="B19" i="1"/>
  <c r="C19" i="1" s="1"/>
  <c r="I19" i="1"/>
  <c r="F19" i="1"/>
  <c r="E19" i="1"/>
  <c r="J20" i="1" l="1"/>
  <c r="F20" i="1"/>
  <c r="B20" i="1"/>
  <c r="C20" i="1" s="1"/>
  <c r="I20" i="1"/>
  <c r="E20" i="1"/>
  <c r="H20" i="1"/>
  <c r="G20" i="1"/>
  <c r="D20" i="1"/>
  <c r="A21" i="1"/>
  <c r="H21" i="1" l="1"/>
  <c r="D21" i="1"/>
  <c r="A22" i="1"/>
  <c r="G21" i="1"/>
  <c r="F21" i="1"/>
  <c r="E21" i="1"/>
  <c r="J21" i="1"/>
  <c r="B21" i="1"/>
  <c r="C21" i="1" s="1"/>
  <c r="I21" i="1"/>
  <c r="J22" i="1" l="1"/>
  <c r="F22" i="1"/>
  <c r="B22" i="1"/>
  <c r="C22" i="1" s="1"/>
  <c r="I22" i="1"/>
  <c r="E22" i="1"/>
  <c r="D22" i="1"/>
  <c r="A23" i="1"/>
  <c r="H22" i="1"/>
  <c r="G22" i="1"/>
  <c r="H23" i="1" l="1"/>
  <c r="D23" i="1"/>
  <c r="A24" i="1"/>
  <c r="G23" i="1"/>
  <c r="J23" i="1"/>
  <c r="F23" i="1"/>
  <c r="B23" i="1"/>
  <c r="C23" i="1" s="1"/>
  <c r="E23" i="1"/>
  <c r="I23" i="1"/>
  <c r="J24" i="1" l="1"/>
  <c r="F24" i="1"/>
  <c r="B24" i="1"/>
  <c r="C24" i="1" s="1"/>
  <c r="I24" i="1"/>
  <c r="E24" i="1"/>
  <c r="H24" i="1"/>
  <c r="D24" i="1"/>
  <c r="A25" i="1"/>
  <c r="G24" i="1"/>
  <c r="H25" i="1" l="1"/>
  <c r="D25" i="1"/>
  <c r="A26" i="1"/>
  <c r="G25" i="1"/>
  <c r="J25" i="1"/>
  <c r="F25" i="1"/>
  <c r="B25" i="1"/>
  <c r="C25" i="1" s="1"/>
  <c r="I25" i="1"/>
  <c r="E25" i="1"/>
  <c r="J26" i="1" l="1"/>
  <c r="F26" i="1"/>
  <c r="B26" i="1"/>
  <c r="C26" i="1" s="1"/>
  <c r="I26" i="1"/>
  <c r="E26" i="1"/>
  <c r="H26" i="1"/>
  <c r="D26" i="1"/>
  <c r="G26" i="1"/>
</calcChain>
</file>

<file path=xl/sharedStrings.xml><?xml version="1.0" encoding="utf-8"?>
<sst xmlns="http://schemas.openxmlformats.org/spreadsheetml/2006/main" count="26" uniqueCount="25">
  <si>
    <t>UK Bank Holiday Calculator</t>
  </si>
  <si>
    <t xml:space="preserve">Calculates the dates of UK Bank Holidays. Needs to be manually updated if additional years need to be calculated. </t>
  </si>
  <si>
    <t>1=Monday, 7=Sunday</t>
  </si>
  <si>
    <t>First weekday of the year. If on a weekend, move it to Monday</t>
  </si>
  <si>
    <t>Uses formula from https://www.mrexcel.com/board/threads/how-to-calculate-the-date-of-easter.389703/</t>
  </si>
  <si>
    <t>First Monday of May</t>
  </si>
  <si>
    <t>Last Monday of May</t>
  </si>
  <si>
    <t>Last Monday of Aug</t>
  </si>
  <si>
    <t>25 Dec, if on a weekend move it to the next weekday</t>
  </si>
  <si>
    <t>26 Dec, if on Saturday move to Monday, if on Sunday move to Tuesday</t>
  </si>
  <si>
    <t>Year beginning</t>
  </si>
  <si>
    <t>Day of week</t>
  </si>
  <si>
    <t>New Year's Day</t>
  </si>
  <si>
    <t>Good Friday</t>
  </si>
  <si>
    <t>Easter Monday</t>
  </si>
  <si>
    <t>Early May Bank Holiday</t>
  </si>
  <si>
    <t>Spring Bank Holiday</t>
  </si>
  <si>
    <t>Summer Bank Holiday</t>
  </si>
  <si>
    <t>Christmas Day</t>
  </si>
  <si>
    <t>Boxing Day</t>
  </si>
  <si>
    <t>Extra Day 1</t>
  </si>
  <si>
    <t>Extra Day 2</t>
  </si>
  <si>
    <t>Adjustments</t>
  </si>
  <si>
    <t>2020: Early May Bank Holiday moved to 8 May (VE Day)</t>
  </si>
  <si>
    <t>2022: Spring Bank Holiday moved to 2 June; Additional Platinum Jubilee Bank Holiday on 3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</si>
</sst>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6" fillId="0" borderId="0" xfId="5" applyFont="1" applyAlignment="1">
      <alignment wrapText="1"/>
    </xf>
    <xf numFmtId="0" fontId="6" fillId="0" borderId="0" xfId="5" applyFont="1"/>
    <xf numFmtId="0" fontId="3" fillId="2" borderId="1" xfId="2"/>
    <xf numFmtId="0" fontId="4" fillId="3" borderId="1" xfId="3"/>
    <xf numFmtId="0" fontId="3" fillId="4" borderId="2" xfId="4" applyFont="1"/>
    <xf numFmtId="14" fontId="0" fillId="0" borderId="0" xfId="0" applyNumberFormat="1"/>
    <xf numFmtId="14" fontId="3" fillId="5" borderId="1" xfId="2" applyNumberFormat="1" applyFill="1"/>
    <xf numFmtId="0" fontId="0" fillId="0" borderId="0" xfId="0" applyAlignment="1">
      <alignment wrapText="1"/>
    </xf>
  </cellXfs>
  <cellStyles count="6">
    <cellStyle name="Calculation" xfId="3" builtinId="22"/>
    <cellStyle name="Explanatory Text" xfId="5" builtinId="53"/>
    <cellStyle name="Input" xfId="2" builtinId="20"/>
    <cellStyle name="Normal" xfId="0" builtinId="0"/>
    <cellStyle name="Note" xfId="4" builtinId="10"/>
    <cellStyle name="Title" xfId="1" builtinId="15"/>
  </cellStyles>
  <dxfs count="1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nkHolidays" displayName="BankHolidays" ref="A10:M26" totalsRowShown="0">
  <autoFilter ref="A10:M26" xr:uid="{00000000-0009-0000-0100-000001000000}"/>
  <tableColumns count="13">
    <tableColumn id="1" xr3:uid="{00000000-0010-0000-0000-000001000000}" name="Year beginning" dataDxfId="11">
      <calculatedColumnFormula>DATE(YEAR(A10)+1,1,1)</calculatedColumnFormula>
    </tableColumn>
    <tableColumn id="2" xr3:uid="{00000000-0010-0000-0000-000002000000}" name="Day of week" dataDxfId="10">
      <calculatedColumnFormula>WEEKDAY(A11,2)</calculatedColumnFormula>
    </tableColumn>
    <tableColumn id="3" xr3:uid="{00000000-0010-0000-0000-000003000000}" name="New Year's Day" dataDxfId="9">
      <calculatedColumnFormula>IF($B11=6,$A11+2,IF($B11=7,$A11+1,$A11))</calculatedColumnFormula>
    </tableColumn>
    <tableColumn id="4" xr3:uid="{00000000-0010-0000-0000-000004000000}" name="Good Friday" dataDxfId="8">
      <calculatedColumnFormula>-2+(DATE(YEAR(A11),MONTH(DATE(YEAR(A11),MONTH(1),DAY(1)))+((INT(((MOD((19*(MOD(YEAR(A11),19))+(INT(YEAR(A11)/100))-(INT(INT(YEAR(A11)/100)/4))-(INT(((INT(YEAR(A11)/100))-(INT(((INT(YEAR(A11)/100))+8)/25))+1)/3))+15),30))+(MOD((32+2*(MOD(INT(YEAR(A11)/100),4))+2*(INT((MOD(YEAR(A11),100))/4))-(MOD((19*(MOD(YEAR(A11),19))+(INT(YEAR(A11)/100))-(INT(INT(YEAR(A11)/100)/4))-(INT(((INT(YEAR(A11)/100))-(INT(((INT(YEAR(A11)/100))+8)/25))+1)/3))+15),30))-(MOD((MOD(YEAR(A11),100)),4))),7))-7*(INT(((MOD(YEAR(A11),19))+11*(MOD((19*(MOD(YEAR(A11),19))+(INT(YEAR(A11)/100))-(INT(INT(YEAR(A11)/100)/4))-(INT(((INT(YEAR(A11)/100))-(INT(((INT(YEAR(A11)/100))+8)/25))+1)/3))+15),30))+22*(MOD((32+2*(MOD(INT(YEAR(A11)/100),4))+2*(INT((MOD(YEAR(A11),100))/4))-(MOD((19*(MOD(YEAR(A11),19))+(INT(YEAR(A11)/100))-(INT(INT(YEAR(A11)/100)/4))-(INT(((INT(YEAR(A11)/100))-(INT(((INT(YEAR(A11)/100))+8)/25))+1)/3))+15),30))-(MOD((MOD(YEAR(A11),100)),4))),7)))/451))+114)/31))-1),DAY(DATE(YEAR(A11),MONTH(1),DAY(1)))+(((MOD(((MOD((19*(MOD(YEAR(A11),19))+(INT(YEAR(A11)/100))-(INT(INT(YEAR(A11)/100)/4))-(INT(((INT(YEAR(A11)/100))-(INT(((INT(YEAR(A11)/100))+8)/25))+1)/3))+15),30))+(MOD((32+2*(MOD(INT(YEAR(A11)/100),4))+2*(INT((MOD(YEAR(A11),100))/4))-(MOD((19*(MOD(YEAR(A11),19))+(INT(YEAR(A11)/100))-(INT(INT(YEAR(A11)/100)/4))-(INT(((INT(YEAR(A11)/100))-(INT(((INT(YEAR(A11)/100))+8)/25))+1)/3))+15),30))-(MOD((MOD(YEAR(A11),100)),4))),7))-7*(INT(((MOD(YEAR(A11),19))+11*(MOD((19*(MOD(YEAR(A11),19))+(INT(YEAR(A11)/100))-(INT(INT(YEAR(A11)/100)/4))-(INT(((INT(YEAR(A11)/100))-(INT(((INT(YEAR(A11)/100))+8)/25))+1)/3))+15),30))+22*(MOD((32+2*(MOD(INT(YEAR(A11)/100),4))+2*(INT((MOD(YEAR(A11),100))/4))-(MOD((19*(MOD(YEAR(A11),19))+(INT(YEAR(A11)/100))-(INT(INT(YEAR(A11)/100)/4))-(INT(((INT(YEAR(A11)/100))-(INT(((INT(YEAR(A11)/100))+8)/25))+1)/3))+15),30))-(MOD((MOD(YEAR(A11),100)),4))),7)))/451))+114),31))+1)-1)))</calculatedColumnFormula>
    </tableColumn>
    <tableColumn id="5" xr3:uid="{00000000-0010-0000-0000-000005000000}" name="Easter Monday" dataDxfId="7">
      <calculatedColumnFormula>1+(DATE(YEAR(A11),MONTH(DATE(YEAR(A11),MONTH(1),DAY(1)))+((INT(((MOD((19*(MOD(YEAR(A11),19))+(INT(YEAR(A11)/100))-(INT(INT(YEAR(A11)/100)/4))-(INT(((INT(YEAR(A11)/100))-(INT(((INT(YEAR(A11)/100))+8)/25))+1)/3))+15),30))+(MOD((32+2*(MOD(INT(YEAR(A11)/100),4))+2*(INT((MOD(YEAR(A11),100))/4))-(MOD((19*(MOD(YEAR(A11),19))+(INT(YEAR(A11)/100))-(INT(INT(YEAR(A11)/100)/4))-(INT(((INT(YEAR(A11)/100))-(INT(((INT(YEAR(A11)/100))+8)/25))+1)/3))+15),30))-(MOD((MOD(YEAR(A11),100)),4))),7))-7*(INT(((MOD(YEAR(A11),19))+11*(MOD((19*(MOD(YEAR(A11),19))+(INT(YEAR(A11)/100))-(INT(INT(YEAR(A11)/100)/4))-(INT(((INT(YEAR(A11)/100))-(INT(((INT(YEAR(A11)/100))+8)/25))+1)/3))+15),30))+22*(MOD((32+2*(MOD(INT(YEAR(A11)/100),4))+2*(INT((MOD(YEAR(A11),100))/4))-(MOD((19*(MOD(YEAR(A11),19))+(INT(YEAR(A11)/100))-(INT(INT(YEAR(A11)/100)/4))-(INT(((INT(YEAR(A11)/100))-(INT(((INT(YEAR(A11)/100))+8)/25))+1)/3))+15),30))-(MOD((MOD(YEAR(A11),100)),4))),7)))/451))+114)/31))-1),DAY(DATE(YEAR(A11),MONTH(1),DAY(1)))+(((MOD(((MOD((19*(MOD(YEAR(A11),19))+(INT(YEAR(A11)/100))-(INT(INT(YEAR(A11)/100)/4))-(INT(((INT(YEAR(A11)/100))-(INT(((INT(YEAR(A11)/100))+8)/25))+1)/3))+15),30))+(MOD((32+2*(MOD(INT(YEAR(A11)/100),4))+2*(INT((MOD(YEAR(A11),100))/4))-(MOD((19*(MOD(YEAR(A11),19))+(INT(YEAR(A11)/100))-(INT(INT(YEAR(A11)/100)/4))-(INT(((INT(YEAR(A11)/100))-(INT(((INT(YEAR(A11)/100))+8)/25))+1)/3))+15),30))-(MOD((MOD(YEAR(A11),100)),4))),7))-7*(INT(((MOD(YEAR(A11),19))+11*(MOD((19*(MOD(YEAR(A11),19))+(INT(YEAR(A11)/100))-(INT(INT(YEAR(A11)/100)/4))-(INT(((INT(YEAR(A11)/100))-(INT(((INT(YEAR(A11)/100))+8)/25))+1)/3))+15),30))+22*(MOD((32+2*(MOD(INT(YEAR(A11)/100),4))+2*(INT((MOD(YEAR(A11),100))/4))-(MOD((19*(MOD(YEAR(A11),19))+(INT(YEAR(A11)/100))-(INT(INT(YEAR(A11)/100)/4))-(INT(((INT(YEAR(A11)/100))-(INT(((INT(YEAR(A11)/100))+8)/25))+1)/3))+15),30))-(MOD((MOD(YEAR(A11),100)),4))),7)))/451))+114),31))+1)-1)))</calculatedColumnFormula>
    </tableColumn>
    <tableColumn id="6" xr3:uid="{00000000-0010-0000-0000-000006000000}" name="Early May Bank Holiday" dataDxfId="6">
      <calculatedColumnFormula>(EOMONTH(DATE(YEAR(A11),5,1),-1)+1)
+CHOOSE(WEEKDAY(
(EOMONTH(DATE(YEAR(A11),5,1),-1)+1),
2),0,6,5,4,3,2,1)</calculatedColumnFormula>
    </tableColumn>
    <tableColumn id="7" xr3:uid="{00000000-0010-0000-0000-000007000000}" name="Spring Bank Holiday" dataDxfId="5">
      <calculatedColumnFormula>(EOMONTH(DATE(YEAR(A11),5,1),0)+0)
+CHOOSE(WEEKDAY(
(EOMONTH(DATE(YEAR(A11),5,1),0)+0),
2),0,-1,-2,-3,-4,-5,-6)</calculatedColumnFormula>
    </tableColumn>
    <tableColumn id="8" xr3:uid="{00000000-0010-0000-0000-000008000000}" name="Summer Bank Holiday" dataDxfId="4">
      <calculatedColumnFormula>(EOMONTH(DATE(YEAR(A11),8,1),0)+0)
+CHOOSE(WEEKDAY(
(EOMONTH(DATE(YEAR(A11),8,1),0)+0),
2),0,-1,-2,-3,-4,-5,-6)</calculatedColumnFormula>
    </tableColumn>
    <tableColumn id="9" xr3:uid="{00000000-0010-0000-0000-000009000000}" name="Christmas Day" dataDxfId="3">
      <calculatedColumnFormula>DATE(YEAR(A11),12,25)
+CHOOSE(WEEKDAY(
DATE(YEAR(A11),12,25),
2),0,0,0,0,0,2,1)</calculatedColumnFormula>
    </tableColumn>
    <tableColumn id="10" xr3:uid="{00000000-0010-0000-0000-00000A000000}" name="Boxing Day" dataDxfId="2">
      <calculatedColumnFormula>DATE(YEAR(A11),12,26)
+CHOOSE(WEEKDAY(
DATE(YEAR(A11),12,26),
2),0,0,0,0,0,2,2)</calculatedColumnFormula>
    </tableColumn>
    <tableColumn id="11" xr3:uid="{00000000-0010-0000-0000-00000B000000}" name="Extra Day 1" dataDxfId="1"/>
    <tableColumn id="12" xr3:uid="{00000000-0010-0000-0000-00000C000000}" name="Extra Day 2" dataDxfId="0"/>
    <tableColumn id="25" xr3:uid="{00000000-0010-0000-0000-000019000000}" name="Adjust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showGridLines="0" tabSelected="1" workbookViewId="0"/>
  </sheetViews>
  <sheetFormatPr defaultRowHeight="14.4" x14ac:dyDescent="0.3"/>
  <cols>
    <col min="1" max="1" width="18.5546875" customWidth="1"/>
    <col min="2" max="2" width="15.88671875" bestFit="1" customWidth="1"/>
    <col min="3" max="3" width="17.44140625" customWidth="1"/>
    <col min="4" max="4" width="13.88671875" customWidth="1"/>
    <col min="5" max="5" width="16.33203125" customWidth="1"/>
    <col min="6" max="6" width="23.5546875" customWidth="1"/>
    <col min="7" max="7" width="20.5546875" customWidth="1"/>
    <col min="8" max="8" width="22.44140625" customWidth="1"/>
    <col min="9" max="10" width="21.6640625" customWidth="1"/>
    <col min="11" max="12" width="12.6640625" customWidth="1"/>
    <col min="13" max="13" width="49.88671875" bestFit="1" customWidth="1"/>
    <col min="14" max="24" width="10.5546875" customWidth="1"/>
    <col min="25" max="25" width="41.6640625" bestFit="1" customWidth="1"/>
  </cols>
  <sheetData>
    <row r="1" spans="1:13" ht="23.4" x14ac:dyDescent="0.45">
      <c r="A1" s="1" t="s">
        <v>0</v>
      </c>
    </row>
    <row r="3" spans="1:13" x14ac:dyDescent="0.3">
      <c r="A3" t="s">
        <v>1</v>
      </c>
    </row>
    <row r="9" spans="1:13" ht="62.4" x14ac:dyDescent="0.3">
      <c r="B9" s="2" t="s">
        <v>2</v>
      </c>
      <c r="C9" s="2" t="s">
        <v>3</v>
      </c>
      <c r="D9" s="2" t="s">
        <v>4</v>
      </c>
      <c r="E9" s="2" t="s">
        <v>4</v>
      </c>
      <c r="F9" s="3" t="s">
        <v>5</v>
      </c>
      <c r="G9" s="3" t="s">
        <v>6</v>
      </c>
      <c r="H9" s="3" t="s">
        <v>7</v>
      </c>
      <c r="I9" s="2" t="s">
        <v>8</v>
      </c>
      <c r="J9" s="2" t="s">
        <v>9</v>
      </c>
    </row>
    <row r="10" spans="1:13" x14ac:dyDescent="0.3">
      <c r="A10" s="4" t="s">
        <v>10</v>
      </c>
      <c r="B10" s="5" t="s">
        <v>11</v>
      </c>
      <c r="C10" s="5" t="s">
        <v>12</v>
      </c>
      <c r="D10" s="5" t="s">
        <v>13</v>
      </c>
      <c r="E10" s="5" t="s">
        <v>14</v>
      </c>
      <c r="F10" s="5" t="s">
        <v>15</v>
      </c>
      <c r="G10" s="5" t="s">
        <v>16</v>
      </c>
      <c r="H10" s="5" t="s">
        <v>17</v>
      </c>
      <c r="I10" s="5" t="s">
        <v>18</v>
      </c>
      <c r="J10" s="5" t="s">
        <v>19</v>
      </c>
      <c r="K10" s="4" t="s">
        <v>20</v>
      </c>
      <c r="L10" s="4" t="s">
        <v>21</v>
      </c>
      <c r="M10" s="6" t="s">
        <v>22</v>
      </c>
    </row>
    <row r="11" spans="1:13" x14ac:dyDescent="0.3">
      <c r="A11" s="7">
        <v>42736</v>
      </c>
      <c r="B11">
        <f>WEEKDAY(A11,2)</f>
        <v>7</v>
      </c>
      <c r="C11" s="7">
        <f>IF($B11=6,$A11+2,IF($B11=7,$A11+1,$A11))</f>
        <v>42737</v>
      </c>
      <c r="D11" s="7">
        <f>-2+(DATE(YEAR(A11),MONTH(DATE(YEAR(A11),MONTH(1),DAY(1)))+((INT(((MOD((19*(MOD(YEAR(A11),19))+(INT(YEAR(A11)/100))-(INT(INT(YEAR(A11)/100)/4))-(INT(((INT(YEAR(A11)/100))-(INT(((INT(YEAR(A11)/100))+8)/25))+1)/3))+15),30))+(MOD((32+2*(MOD(INT(YEAR(A11)/100),4))+2*(INT((MOD(YEAR(A11),100))/4))-(MOD((19*(MOD(YEAR(A11),19))+(INT(YEAR(A11)/100))-(INT(INT(YEAR(A11)/100)/4))-(INT(((INT(YEAR(A11)/100))-(INT(((INT(YEAR(A11)/100))+8)/25))+1)/3))+15),30))-(MOD((MOD(YEAR(A11),100)),4))),7))-7*(INT(((MOD(YEAR(A11),19))+11*(MOD((19*(MOD(YEAR(A11),19))+(INT(YEAR(A11)/100))-(INT(INT(YEAR(A11)/100)/4))-(INT(((INT(YEAR(A11)/100))-(INT(((INT(YEAR(A11)/100))+8)/25))+1)/3))+15),30))+22*(MOD((32+2*(MOD(INT(YEAR(A11)/100),4))+2*(INT((MOD(YEAR(A11),100))/4))-(MOD((19*(MOD(YEAR(A11),19))+(INT(YEAR(A11)/100))-(INT(INT(YEAR(A11)/100)/4))-(INT(((INT(YEAR(A11)/100))-(INT(((INT(YEAR(A11)/100))+8)/25))+1)/3))+15),30))-(MOD((MOD(YEAR(A11),100)),4))),7)))/451))+114)/31))-1),DAY(DATE(YEAR(A11),MONTH(1),DAY(1)))+(((MOD(((MOD((19*(MOD(YEAR(A11),19))+(INT(YEAR(A11)/100))-(INT(INT(YEAR(A11)/100)/4))-(INT(((INT(YEAR(A11)/100))-(INT(((INT(YEAR(A11)/100))+8)/25))+1)/3))+15),30))+(MOD((32+2*(MOD(INT(YEAR(A11)/100),4))+2*(INT((MOD(YEAR(A11),100))/4))-(MOD((19*(MOD(YEAR(A11),19))+(INT(YEAR(A11)/100))-(INT(INT(YEAR(A11)/100)/4))-(INT(((INT(YEAR(A11)/100))-(INT(((INT(YEAR(A11)/100))+8)/25))+1)/3))+15),30))-(MOD((MOD(YEAR(A11),100)),4))),7))-7*(INT(((MOD(YEAR(A11),19))+11*(MOD((19*(MOD(YEAR(A11),19))+(INT(YEAR(A11)/100))-(INT(INT(YEAR(A11)/100)/4))-(INT(((INT(YEAR(A11)/100))-(INT(((INT(YEAR(A11)/100))+8)/25))+1)/3))+15),30))+22*(MOD((32+2*(MOD(INT(YEAR(A11)/100),4))+2*(INT((MOD(YEAR(A11),100))/4))-(MOD((19*(MOD(YEAR(A11),19))+(INT(YEAR(A11)/100))-(INT(INT(YEAR(A11)/100)/4))-(INT(((INT(YEAR(A11)/100))-(INT(((INT(YEAR(A11)/100))+8)/25))+1)/3))+15),30))-(MOD((MOD(YEAR(A11),100)),4))),7)))/451))+114),31))+1)-1)))</f>
        <v>42839</v>
      </c>
      <c r="E11" s="7">
        <f>1+(DATE(YEAR(A11),MONTH(DATE(YEAR(A11),MONTH(1),DAY(1)))+((INT(((MOD((19*(MOD(YEAR(A11),19))+(INT(YEAR(A11)/100))-(INT(INT(YEAR(A11)/100)/4))-(INT(((INT(YEAR(A11)/100))-(INT(((INT(YEAR(A11)/100))+8)/25))+1)/3))+15),30))+(MOD((32+2*(MOD(INT(YEAR(A11)/100),4))+2*(INT((MOD(YEAR(A11),100))/4))-(MOD((19*(MOD(YEAR(A11),19))+(INT(YEAR(A11)/100))-(INT(INT(YEAR(A11)/100)/4))-(INT(((INT(YEAR(A11)/100))-(INT(((INT(YEAR(A11)/100))+8)/25))+1)/3))+15),30))-(MOD((MOD(YEAR(A11),100)),4))),7))-7*(INT(((MOD(YEAR(A11),19))+11*(MOD((19*(MOD(YEAR(A11),19))+(INT(YEAR(A11)/100))-(INT(INT(YEAR(A11)/100)/4))-(INT(((INT(YEAR(A11)/100))-(INT(((INT(YEAR(A11)/100))+8)/25))+1)/3))+15),30))+22*(MOD((32+2*(MOD(INT(YEAR(A11)/100),4))+2*(INT((MOD(YEAR(A11),100))/4))-(MOD((19*(MOD(YEAR(A11),19))+(INT(YEAR(A11)/100))-(INT(INT(YEAR(A11)/100)/4))-(INT(((INT(YEAR(A11)/100))-(INT(((INT(YEAR(A11)/100))+8)/25))+1)/3))+15),30))-(MOD((MOD(YEAR(A11),100)),4))),7)))/451))+114)/31))-1),DAY(DATE(YEAR(A11),MONTH(1),DAY(1)))+(((MOD(((MOD((19*(MOD(YEAR(A11),19))+(INT(YEAR(A11)/100))-(INT(INT(YEAR(A11)/100)/4))-(INT(((INT(YEAR(A11)/100))-(INT(((INT(YEAR(A11)/100))+8)/25))+1)/3))+15),30))+(MOD((32+2*(MOD(INT(YEAR(A11)/100),4))+2*(INT((MOD(YEAR(A11),100))/4))-(MOD((19*(MOD(YEAR(A11),19))+(INT(YEAR(A11)/100))-(INT(INT(YEAR(A11)/100)/4))-(INT(((INT(YEAR(A11)/100))-(INT(((INT(YEAR(A11)/100))+8)/25))+1)/3))+15),30))-(MOD((MOD(YEAR(A11),100)),4))),7))-7*(INT(((MOD(YEAR(A11),19))+11*(MOD((19*(MOD(YEAR(A11),19))+(INT(YEAR(A11)/100))-(INT(INT(YEAR(A11)/100)/4))-(INT(((INT(YEAR(A11)/100))-(INT(((INT(YEAR(A11)/100))+8)/25))+1)/3))+15),30))+22*(MOD((32+2*(MOD(INT(YEAR(A11)/100),4))+2*(INT((MOD(YEAR(A11),100))/4))-(MOD((19*(MOD(YEAR(A11),19))+(INT(YEAR(A11)/100))-(INT(INT(YEAR(A11)/100)/4))-(INT(((INT(YEAR(A11)/100))-(INT(((INT(YEAR(A11)/100))+8)/25))+1)/3))+15),30))-(MOD((MOD(YEAR(A11),100)),4))),7)))/451))+114),31))+1)-1)))</f>
        <v>42842</v>
      </c>
      <c r="F11" s="7">
        <f>(EOMONTH(DATE(YEAR(A11),5,1),-1)+1)
+CHOOSE(WEEKDAY(
(EOMONTH(DATE(YEAR(A11),5,1),-1)+1),
2),0,6,5,4,3,2,1)</f>
        <v>42856</v>
      </c>
      <c r="G11" s="7">
        <f>(EOMONTH(DATE(YEAR(A11),5,1),0)+0)
+CHOOSE(WEEKDAY(
(EOMONTH(DATE(YEAR(A11),5,1),0)+0),
2),0,-1,-2,-3,-4,-5,-6)</f>
        <v>42884</v>
      </c>
      <c r="H11" s="7">
        <f>(EOMONTH(DATE(YEAR(A11),8,1),0)+0)
+CHOOSE(WEEKDAY(
(EOMONTH(DATE(YEAR(A11),8,1),0)+0),
2),0,-1,-2,-3,-4,-5,-6)</f>
        <v>42975</v>
      </c>
      <c r="I11" s="7">
        <f>DATE(YEAR(A11),12,25)
+CHOOSE(WEEKDAY(
DATE(YEAR(A11),12,25),
2),0,0,0,0,0,2,1)</f>
        <v>43094</v>
      </c>
      <c r="J11" s="7">
        <f>DATE(YEAR(A11),12,26)
+CHOOSE(WEEKDAY(
DATE(YEAR(A11),12,26),
2),0,0,0,0,0,2,2)</f>
        <v>43095</v>
      </c>
      <c r="K11" s="7"/>
      <c r="L11" s="7"/>
    </row>
    <row r="12" spans="1:13" x14ac:dyDescent="0.3">
      <c r="A12" s="7">
        <f>DATE(YEAR(A11)+1,1,1)</f>
        <v>43101</v>
      </c>
      <c r="B12">
        <f t="shared" ref="B12:B26" si="0">WEEKDAY(A12,2)</f>
        <v>1</v>
      </c>
      <c r="C12" s="7">
        <f t="shared" ref="C12:C26" si="1">IF($B12=6,$A12+2,IF($B12=7,$A12+1,$A12))</f>
        <v>43101</v>
      </c>
      <c r="D12" s="7">
        <f t="shared" ref="D12:D26" si="2">-2+(DATE(YEAR(A12),MONTH(DATE(YEAR(A12),MONTH(1),DAY(1)))+((INT(((MOD((19*(MOD(YEAR(A12),19))+(INT(YEAR(A12)/100))-(INT(INT(YEAR(A12)/100)/4))-(INT(((INT(YEAR(A12)/100))-(INT(((INT(YEAR(A12)/100))+8)/25))+1)/3))+15),30))+(MOD((32+2*(MOD(INT(YEAR(A12)/100),4))+2*(INT((MOD(YEAR(A12),100))/4))-(MOD((19*(MOD(YEAR(A12),19))+(INT(YEAR(A12)/100))-(INT(INT(YEAR(A12)/100)/4))-(INT(((INT(YEAR(A12)/100))-(INT(((INT(YEAR(A12)/100))+8)/25))+1)/3))+15),30))-(MOD((MOD(YEAR(A12),100)),4))),7))-7*(INT(((MOD(YEAR(A12),19))+11*(MOD((19*(MOD(YEAR(A12),19))+(INT(YEAR(A12)/100))-(INT(INT(YEAR(A12)/100)/4))-(INT(((INT(YEAR(A12)/100))-(INT(((INT(YEAR(A12)/100))+8)/25))+1)/3))+15),30))+22*(MOD((32+2*(MOD(INT(YEAR(A12)/100),4))+2*(INT((MOD(YEAR(A12),100))/4))-(MOD((19*(MOD(YEAR(A12),19))+(INT(YEAR(A12)/100))-(INT(INT(YEAR(A12)/100)/4))-(INT(((INT(YEAR(A12)/100))-(INT(((INT(YEAR(A12)/100))+8)/25))+1)/3))+15),30))-(MOD((MOD(YEAR(A12),100)),4))),7)))/451))+114)/31))-1),DAY(DATE(YEAR(A12),MONTH(1),DAY(1)))+(((MOD(((MOD((19*(MOD(YEAR(A12),19))+(INT(YEAR(A12)/100))-(INT(INT(YEAR(A12)/100)/4))-(INT(((INT(YEAR(A12)/100))-(INT(((INT(YEAR(A12)/100))+8)/25))+1)/3))+15),30))+(MOD((32+2*(MOD(INT(YEAR(A12)/100),4))+2*(INT((MOD(YEAR(A12),100))/4))-(MOD((19*(MOD(YEAR(A12),19))+(INT(YEAR(A12)/100))-(INT(INT(YEAR(A12)/100)/4))-(INT(((INT(YEAR(A12)/100))-(INT(((INT(YEAR(A12)/100))+8)/25))+1)/3))+15),30))-(MOD((MOD(YEAR(A12),100)),4))),7))-7*(INT(((MOD(YEAR(A12),19))+11*(MOD((19*(MOD(YEAR(A12),19))+(INT(YEAR(A12)/100))-(INT(INT(YEAR(A12)/100)/4))-(INT(((INT(YEAR(A12)/100))-(INT(((INT(YEAR(A12)/100))+8)/25))+1)/3))+15),30))+22*(MOD((32+2*(MOD(INT(YEAR(A12)/100),4))+2*(INT((MOD(YEAR(A12),100))/4))-(MOD((19*(MOD(YEAR(A12),19))+(INT(YEAR(A12)/100))-(INT(INT(YEAR(A12)/100)/4))-(INT(((INT(YEAR(A12)/100))-(INT(((INT(YEAR(A12)/100))+8)/25))+1)/3))+15),30))-(MOD((MOD(YEAR(A12),100)),4))),7)))/451))+114),31))+1)-1)))</f>
        <v>43189</v>
      </c>
      <c r="E12" s="7">
        <f t="shared" ref="E12:E26" si="3">1+(DATE(YEAR(A12),MONTH(DATE(YEAR(A12),MONTH(1),DAY(1)))+((INT(((MOD((19*(MOD(YEAR(A12),19))+(INT(YEAR(A12)/100))-(INT(INT(YEAR(A12)/100)/4))-(INT(((INT(YEAR(A12)/100))-(INT(((INT(YEAR(A12)/100))+8)/25))+1)/3))+15),30))+(MOD((32+2*(MOD(INT(YEAR(A12)/100),4))+2*(INT((MOD(YEAR(A12),100))/4))-(MOD((19*(MOD(YEAR(A12),19))+(INT(YEAR(A12)/100))-(INT(INT(YEAR(A12)/100)/4))-(INT(((INT(YEAR(A12)/100))-(INT(((INT(YEAR(A12)/100))+8)/25))+1)/3))+15),30))-(MOD((MOD(YEAR(A12),100)),4))),7))-7*(INT(((MOD(YEAR(A12),19))+11*(MOD((19*(MOD(YEAR(A12),19))+(INT(YEAR(A12)/100))-(INT(INT(YEAR(A12)/100)/4))-(INT(((INT(YEAR(A12)/100))-(INT(((INT(YEAR(A12)/100))+8)/25))+1)/3))+15),30))+22*(MOD((32+2*(MOD(INT(YEAR(A12)/100),4))+2*(INT((MOD(YEAR(A12),100))/4))-(MOD((19*(MOD(YEAR(A12),19))+(INT(YEAR(A12)/100))-(INT(INT(YEAR(A12)/100)/4))-(INT(((INT(YEAR(A12)/100))-(INT(((INT(YEAR(A12)/100))+8)/25))+1)/3))+15),30))-(MOD((MOD(YEAR(A12),100)),4))),7)))/451))+114)/31))-1),DAY(DATE(YEAR(A12),MONTH(1),DAY(1)))+(((MOD(((MOD((19*(MOD(YEAR(A12),19))+(INT(YEAR(A12)/100))-(INT(INT(YEAR(A12)/100)/4))-(INT(((INT(YEAR(A12)/100))-(INT(((INT(YEAR(A12)/100))+8)/25))+1)/3))+15),30))+(MOD((32+2*(MOD(INT(YEAR(A12)/100),4))+2*(INT((MOD(YEAR(A12),100))/4))-(MOD((19*(MOD(YEAR(A12),19))+(INT(YEAR(A12)/100))-(INT(INT(YEAR(A12)/100)/4))-(INT(((INT(YEAR(A12)/100))-(INT(((INT(YEAR(A12)/100))+8)/25))+1)/3))+15),30))-(MOD((MOD(YEAR(A12),100)),4))),7))-7*(INT(((MOD(YEAR(A12),19))+11*(MOD((19*(MOD(YEAR(A12),19))+(INT(YEAR(A12)/100))-(INT(INT(YEAR(A12)/100)/4))-(INT(((INT(YEAR(A12)/100))-(INT(((INT(YEAR(A12)/100))+8)/25))+1)/3))+15),30))+22*(MOD((32+2*(MOD(INT(YEAR(A12)/100),4))+2*(INT((MOD(YEAR(A12),100))/4))-(MOD((19*(MOD(YEAR(A12),19))+(INT(YEAR(A12)/100))-(INT(INT(YEAR(A12)/100)/4))-(INT(((INT(YEAR(A12)/100))-(INT(((INT(YEAR(A12)/100))+8)/25))+1)/3))+15),30))-(MOD((MOD(YEAR(A12),100)),4))),7)))/451))+114),31))+1)-1)))</f>
        <v>43192</v>
      </c>
      <c r="F12" s="7">
        <f t="shared" ref="F12:F26" si="4">(EOMONTH(DATE(YEAR(A12),5,1),-1)+1)
+CHOOSE(WEEKDAY(
(EOMONTH(DATE(YEAR(A12),5,1),-1)+1),
2),0,6,5,4,3,2,1)</f>
        <v>43227</v>
      </c>
      <c r="G12" s="7">
        <f t="shared" ref="G12:G26" si="5">(EOMONTH(DATE(YEAR(A12),5,1),0)+0)
+CHOOSE(WEEKDAY(
(EOMONTH(DATE(YEAR(A12),5,1),0)+0),
2),0,-1,-2,-3,-4,-5,-6)</f>
        <v>43248</v>
      </c>
      <c r="H12" s="7">
        <f t="shared" ref="H12:H26" si="6">(EOMONTH(DATE(YEAR(A12),8,1),0)+0)
+CHOOSE(WEEKDAY(
(EOMONTH(DATE(YEAR(A12),8,1),0)+0),
2),0,-1,-2,-3,-4,-5,-6)</f>
        <v>43339</v>
      </c>
      <c r="I12" s="7">
        <f t="shared" ref="I12:I26" si="7">DATE(YEAR(A12),12,25)
+CHOOSE(WEEKDAY(
DATE(YEAR(A12),12,25),
2),0,0,0,0,0,2,1)</f>
        <v>43459</v>
      </c>
      <c r="J12" s="7">
        <f t="shared" ref="J12:J26" si="8">DATE(YEAR(A12),12,26)
+CHOOSE(WEEKDAY(
DATE(YEAR(A12),12,26),
2),0,0,0,0,0,2,2)</f>
        <v>43460</v>
      </c>
      <c r="K12" s="7"/>
      <c r="L12" s="7"/>
    </row>
    <row r="13" spans="1:13" x14ac:dyDescent="0.3">
      <c r="A13" s="7">
        <f t="shared" ref="A13:A26" si="9">DATE(YEAR(A12)+1,1,1)</f>
        <v>43466</v>
      </c>
      <c r="B13">
        <f t="shared" si="0"/>
        <v>2</v>
      </c>
      <c r="C13" s="7">
        <f t="shared" si="1"/>
        <v>43466</v>
      </c>
      <c r="D13" s="7">
        <f t="shared" si="2"/>
        <v>43574</v>
      </c>
      <c r="E13" s="7">
        <f t="shared" si="3"/>
        <v>43577</v>
      </c>
      <c r="F13" s="7">
        <f t="shared" si="4"/>
        <v>43591</v>
      </c>
      <c r="G13" s="7">
        <f t="shared" si="5"/>
        <v>43612</v>
      </c>
      <c r="H13" s="7">
        <f t="shared" si="6"/>
        <v>43703</v>
      </c>
      <c r="I13" s="7">
        <f t="shared" si="7"/>
        <v>43824</v>
      </c>
      <c r="J13" s="7">
        <f t="shared" si="8"/>
        <v>43825</v>
      </c>
      <c r="K13" s="7"/>
      <c r="L13" s="7"/>
    </row>
    <row r="14" spans="1:13" x14ac:dyDescent="0.3">
      <c r="A14" s="7">
        <f t="shared" si="9"/>
        <v>43831</v>
      </c>
      <c r="B14">
        <f t="shared" si="0"/>
        <v>3</v>
      </c>
      <c r="C14" s="7">
        <f t="shared" si="1"/>
        <v>43831</v>
      </c>
      <c r="D14" s="7">
        <f t="shared" si="2"/>
        <v>43931</v>
      </c>
      <c r="E14" s="7">
        <f t="shared" si="3"/>
        <v>43934</v>
      </c>
      <c r="F14" s="8">
        <f>DATE(2020,5,8)</f>
        <v>43959</v>
      </c>
      <c r="G14" s="7">
        <f t="shared" si="5"/>
        <v>43976</v>
      </c>
      <c r="H14" s="7">
        <f t="shared" si="6"/>
        <v>44074</v>
      </c>
      <c r="I14" s="7">
        <f t="shared" si="7"/>
        <v>44190</v>
      </c>
      <c r="J14" s="7">
        <f t="shared" si="8"/>
        <v>44193</v>
      </c>
      <c r="K14" s="7"/>
      <c r="L14" s="7"/>
      <c r="M14" t="s">
        <v>23</v>
      </c>
    </row>
    <row r="15" spans="1:13" x14ac:dyDescent="0.3">
      <c r="A15" s="7">
        <f t="shared" si="9"/>
        <v>44197</v>
      </c>
      <c r="B15">
        <f t="shared" si="0"/>
        <v>5</v>
      </c>
      <c r="C15" s="7">
        <f t="shared" si="1"/>
        <v>44197</v>
      </c>
      <c r="D15" s="7">
        <f t="shared" si="2"/>
        <v>44288</v>
      </c>
      <c r="E15" s="7">
        <f t="shared" si="3"/>
        <v>44291</v>
      </c>
      <c r="F15" s="7">
        <f t="shared" si="4"/>
        <v>44319</v>
      </c>
      <c r="G15" s="7">
        <f t="shared" si="5"/>
        <v>44347</v>
      </c>
      <c r="H15" s="7">
        <f t="shared" si="6"/>
        <v>44438</v>
      </c>
      <c r="I15" s="7">
        <f t="shared" si="7"/>
        <v>44557</v>
      </c>
      <c r="J15" s="7">
        <f t="shared" si="8"/>
        <v>44558</v>
      </c>
      <c r="K15" s="7"/>
      <c r="L15" s="7"/>
    </row>
    <row r="16" spans="1:13" ht="28.8" x14ac:dyDescent="0.3">
      <c r="A16" s="7">
        <f t="shared" si="9"/>
        <v>44562</v>
      </c>
      <c r="B16">
        <f t="shared" si="0"/>
        <v>6</v>
      </c>
      <c r="C16" s="7">
        <f t="shared" si="1"/>
        <v>44564</v>
      </c>
      <c r="D16" s="7">
        <f t="shared" si="2"/>
        <v>44666</v>
      </c>
      <c r="E16" s="7">
        <f t="shared" si="3"/>
        <v>44669</v>
      </c>
      <c r="F16" s="7">
        <f t="shared" si="4"/>
        <v>44683</v>
      </c>
      <c r="G16" s="7">
        <f t="shared" si="5"/>
        <v>44711</v>
      </c>
      <c r="H16" s="7">
        <f t="shared" si="6"/>
        <v>44802</v>
      </c>
      <c r="I16" s="7">
        <f t="shared" si="7"/>
        <v>44921</v>
      </c>
      <c r="J16" s="7">
        <f t="shared" si="8"/>
        <v>44921</v>
      </c>
      <c r="K16" s="7">
        <v>44715</v>
      </c>
      <c r="L16" s="7"/>
      <c r="M16" s="9" t="s">
        <v>24</v>
      </c>
    </row>
    <row r="17" spans="1:12" x14ac:dyDescent="0.3">
      <c r="A17" s="7">
        <f t="shared" si="9"/>
        <v>44927</v>
      </c>
      <c r="B17">
        <f t="shared" si="0"/>
        <v>7</v>
      </c>
      <c r="C17" s="7">
        <f t="shared" si="1"/>
        <v>44928</v>
      </c>
      <c r="D17" s="7">
        <f t="shared" si="2"/>
        <v>45023</v>
      </c>
      <c r="E17" s="7">
        <f t="shared" si="3"/>
        <v>45026</v>
      </c>
      <c r="F17" s="7">
        <f t="shared" si="4"/>
        <v>45047</v>
      </c>
      <c r="G17" s="7">
        <f t="shared" si="5"/>
        <v>45075</v>
      </c>
      <c r="H17" s="7">
        <f t="shared" si="6"/>
        <v>45166</v>
      </c>
      <c r="I17" s="7">
        <f t="shared" si="7"/>
        <v>45285</v>
      </c>
      <c r="J17" s="7">
        <f t="shared" si="8"/>
        <v>45286</v>
      </c>
      <c r="K17" s="7"/>
      <c r="L17" s="7"/>
    </row>
    <row r="18" spans="1:12" x14ac:dyDescent="0.3">
      <c r="A18" s="7">
        <f t="shared" si="9"/>
        <v>45292</v>
      </c>
      <c r="B18">
        <f t="shared" si="0"/>
        <v>1</v>
      </c>
      <c r="C18" s="7">
        <f t="shared" si="1"/>
        <v>45292</v>
      </c>
      <c r="D18" s="7">
        <f t="shared" si="2"/>
        <v>45380</v>
      </c>
      <c r="E18" s="7">
        <f t="shared" si="3"/>
        <v>45383</v>
      </c>
      <c r="F18" s="7">
        <f t="shared" si="4"/>
        <v>45418</v>
      </c>
      <c r="G18" s="7">
        <f t="shared" si="5"/>
        <v>45439</v>
      </c>
      <c r="H18" s="7">
        <f t="shared" si="6"/>
        <v>45530</v>
      </c>
      <c r="I18" s="7">
        <f t="shared" si="7"/>
        <v>45651</v>
      </c>
      <c r="J18" s="7">
        <f t="shared" si="8"/>
        <v>45652</v>
      </c>
      <c r="K18" s="7"/>
      <c r="L18" s="7"/>
    </row>
    <row r="19" spans="1:12" x14ac:dyDescent="0.3">
      <c r="A19" s="7">
        <f t="shared" si="9"/>
        <v>45658</v>
      </c>
      <c r="B19">
        <f t="shared" si="0"/>
        <v>3</v>
      </c>
      <c r="C19" s="7">
        <f t="shared" si="1"/>
        <v>45658</v>
      </c>
      <c r="D19" s="7">
        <f t="shared" si="2"/>
        <v>45765</v>
      </c>
      <c r="E19" s="7">
        <f t="shared" si="3"/>
        <v>45768</v>
      </c>
      <c r="F19" s="7">
        <f t="shared" si="4"/>
        <v>45782</v>
      </c>
      <c r="G19" s="7">
        <f t="shared" si="5"/>
        <v>45803</v>
      </c>
      <c r="H19" s="7">
        <f t="shared" si="6"/>
        <v>45894</v>
      </c>
      <c r="I19" s="7">
        <f t="shared" si="7"/>
        <v>46016</v>
      </c>
      <c r="J19" s="7">
        <f t="shared" si="8"/>
        <v>46017</v>
      </c>
      <c r="K19" s="7"/>
      <c r="L19" s="7"/>
    </row>
    <row r="20" spans="1:12" x14ac:dyDescent="0.3">
      <c r="A20" s="7">
        <f t="shared" si="9"/>
        <v>46023</v>
      </c>
      <c r="B20">
        <f t="shared" si="0"/>
        <v>4</v>
      </c>
      <c r="C20" s="7">
        <f t="shared" si="1"/>
        <v>46023</v>
      </c>
      <c r="D20" s="7">
        <f t="shared" si="2"/>
        <v>46115</v>
      </c>
      <c r="E20" s="7">
        <f t="shared" si="3"/>
        <v>46118</v>
      </c>
      <c r="F20" s="7">
        <f t="shared" si="4"/>
        <v>46146</v>
      </c>
      <c r="G20" s="7">
        <f t="shared" si="5"/>
        <v>46167</v>
      </c>
      <c r="H20" s="7">
        <f t="shared" si="6"/>
        <v>46265</v>
      </c>
      <c r="I20" s="7">
        <f t="shared" si="7"/>
        <v>46381</v>
      </c>
      <c r="J20" s="7">
        <f t="shared" si="8"/>
        <v>46384</v>
      </c>
      <c r="K20" s="7"/>
      <c r="L20" s="7"/>
    </row>
    <row r="21" spans="1:12" x14ac:dyDescent="0.3">
      <c r="A21" s="7">
        <f t="shared" si="9"/>
        <v>46388</v>
      </c>
      <c r="B21">
        <f t="shared" si="0"/>
        <v>5</v>
      </c>
      <c r="C21" s="7">
        <f t="shared" si="1"/>
        <v>46388</v>
      </c>
      <c r="D21" s="7">
        <f t="shared" si="2"/>
        <v>46472</v>
      </c>
      <c r="E21" s="7">
        <f t="shared" si="3"/>
        <v>46475</v>
      </c>
      <c r="F21" s="7">
        <f t="shared" si="4"/>
        <v>46510</v>
      </c>
      <c r="G21" s="7">
        <f t="shared" si="5"/>
        <v>46538</v>
      </c>
      <c r="H21" s="7">
        <f t="shared" si="6"/>
        <v>46629</v>
      </c>
      <c r="I21" s="7">
        <f t="shared" si="7"/>
        <v>46748</v>
      </c>
      <c r="J21" s="7">
        <f t="shared" si="8"/>
        <v>46749</v>
      </c>
      <c r="K21" s="7"/>
      <c r="L21" s="7"/>
    </row>
    <row r="22" spans="1:12" x14ac:dyDescent="0.3">
      <c r="A22" s="7">
        <f t="shared" si="9"/>
        <v>46753</v>
      </c>
      <c r="B22">
        <f t="shared" si="0"/>
        <v>6</v>
      </c>
      <c r="C22" s="7">
        <f t="shared" si="1"/>
        <v>46755</v>
      </c>
      <c r="D22" s="7">
        <f t="shared" si="2"/>
        <v>46857</v>
      </c>
      <c r="E22" s="7">
        <f t="shared" si="3"/>
        <v>46860</v>
      </c>
      <c r="F22" s="7">
        <f t="shared" si="4"/>
        <v>46874</v>
      </c>
      <c r="G22" s="7">
        <f t="shared" si="5"/>
        <v>46902</v>
      </c>
      <c r="H22" s="7">
        <f t="shared" si="6"/>
        <v>46993</v>
      </c>
      <c r="I22" s="7">
        <f t="shared" si="7"/>
        <v>47112</v>
      </c>
      <c r="J22" s="7">
        <f t="shared" si="8"/>
        <v>47113</v>
      </c>
      <c r="K22" s="7"/>
      <c r="L22" s="7"/>
    </row>
    <row r="23" spans="1:12" x14ac:dyDescent="0.3">
      <c r="A23" s="7">
        <f t="shared" si="9"/>
        <v>47119</v>
      </c>
      <c r="B23">
        <f t="shared" si="0"/>
        <v>1</v>
      </c>
      <c r="C23" s="7">
        <f t="shared" si="1"/>
        <v>47119</v>
      </c>
      <c r="D23" s="7">
        <f t="shared" si="2"/>
        <v>47207</v>
      </c>
      <c r="E23" s="7">
        <f t="shared" si="3"/>
        <v>47210</v>
      </c>
      <c r="F23" s="7">
        <f t="shared" si="4"/>
        <v>47245</v>
      </c>
      <c r="G23" s="7">
        <f t="shared" si="5"/>
        <v>47266</v>
      </c>
      <c r="H23" s="7">
        <f t="shared" si="6"/>
        <v>47357</v>
      </c>
      <c r="I23" s="7">
        <f t="shared" si="7"/>
        <v>47477</v>
      </c>
      <c r="J23" s="7">
        <f t="shared" si="8"/>
        <v>47478</v>
      </c>
      <c r="K23" s="7"/>
      <c r="L23" s="7"/>
    </row>
    <row r="24" spans="1:12" x14ac:dyDescent="0.3">
      <c r="A24" s="7">
        <f t="shared" si="9"/>
        <v>47484</v>
      </c>
      <c r="B24">
        <f t="shared" si="0"/>
        <v>2</v>
      </c>
      <c r="C24" s="7">
        <f t="shared" si="1"/>
        <v>47484</v>
      </c>
      <c r="D24" s="7">
        <f t="shared" si="2"/>
        <v>47592</v>
      </c>
      <c r="E24" s="7">
        <f t="shared" si="3"/>
        <v>47595</v>
      </c>
      <c r="F24" s="7">
        <f t="shared" si="4"/>
        <v>47609</v>
      </c>
      <c r="G24" s="7">
        <f t="shared" si="5"/>
        <v>47630</v>
      </c>
      <c r="H24" s="7">
        <f t="shared" si="6"/>
        <v>47721</v>
      </c>
      <c r="I24" s="7">
        <f t="shared" si="7"/>
        <v>47842</v>
      </c>
      <c r="J24" s="7">
        <f t="shared" si="8"/>
        <v>47843</v>
      </c>
      <c r="K24" s="7"/>
      <c r="L24" s="7"/>
    </row>
    <row r="25" spans="1:12" x14ac:dyDescent="0.3">
      <c r="A25" s="7">
        <f t="shared" si="9"/>
        <v>47849</v>
      </c>
      <c r="B25">
        <f t="shared" si="0"/>
        <v>3</v>
      </c>
      <c r="C25" s="7">
        <f t="shared" si="1"/>
        <v>47849</v>
      </c>
      <c r="D25" s="7">
        <f t="shared" si="2"/>
        <v>47949</v>
      </c>
      <c r="E25" s="7">
        <f t="shared" si="3"/>
        <v>47952</v>
      </c>
      <c r="F25" s="7">
        <f t="shared" si="4"/>
        <v>47973</v>
      </c>
      <c r="G25" s="7">
        <f t="shared" si="5"/>
        <v>47994</v>
      </c>
      <c r="H25" s="7">
        <f t="shared" si="6"/>
        <v>48085</v>
      </c>
      <c r="I25" s="7">
        <f t="shared" si="7"/>
        <v>48207</v>
      </c>
      <c r="J25" s="7">
        <f t="shared" si="8"/>
        <v>48208</v>
      </c>
      <c r="K25" s="7"/>
      <c r="L25" s="7"/>
    </row>
    <row r="26" spans="1:12" x14ac:dyDescent="0.3">
      <c r="A26" s="7">
        <f t="shared" si="9"/>
        <v>48214</v>
      </c>
      <c r="B26">
        <f t="shared" si="0"/>
        <v>4</v>
      </c>
      <c r="C26" s="7">
        <f t="shared" si="1"/>
        <v>48214</v>
      </c>
      <c r="D26" s="7">
        <f t="shared" si="2"/>
        <v>48299</v>
      </c>
      <c r="E26" s="7">
        <f t="shared" si="3"/>
        <v>48302</v>
      </c>
      <c r="F26" s="7">
        <f t="shared" si="4"/>
        <v>48337</v>
      </c>
      <c r="G26" s="7">
        <f t="shared" si="5"/>
        <v>48365</v>
      </c>
      <c r="H26" s="7">
        <f t="shared" si="6"/>
        <v>48456</v>
      </c>
      <c r="I26" s="7">
        <f t="shared" si="7"/>
        <v>48575</v>
      </c>
      <c r="J26" s="7">
        <f t="shared" si="8"/>
        <v>48576</v>
      </c>
      <c r="K26" s="7"/>
      <c r="L2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33e91e85-a944-45eb-9231-e8da326b9107}" enabled="1" method="Standard" siteId="{ca58e964-e231-4a2d-9884-e2aac5012e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UKBankHolCalc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Ling</dc:creator>
  <cp:lastModifiedBy>Thomas Ling</cp:lastModifiedBy>
  <dcterms:created xsi:type="dcterms:W3CDTF">2022-02-01T17:14:25Z</dcterms:created>
  <dcterms:modified xsi:type="dcterms:W3CDTF">2024-07-31T15:00:26Z</dcterms:modified>
</cp:coreProperties>
</file>