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E39" i="20" l="1"/>
  <c r="J39" i="20" s="1"/>
  <c r="H39" i="20"/>
  <c r="E40" i="20"/>
  <c r="J40" i="20" s="1"/>
  <c r="H40" i="20"/>
  <c r="E41" i="20"/>
  <c r="H41" i="20"/>
  <c r="J41" i="20"/>
  <c r="K2" i="20"/>
  <c r="K41" i="20" s="1"/>
  <c r="K4" i="20"/>
  <c r="K7" i="20"/>
  <c r="K6" i="20"/>
  <c r="E39" i="19"/>
  <c r="H39" i="19"/>
  <c r="J39" i="19"/>
  <c r="E40" i="19"/>
  <c r="H40" i="19"/>
  <c r="J40" i="19"/>
  <c r="K40" i="19"/>
  <c r="E41" i="19"/>
  <c r="H41" i="19"/>
  <c r="J41" i="19"/>
  <c r="K2" i="23"/>
  <c r="K2" i="22"/>
  <c r="K2" i="21"/>
  <c r="D21" i="12"/>
  <c r="D20" i="12"/>
  <c r="L2" i="17"/>
  <c r="J6" i="20"/>
  <c r="K2" i="19"/>
  <c r="K4" i="19"/>
  <c r="J9" i="19"/>
  <c r="K14" i="19"/>
  <c r="J22" i="19"/>
  <c r="K27" i="19"/>
  <c r="J35" i="19"/>
  <c r="J6" i="19"/>
  <c r="K3" i="19"/>
  <c r="K3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E7" i="19"/>
  <c r="J7" i="19" s="1"/>
  <c r="E8" i="19"/>
  <c r="K8" i="19" s="1"/>
  <c r="E9" i="19"/>
  <c r="K9" i="19" s="1"/>
  <c r="E10" i="19"/>
  <c r="J10" i="19" s="1"/>
  <c r="E11" i="19"/>
  <c r="J11" i="19" s="1"/>
  <c r="E12" i="19"/>
  <c r="J12" i="19" s="1"/>
  <c r="E13" i="19"/>
  <c r="J13" i="19" s="1"/>
  <c r="E14" i="19"/>
  <c r="J14" i="19" s="1"/>
  <c r="E15" i="19"/>
  <c r="J15" i="19" s="1"/>
  <c r="E16" i="19"/>
  <c r="K16" i="19" s="1"/>
  <c r="E17" i="19"/>
  <c r="K17" i="19" s="1"/>
  <c r="E18" i="19"/>
  <c r="J18" i="19" s="1"/>
  <c r="E19" i="19"/>
  <c r="K19" i="19" s="1"/>
  <c r="E20" i="19"/>
  <c r="J20" i="19" s="1"/>
  <c r="E21" i="19"/>
  <c r="J21" i="19" s="1"/>
  <c r="E22" i="19"/>
  <c r="K22" i="19" s="1"/>
  <c r="E23" i="19"/>
  <c r="J23" i="19" s="1"/>
  <c r="E24" i="19"/>
  <c r="J24" i="19" s="1"/>
  <c r="E25" i="19"/>
  <c r="K25" i="19" s="1"/>
  <c r="E26" i="19"/>
  <c r="J26" i="19" s="1"/>
  <c r="E27" i="19"/>
  <c r="J27" i="19" s="1"/>
  <c r="E28" i="19"/>
  <c r="E29" i="19"/>
  <c r="J29" i="19" s="1"/>
  <c r="E30" i="19"/>
  <c r="K30" i="19" s="1"/>
  <c r="E31" i="19"/>
  <c r="J31" i="19" s="1"/>
  <c r="E32" i="19"/>
  <c r="K32" i="19" s="1"/>
  <c r="E33" i="19"/>
  <c r="K33" i="19" s="1"/>
  <c r="E34" i="19"/>
  <c r="J34" i="19" s="1"/>
  <c r="E35" i="19"/>
  <c r="K35" i="19" s="1"/>
  <c r="E36" i="19"/>
  <c r="E37" i="19"/>
  <c r="J37" i="19" s="1"/>
  <c r="E38" i="19"/>
  <c r="K38" i="19" s="1"/>
  <c r="H71" i="19"/>
  <c r="H72" i="19"/>
  <c r="H73" i="19"/>
  <c r="H74" i="19"/>
  <c r="H75" i="19"/>
  <c r="H76" i="19"/>
  <c r="H77" i="19"/>
  <c r="H62" i="19"/>
  <c r="H63" i="19"/>
  <c r="H64" i="19"/>
  <c r="H65" i="19"/>
  <c r="H66" i="19"/>
  <c r="H67" i="19"/>
  <c r="H68" i="19"/>
  <c r="H69" i="19"/>
  <c r="H70" i="19"/>
  <c r="K3" i="23"/>
  <c r="D6" i="23" a="1"/>
  <c r="D20" i="23" s="1"/>
  <c r="E6" i="23" a="1"/>
  <c r="E17" i="23" s="1"/>
  <c r="F12" i="23"/>
  <c r="H12" i="23"/>
  <c r="H15" i="23"/>
  <c r="J16" i="23"/>
  <c r="J18" i="23"/>
  <c r="F20" i="23"/>
  <c r="H20" i="23"/>
  <c r="F21" i="23"/>
  <c r="H22" i="23"/>
  <c r="K24" i="23"/>
  <c r="J24" i="23"/>
  <c r="F24" i="23"/>
  <c r="H24" i="23"/>
  <c r="K27" i="23"/>
  <c r="K29" i="23"/>
  <c r="K30" i="23"/>
  <c r="J30" i="23"/>
  <c r="F30" i="23"/>
  <c r="H30" i="23"/>
  <c r="H32" i="23"/>
  <c r="H33" i="23"/>
  <c r="H34" i="23"/>
  <c r="J36" i="23"/>
  <c r="F36" i="23"/>
  <c r="K39" i="23"/>
  <c r="F39" i="23"/>
  <c r="H39" i="23"/>
  <c r="K40" i="23"/>
  <c r="D6" i="23"/>
  <c r="E6" i="23"/>
  <c r="D7" i="23"/>
  <c r="E7" i="23"/>
  <c r="D8" i="23"/>
  <c r="F8" i="23" s="1"/>
  <c r="E8" i="23"/>
  <c r="D9" i="23"/>
  <c r="E9" i="23"/>
  <c r="D10" i="23"/>
  <c r="K10" i="23" s="1"/>
  <c r="E10" i="23"/>
  <c r="D11" i="23"/>
  <c r="K11" i="23" s="1"/>
  <c r="E11" i="23"/>
  <c r="D12" i="23"/>
  <c r="E12" i="23"/>
  <c r="D13" i="23"/>
  <c r="H13" i="23" s="1"/>
  <c r="E13" i="23"/>
  <c r="D14" i="23"/>
  <c r="E14" i="23"/>
  <c r="J14" i="23" s="1"/>
  <c r="D15" i="23"/>
  <c r="E15" i="23"/>
  <c r="K15" i="23" s="1"/>
  <c r="D16" i="23"/>
  <c r="K16" i="23" s="1"/>
  <c r="E16" i="23"/>
  <c r="D17" i="23"/>
  <c r="D18" i="23"/>
  <c r="E18" i="23"/>
  <c r="K18" i="23" s="1"/>
  <c r="D19" i="23"/>
  <c r="J19" i="23" s="1"/>
  <c r="E19" i="23"/>
  <c r="E20" i="23"/>
  <c r="D21" i="23"/>
  <c r="H21" i="23" s="1"/>
  <c r="E21" i="23"/>
  <c r="K21" i="23" s="1"/>
  <c r="D22" i="23"/>
  <c r="K22" i="23" s="1"/>
  <c r="E22" i="23"/>
  <c r="D23" i="23"/>
  <c r="K23" i="23" s="1"/>
  <c r="E23" i="23"/>
  <c r="D24" i="23"/>
  <c r="E24" i="23"/>
  <c r="D25" i="23"/>
  <c r="D26" i="23"/>
  <c r="E26" i="23"/>
  <c r="D27" i="23"/>
  <c r="H27" i="23" s="1"/>
  <c r="E27" i="23"/>
  <c r="E28" i="23"/>
  <c r="D29" i="23"/>
  <c r="H29" i="23" s="1"/>
  <c r="E29" i="23"/>
  <c r="D30" i="23"/>
  <c r="E30" i="23"/>
  <c r="D31" i="23"/>
  <c r="K31" i="23" s="1"/>
  <c r="E31" i="23"/>
  <c r="D32" i="23"/>
  <c r="K32" i="23" s="1"/>
  <c r="E32" i="23"/>
  <c r="D33" i="23"/>
  <c r="F33" i="23" s="1"/>
  <c r="D34" i="23"/>
  <c r="F34" i="23" s="1"/>
  <c r="E34" i="23"/>
  <c r="K34" i="23" s="1"/>
  <c r="D35" i="23"/>
  <c r="J35" i="23" s="1"/>
  <c r="E35" i="23"/>
  <c r="D36" i="23"/>
  <c r="E36" i="23"/>
  <c r="D37" i="23"/>
  <c r="H37" i="23" s="1"/>
  <c r="E37" i="23"/>
  <c r="D38" i="23"/>
  <c r="K38" i="23" s="1"/>
  <c r="E38" i="23"/>
  <c r="J38" i="23" s="1"/>
  <c r="D39" i="23"/>
  <c r="J39" i="23" s="1"/>
  <c r="E39" i="23"/>
  <c r="D40" i="23"/>
  <c r="H40" i="23" s="1"/>
  <c r="E40" i="23"/>
  <c r="D41" i="23"/>
  <c r="E41" i="23"/>
  <c r="D42" i="23"/>
  <c r="F42" i="23" s="1"/>
  <c r="E42" i="23"/>
  <c r="K3" i="22"/>
  <c r="D6" i="22" a="1"/>
  <c r="D11" i="22" s="1"/>
  <c r="E6" i="22" a="1"/>
  <c r="E39" i="22" s="1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D9" i="22"/>
  <c r="D10" i="22"/>
  <c r="D12" i="22"/>
  <c r="F12" i="22" s="1"/>
  <c r="D14" i="22"/>
  <c r="D15" i="22"/>
  <c r="D17" i="22"/>
  <c r="D18" i="22"/>
  <c r="D20" i="22"/>
  <c r="F20" i="22" s="1"/>
  <c r="D22" i="22"/>
  <c r="D23" i="22"/>
  <c r="D25" i="22"/>
  <c r="D26" i="22"/>
  <c r="D28" i="22"/>
  <c r="F28" i="22" s="1"/>
  <c r="E28" i="22"/>
  <c r="D30" i="22"/>
  <c r="D31" i="22"/>
  <c r="E31" i="22"/>
  <c r="K31" i="22" s="1"/>
  <c r="D33" i="22"/>
  <c r="D34" i="22"/>
  <c r="D36" i="22"/>
  <c r="F36" i="22" s="1"/>
  <c r="D38" i="22"/>
  <c r="D39" i="22"/>
  <c r="D41" i="22"/>
  <c r="D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E7" i="20"/>
  <c r="J7" i="20" s="1"/>
  <c r="E8" i="20"/>
  <c r="K8" i="20" s="1"/>
  <c r="E9" i="20"/>
  <c r="E10" i="20"/>
  <c r="J10" i="20" s="1"/>
  <c r="E11" i="20"/>
  <c r="E12" i="20"/>
  <c r="E13" i="20"/>
  <c r="E14" i="20"/>
  <c r="J14" i="20" s="1"/>
  <c r="E15" i="20"/>
  <c r="E16" i="20"/>
  <c r="E17" i="20"/>
  <c r="E18" i="20"/>
  <c r="J18" i="20" s="1"/>
  <c r="E19" i="20"/>
  <c r="E20" i="20"/>
  <c r="E21" i="20"/>
  <c r="E22" i="20"/>
  <c r="J22" i="20" s="1"/>
  <c r="E23" i="20"/>
  <c r="E24" i="20"/>
  <c r="E25" i="20"/>
  <c r="J25" i="20" s="1"/>
  <c r="E26" i="20"/>
  <c r="J26" i="20" s="1"/>
  <c r="E27" i="20"/>
  <c r="E28" i="20"/>
  <c r="E29" i="20"/>
  <c r="E30" i="20"/>
  <c r="J30" i="20" s="1"/>
  <c r="E31" i="20"/>
  <c r="E32" i="20"/>
  <c r="J32" i="20" s="1"/>
  <c r="E33" i="20"/>
  <c r="E34" i="20"/>
  <c r="J34" i="20" s="1"/>
  <c r="E35" i="20"/>
  <c r="E36" i="20"/>
  <c r="E37" i="20"/>
  <c r="E38" i="20"/>
  <c r="J38" i="20" s="1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D6" i="18" a="1"/>
  <c r="E6" i="18" a="1"/>
  <c r="L2" i="18"/>
  <c r="H21" i="18"/>
  <c r="H23" i="18"/>
  <c r="K2" i="17"/>
  <c r="K7" i="17" s="1"/>
  <c r="K4" i="17"/>
  <c r="J7" i="17"/>
  <c r="H7" i="17"/>
  <c r="K8" i="17"/>
  <c r="J8" i="17"/>
  <c r="H8" i="17"/>
  <c r="J9" i="17"/>
  <c r="H9" i="17"/>
  <c r="K10" i="17"/>
  <c r="J10" i="17"/>
  <c r="H10" i="17"/>
  <c r="J11" i="17"/>
  <c r="H11" i="17"/>
  <c r="K12" i="17"/>
  <c r="J12" i="17"/>
  <c r="H12" i="17"/>
  <c r="J13" i="17"/>
  <c r="H13" i="17"/>
  <c r="K14" i="17"/>
  <c r="J14" i="17"/>
  <c r="H14" i="17"/>
  <c r="J15" i="17"/>
  <c r="H15" i="17"/>
  <c r="K16" i="17"/>
  <c r="J16" i="17"/>
  <c r="H16" i="17"/>
  <c r="J6" i="17"/>
  <c r="H6" i="17"/>
  <c r="K2" i="16"/>
  <c r="K45" i="16" s="1"/>
  <c r="D6" i="16" a="1"/>
  <c r="E6" i="16" a="1"/>
  <c r="J45" i="16"/>
  <c r="K46" i="16"/>
  <c r="J46" i="16"/>
  <c r="J47" i="16"/>
  <c r="K48" i="16"/>
  <c r="J48" i="16"/>
  <c r="K49" i="16"/>
  <c r="J49" i="16"/>
  <c r="J50" i="16"/>
  <c r="K44" i="16"/>
  <c r="J44" i="16"/>
  <c r="H11" i="16"/>
  <c r="K15" i="16"/>
  <c r="K18" i="16"/>
  <c r="J18" i="16"/>
  <c r="J21" i="16"/>
  <c r="F21" i="16"/>
  <c r="F24" i="16"/>
  <c r="H24" i="16"/>
  <c r="F27" i="16"/>
  <c r="F29" i="16"/>
  <c r="J30" i="16"/>
  <c r="F32" i="16"/>
  <c r="J35" i="16"/>
  <c r="J37" i="16"/>
  <c r="F37" i="16"/>
  <c r="J40" i="16"/>
  <c r="J42" i="16"/>
  <c r="K6" i="16"/>
  <c r="K2" i="4"/>
  <c r="D6" i="4" a="1"/>
  <c r="E6" i="4" a="1"/>
  <c r="F8" i="4"/>
  <c r="H8" i="4"/>
  <c r="F10" i="4"/>
  <c r="H10" i="4"/>
  <c r="K13" i="4"/>
  <c r="K15" i="4"/>
  <c r="K17" i="4"/>
  <c r="F19" i="4"/>
  <c r="J21" i="4"/>
  <c r="K23" i="4"/>
  <c r="H24" i="4"/>
  <c r="F26" i="4"/>
  <c r="H26" i="4"/>
  <c r="J28" i="4"/>
  <c r="F28" i="4"/>
  <c r="K32" i="4"/>
  <c r="J32" i="4"/>
  <c r="K34" i="4"/>
  <c r="H35" i="4"/>
  <c r="H37" i="4"/>
  <c r="J39" i="4"/>
  <c r="F39" i="4"/>
  <c r="F40" i="4"/>
  <c r="H40" i="4"/>
  <c r="K41" i="4"/>
  <c r="J41" i="4"/>
  <c r="L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4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J36" i="18" s="1"/>
  <c r="E37" i="18"/>
  <c r="E38" i="18"/>
  <c r="E39" i="18"/>
  <c r="E40" i="18"/>
  <c r="E41" i="18"/>
  <c r="E42" i="18"/>
  <c r="D6" i="18"/>
  <c r="D7" i="18"/>
  <c r="J7" i="18" s="1"/>
  <c r="D8" i="18"/>
  <c r="D9" i="18"/>
  <c r="D10" i="18"/>
  <c r="D11" i="18"/>
  <c r="D12" i="18"/>
  <c r="H12" i="18" s="1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J27" i="18" s="1"/>
  <c r="D28" i="18"/>
  <c r="D29" i="18"/>
  <c r="D30" i="18"/>
  <c r="D31" i="18"/>
  <c r="D32" i="18"/>
  <c r="H32" i="18" s="1"/>
  <c r="D33" i="18"/>
  <c r="D34" i="18"/>
  <c r="D35" i="18"/>
  <c r="D36" i="18"/>
  <c r="D37" i="18"/>
  <c r="D38" i="18"/>
  <c r="D39" i="18"/>
  <c r="D40" i="18"/>
  <c r="D41" i="18"/>
  <c r="D42" i="18"/>
  <c r="E6" i="4"/>
  <c r="E7" i="4"/>
  <c r="E8" i="4"/>
  <c r="E9" i="4"/>
  <c r="E10" i="4"/>
  <c r="E11" i="4"/>
  <c r="E12" i="4"/>
  <c r="E13" i="4"/>
  <c r="E14" i="4"/>
  <c r="E15" i="4"/>
  <c r="E16" i="4"/>
  <c r="J16" i="4" s="1"/>
  <c r="E17" i="4"/>
  <c r="E18" i="4"/>
  <c r="E19" i="4"/>
  <c r="J19" i="4" s="1"/>
  <c r="E20" i="4"/>
  <c r="E21" i="4"/>
  <c r="E22" i="4"/>
  <c r="E23" i="4"/>
  <c r="E24" i="4"/>
  <c r="K24" i="4" s="1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D6" i="4"/>
  <c r="K6" i="4" s="1"/>
  <c r="D7" i="4"/>
  <c r="H7" i="4" s="1"/>
  <c r="D8" i="4"/>
  <c r="K8" i="4" s="1"/>
  <c r="D9" i="4"/>
  <c r="K9" i="4" s="1"/>
  <c r="D10" i="4"/>
  <c r="K10" i="4" s="1"/>
  <c r="D11" i="4"/>
  <c r="H11" i="4" s="1"/>
  <c r="D12" i="4"/>
  <c r="D13" i="4"/>
  <c r="H13" i="4" s="1"/>
  <c r="D14" i="4"/>
  <c r="F14" i="4" s="1"/>
  <c r="D15" i="4"/>
  <c r="H15" i="4" s="1"/>
  <c r="D16" i="4"/>
  <c r="K16" i="4" s="1"/>
  <c r="D17" i="4"/>
  <c r="H17" i="4" s="1"/>
  <c r="D18" i="4"/>
  <c r="K18" i="4" s="1"/>
  <c r="D19" i="4"/>
  <c r="H19" i="4" s="1"/>
  <c r="D20" i="4"/>
  <c r="H20" i="4" s="1"/>
  <c r="D21" i="4"/>
  <c r="K21" i="4" s="1"/>
  <c r="D22" i="4"/>
  <c r="J22" i="4" s="1"/>
  <c r="D23" i="4"/>
  <c r="H23" i="4" s="1"/>
  <c r="D24" i="4"/>
  <c r="J24" i="4" s="1"/>
  <c r="D25" i="4"/>
  <c r="F25" i="4" s="1"/>
  <c r="D26" i="4"/>
  <c r="K26" i="4" s="1"/>
  <c r="D27" i="4"/>
  <c r="F27" i="4" s="1"/>
  <c r="D28" i="4"/>
  <c r="H28" i="4" s="1"/>
  <c r="D29" i="4"/>
  <c r="J29" i="4" s="1"/>
  <c r="D30" i="4"/>
  <c r="J30" i="4" s="1"/>
  <c r="D31" i="4"/>
  <c r="K31" i="4" s="1"/>
  <c r="D32" i="4"/>
  <c r="F32" i="4" s="1"/>
  <c r="D33" i="4"/>
  <c r="F33" i="4" s="1"/>
  <c r="D34" i="4"/>
  <c r="H34" i="4" s="1"/>
  <c r="D35" i="4"/>
  <c r="J35" i="4" s="1"/>
  <c r="D36" i="4"/>
  <c r="H36" i="4" s="1"/>
  <c r="D37" i="4"/>
  <c r="F37" i="4" s="1"/>
  <c r="D38" i="4"/>
  <c r="J38" i="4" s="1"/>
  <c r="D39" i="4"/>
  <c r="K39" i="4" s="1"/>
  <c r="D40" i="4"/>
  <c r="J40" i="4" s="1"/>
  <c r="D41" i="4"/>
  <c r="F41" i="4" s="1"/>
  <c r="D42" i="4"/>
  <c r="K42" i="4" s="1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J32" i="16" s="1"/>
  <c r="E33" i="16"/>
  <c r="E34" i="16"/>
  <c r="E35" i="16"/>
  <c r="E36" i="16"/>
  <c r="E37" i="16"/>
  <c r="E38" i="16"/>
  <c r="E39" i="16"/>
  <c r="E40" i="16"/>
  <c r="K40" i="16" s="1"/>
  <c r="E41" i="16"/>
  <c r="E42" i="16"/>
  <c r="D6" i="16"/>
  <c r="H6" i="16" s="1"/>
  <c r="D7" i="16"/>
  <c r="K7" i="16" s="1"/>
  <c r="D8" i="16"/>
  <c r="F8" i="16" s="1"/>
  <c r="D9" i="16"/>
  <c r="D10" i="16"/>
  <c r="D11" i="16"/>
  <c r="D12" i="16"/>
  <c r="H12" i="16" s="1"/>
  <c r="D13" i="16"/>
  <c r="D14" i="16"/>
  <c r="H14" i="16" s="1"/>
  <c r="D15" i="16"/>
  <c r="D16" i="16"/>
  <c r="H16" i="16" s="1"/>
  <c r="D17" i="16"/>
  <c r="H17" i="16" s="1"/>
  <c r="D18" i="16"/>
  <c r="D19" i="16"/>
  <c r="F19" i="16" s="1"/>
  <c r="D20" i="16"/>
  <c r="H20" i="16" s="1"/>
  <c r="D21" i="16"/>
  <c r="D22" i="16"/>
  <c r="H22" i="16" s="1"/>
  <c r="D23" i="16"/>
  <c r="K23" i="16" s="1"/>
  <c r="D24" i="16"/>
  <c r="K24" i="16" s="1"/>
  <c r="D25" i="16"/>
  <c r="F25" i="16" s="1"/>
  <c r="D26" i="16"/>
  <c r="D27" i="16"/>
  <c r="K27" i="16" s="1"/>
  <c r="D28" i="16"/>
  <c r="D29" i="16"/>
  <c r="H29" i="16" s="1"/>
  <c r="D30" i="16"/>
  <c r="F30" i="16" s="1"/>
  <c r="D31" i="16"/>
  <c r="K31" i="16" s="1"/>
  <c r="D32" i="16"/>
  <c r="K32" i="16" s="1"/>
  <c r="D33" i="16"/>
  <c r="F33" i="16" s="1"/>
  <c r="D34" i="16"/>
  <c r="D35" i="16"/>
  <c r="F35" i="16" s="1"/>
  <c r="D36" i="16"/>
  <c r="D37" i="16"/>
  <c r="H37" i="16" s="1"/>
  <c r="D38" i="16"/>
  <c r="H38" i="16" s="1"/>
  <c r="D39" i="16"/>
  <c r="K39" i="16" s="1"/>
  <c r="D40" i="16"/>
  <c r="F40" i="16" s="1"/>
  <c r="D41" i="16"/>
  <c r="D42" i="16"/>
  <c r="K3" i="16"/>
  <c r="K3" i="17"/>
  <c r="E43" i="19"/>
  <c r="B43" i="19"/>
  <c r="Q78" i="19"/>
  <c r="L4" i="20"/>
  <c r="L41" i="20" s="1"/>
  <c r="M41" i="20" s="1"/>
  <c r="P78" i="19"/>
  <c r="E43" i="20"/>
  <c r="L7" i="20"/>
  <c r="L6" i="20"/>
  <c r="P6" i="20"/>
  <c r="L4" i="19"/>
  <c r="L22" i="19"/>
  <c r="B43" i="20"/>
  <c r="E44" i="20" s="1"/>
  <c r="E44" i="19"/>
  <c r="Q6" i="20"/>
  <c r="M4" i="20"/>
  <c r="M6" i="20"/>
  <c r="L4" i="21"/>
  <c r="M4" i="21" s="1"/>
  <c r="M7" i="20"/>
  <c r="L4" i="17"/>
  <c r="L7" i="17" s="1"/>
  <c r="L8" i="17"/>
  <c r="L10" i="17"/>
  <c r="L12" i="17"/>
  <c r="L14" i="17"/>
  <c r="L16" i="17"/>
  <c r="M12" i="17"/>
  <c r="M16" i="17"/>
  <c r="M4" i="19"/>
  <c r="M8" i="17"/>
  <c r="B1" i="12"/>
  <c r="M10" i="17"/>
  <c r="M14" i="17"/>
  <c r="M22" i="19"/>
  <c r="M4" i="17"/>
  <c r="M7" i="17"/>
  <c r="Q7" i="20"/>
  <c r="P7" i="20"/>
  <c r="L35" i="19"/>
  <c r="L14" i="19"/>
  <c r="L27" i="19"/>
  <c r="L9" i="19"/>
  <c r="L40" i="19"/>
  <c r="Q22" i="19"/>
  <c r="P22" i="19"/>
  <c r="B44" i="20"/>
  <c r="E45" i="20" s="1"/>
  <c r="B44" i="19"/>
  <c r="E45" i="19" s="1"/>
  <c r="M35" i="19"/>
  <c r="Q35" i="19"/>
  <c r="P35" i="19"/>
  <c r="M14" i="19"/>
  <c r="Q14" i="19"/>
  <c r="P14" i="19"/>
  <c r="M27" i="19"/>
  <c r="Q27" i="19"/>
  <c r="P27" i="19"/>
  <c r="M9" i="19"/>
  <c r="P9" i="19"/>
  <c r="Q9" i="19"/>
  <c r="M40" i="19"/>
  <c r="Q40" i="19"/>
  <c r="P40" i="19"/>
  <c r="B45" i="20"/>
  <c r="E46" i="20" s="1"/>
  <c r="B45" i="19"/>
  <c r="E46" i="19" s="1"/>
  <c r="B46" i="20"/>
  <c r="E47" i="20" s="1"/>
  <c r="B46" i="19"/>
  <c r="E47" i="19" s="1"/>
  <c r="B47" i="20"/>
  <c r="E48" i="20" s="1"/>
  <c r="B47" i="19"/>
  <c r="E48" i="19" s="1"/>
  <c r="B48" i="20"/>
  <c r="E49" i="20" s="1"/>
  <c r="B48" i="19"/>
  <c r="E49" i="19" s="1"/>
  <c r="B49" i="20"/>
  <c r="E50" i="20" s="1"/>
  <c r="B49" i="19"/>
  <c r="E50" i="19" s="1"/>
  <c r="B50" i="20"/>
  <c r="E51" i="20" s="1"/>
  <c r="B50" i="19"/>
  <c r="E51" i="19" s="1"/>
  <c r="B51" i="20"/>
  <c r="E52" i="20" s="1"/>
  <c r="B51" i="19"/>
  <c r="E52" i="19" s="1"/>
  <c r="B52" i="20"/>
  <c r="E53" i="20" s="1"/>
  <c r="B52" i="19"/>
  <c r="E53" i="19" s="1"/>
  <c r="B53" i="20"/>
  <c r="E54" i="20" s="1"/>
  <c r="B53" i="19"/>
  <c r="E54" i="19" s="1"/>
  <c r="B54" i="20"/>
  <c r="E55" i="20" s="1"/>
  <c r="B54" i="19"/>
  <c r="E55" i="19" s="1"/>
  <c r="B55" i="20"/>
  <c r="E56" i="20" s="1"/>
  <c r="B55" i="19"/>
  <c r="E56" i="19" s="1"/>
  <c r="B56" i="20"/>
  <c r="E57" i="20" s="1"/>
  <c r="B56" i="19"/>
  <c r="E57" i="19" s="1"/>
  <c r="B57" i="20"/>
  <c r="E58" i="20" s="1"/>
  <c r="B57" i="19"/>
  <c r="E58" i="19" s="1"/>
  <c r="B58" i="20"/>
  <c r="E59" i="20" s="1"/>
  <c r="B58" i="19"/>
  <c r="E59" i="19" s="1"/>
  <c r="B59" i="20"/>
  <c r="E60" i="20" s="1"/>
  <c r="B59" i="19"/>
  <c r="E60" i="19" s="1"/>
  <c r="B60" i="20"/>
  <c r="E61" i="20" s="1"/>
  <c r="B60" i="19"/>
  <c r="E61" i="19" s="1"/>
  <c r="B61" i="20"/>
  <c r="E62" i="20" s="1"/>
  <c r="B61" i="19"/>
  <c r="E62" i="19" s="1"/>
  <c r="B62" i="20"/>
  <c r="E63" i="20" s="1"/>
  <c r="B62" i="19"/>
  <c r="E63" i="19" s="1"/>
  <c r="B63" i="20"/>
  <c r="E64" i="20" s="1"/>
  <c r="B63" i="19"/>
  <c r="E64" i="19" s="1"/>
  <c r="B64" i="20"/>
  <c r="E65" i="20" s="1"/>
  <c r="B64" i="19"/>
  <c r="E65" i="19" s="1"/>
  <c r="B65" i="20"/>
  <c r="E66" i="20" s="1"/>
  <c r="B65" i="19"/>
  <c r="E66" i="19" s="1"/>
  <c r="B66" i="20"/>
  <c r="E67" i="20" s="1"/>
  <c r="B66" i="19"/>
  <c r="E67" i="19" s="1"/>
  <c r="B67" i="20"/>
  <c r="E68" i="20" s="1"/>
  <c r="B67" i="19"/>
  <c r="E68" i="19" s="1"/>
  <c r="B68" i="20"/>
  <c r="E69" i="20" s="1"/>
  <c r="B68" i="19"/>
  <c r="E69" i="19" s="1"/>
  <c r="B69" i="20"/>
  <c r="E70" i="20" s="1"/>
  <c r="B69" i="19"/>
  <c r="E70" i="19" s="1"/>
  <c r="B70" i="20"/>
  <c r="E71" i="20" s="1"/>
  <c r="B70" i="19"/>
  <c r="E71" i="19" s="1"/>
  <c r="B71" i="20"/>
  <c r="E72" i="20" s="1"/>
  <c r="B71" i="19"/>
  <c r="E72" i="19" s="1"/>
  <c r="B72" i="20"/>
  <c r="E73" i="20" s="1"/>
  <c r="B72" i="19"/>
  <c r="E73" i="19" s="1"/>
  <c r="B73" i="20"/>
  <c r="E74" i="20" s="1"/>
  <c r="B73" i="19"/>
  <c r="E74" i="19" s="1"/>
  <c r="B74" i="20"/>
  <c r="E75" i="20" s="1"/>
  <c r="B74" i="19"/>
  <c r="E75" i="19" s="1"/>
  <c r="B75" i="20"/>
  <c r="E76" i="20" s="1"/>
  <c r="B75" i="19"/>
  <c r="E76" i="19" s="1"/>
  <c r="B76" i="20"/>
  <c r="E77" i="20" s="1"/>
  <c r="B76" i="19"/>
  <c r="E77" i="19" s="1"/>
  <c r="B77" i="20"/>
  <c r="B77" i="19"/>
  <c r="K77" i="19" l="1"/>
  <c r="J77" i="19"/>
  <c r="J77" i="20"/>
  <c r="K77" i="20"/>
  <c r="K76" i="19"/>
  <c r="J76" i="19"/>
  <c r="J76" i="20"/>
  <c r="K75" i="19"/>
  <c r="J75" i="19"/>
  <c r="J75" i="20"/>
  <c r="K75" i="20"/>
  <c r="J74" i="19"/>
  <c r="K74" i="19"/>
  <c r="J74" i="20"/>
  <c r="J73" i="19"/>
  <c r="K73" i="20"/>
  <c r="J73" i="20"/>
  <c r="J72" i="19"/>
  <c r="K72" i="19"/>
  <c r="J72" i="20"/>
  <c r="J71" i="19"/>
  <c r="K71" i="19"/>
  <c r="K71" i="20"/>
  <c r="J71" i="20"/>
  <c r="J70" i="19"/>
  <c r="J70" i="20"/>
  <c r="J69" i="19"/>
  <c r="K69" i="19"/>
  <c r="J69" i="20"/>
  <c r="K69" i="20"/>
  <c r="J68" i="19"/>
  <c r="K68" i="19"/>
  <c r="J68" i="20"/>
  <c r="J67" i="19"/>
  <c r="J67" i="20"/>
  <c r="K67" i="20"/>
  <c r="J66" i="19"/>
  <c r="K66" i="19"/>
  <c r="J66" i="20"/>
  <c r="J65" i="19"/>
  <c r="J65" i="20"/>
  <c r="K65" i="20"/>
  <c r="J64" i="19"/>
  <c r="K64" i="19"/>
  <c r="J64" i="20"/>
  <c r="J63" i="19"/>
  <c r="K63" i="19"/>
  <c r="K63" i="20"/>
  <c r="J63" i="20"/>
  <c r="J62" i="19"/>
  <c r="J62" i="20"/>
  <c r="K62" i="20"/>
  <c r="J61" i="19"/>
  <c r="K61" i="19"/>
  <c r="J61" i="20"/>
  <c r="K61" i="20"/>
  <c r="J60" i="19"/>
  <c r="K60" i="19"/>
  <c r="J60" i="20"/>
  <c r="J59" i="19"/>
  <c r="K59" i="20"/>
  <c r="J59" i="20"/>
  <c r="J58" i="19"/>
  <c r="K58" i="19"/>
  <c r="J58" i="20"/>
  <c r="K58" i="20"/>
  <c r="J57" i="19"/>
  <c r="J57" i="20"/>
  <c r="J56" i="19"/>
  <c r="K56" i="19"/>
  <c r="J56" i="20"/>
  <c r="K56" i="20"/>
  <c r="J55" i="19"/>
  <c r="K55" i="19"/>
  <c r="J55" i="20"/>
  <c r="J54" i="19"/>
  <c r="K54" i="20"/>
  <c r="J54" i="20"/>
  <c r="K53" i="19"/>
  <c r="J53" i="19"/>
  <c r="J53" i="20"/>
  <c r="K53" i="20"/>
  <c r="J52" i="19"/>
  <c r="K52" i="19"/>
  <c r="J52" i="20"/>
  <c r="J51" i="19"/>
  <c r="K51" i="20"/>
  <c r="J51" i="20"/>
  <c r="J50" i="19"/>
  <c r="K50" i="19"/>
  <c r="J50" i="20"/>
  <c r="K50" i="20"/>
  <c r="J49" i="19"/>
  <c r="J49" i="20"/>
  <c r="K48" i="19"/>
  <c r="J48" i="19"/>
  <c r="J48" i="20"/>
  <c r="K48" i="20"/>
  <c r="J47" i="19"/>
  <c r="K47" i="19"/>
  <c r="J47" i="20"/>
  <c r="J46" i="19"/>
  <c r="K46" i="20"/>
  <c r="J46" i="20"/>
  <c r="K45" i="19"/>
  <c r="J45" i="19"/>
  <c r="J45" i="20"/>
  <c r="K45" i="20"/>
  <c r="J44" i="19"/>
  <c r="K44" i="19"/>
  <c r="J44" i="20"/>
  <c r="K44" i="20"/>
  <c r="J43" i="20"/>
  <c r="J43" i="19"/>
  <c r="F36" i="16"/>
  <c r="K36" i="16"/>
  <c r="J36" i="16"/>
  <c r="J8" i="18"/>
  <c r="F8" i="18"/>
  <c r="H8" i="18"/>
  <c r="J6" i="4"/>
  <c r="K9" i="18"/>
  <c r="K17" i="18"/>
  <c r="K25" i="18"/>
  <c r="K33" i="18"/>
  <c r="K15" i="18"/>
  <c r="K26" i="18"/>
  <c r="K40" i="18"/>
  <c r="K8" i="18"/>
  <c r="K19" i="18"/>
  <c r="K28" i="18"/>
  <c r="K30" i="18"/>
  <c r="K37" i="18"/>
  <c r="K4" i="18"/>
  <c r="K10" i="18"/>
  <c r="K21" i="18"/>
  <c r="K32" i="18"/>
  <c r="K42" i="18"/>
  <c r="K12" i="18"/>
  <c r="K14" i="18"/>
  <c r="K23" i="18"/>
  <c r="K34" i="18"/>
  <c r="K39" i="18"/>
  <c r="K7" i="18"/>
  <c r="K16" i="18"/>
  <c r="K27" i="18"/>
  <c r="K36" i="18"/>
  <c r="K11" i="18"/>
  <c r="K20" i="18"/>
  <c r="K22" i="18"/>
  <c r="K31" i="18"/>
  <c r="K38" i="18"/>
  <c r="K13" i="18"/>
  <c r="K24" i="18"/>
  <c r="K35" i="18"/>
  <c r="K6" i="18"/>
  <c r="J11" i="16"/>
  <c r="F11" i="16"/>
  <c r="F15" i="18"/>
  <c r="J15" i="18"/>
  <c r="H15" i="18"/>
  <c r="J42" i="18"/>
  <c r="F42" i="18"/>
  <c r="H34" i="18"/>
  <c r="J34" i="18"/>
  <c r="H26" i="18"/>
  <c r="J26" i="18"/>
  <c r="F26" i="18"/>
  <c r="H18" i="18"/>
  <c r="J18" i="18"/>
  <c r="F18" i="18"/>
  <c r="H10" i="18"/>
  <c r="J10" i="18"/>
  <c r="F10" i="18"/>
  <c r="H6" i="4"/>
  <c r="K40" i="4"/>
  <c r="K38" i="4"/>
  <c r="J36" i="4"/>
  <c r="F34" i="4"/>
  <c r="H32" i="4"/>
  <c r="K29" i="4"/>
  <c r="J27" i="4"/>
  <c r="J25" i="4"/>
  <c r="F23" i="4"/>
  <c r="H21" i="4"/>
  <c r="F15" i="4"/>
  <c r="F13" i="4"/>
  <c r="F11" i="4"/>
  <c r="K7" i="4"/>
  <c r="F6" i="16"/>
  <c r="H40" i="16"/>
  <c r="F38" i="16"/>
  <c r="H35" i="16"/>
  <c r="H30" i="16"/>
  <c r="H25" i="16"/>
  <c r="F22" i="16"/>
  <c r="J19" i="16"/>
  <c r="K16" i="16"/>
  <c r="K41" i="18"/>
  <c r="K39" i="22"/>
  <c r="F16" i="18"/>
  <c r="H16" i="18"/>
  <c r="K13" i="20"/>
  <c r="J13" i="20"/>
  <c r="J39" i="18"/>
  <c r="H39" i="18"/>
  <c r="K35" i="16"/>
  <c r="J27" i="16"/>
  <c r="K21" i="16"/>
  <c r="H21" i="16"/>
  <c r="K13" i="16"/>
  <c r="H13" i="16"/>
  <c r="H41" i="18"/>
  <c r="J41" i="18"/>
  <c r="F41" i="18"/>
  <c r="F33" i="18"/>
  <c r="H33" i="18"/>
  <c r="J33" i="18"/>
  <c r="J25" i="18"/>
  <c r="H25" i="18"/>
  <c r="J17" i="18"/>
  <c r="F17" i="18"/>
  <c r="H17" i="18"/>
  <c r="H9" i="18"/>
  <c r="J9" i="18"/>
  <c r="F9" i="18"/>
  <c r="F6" i="4"/>
  <c r="H41" i="4"/>
  <c r="H39" i="4"/>
  <c r="K36" i="4"/>
  <c r="J34" i="4"/>
  <c r="H30" i="4"/>
  <c r="K25" i="4"/>
  <c r="J23" i="4"/>
  <c r="F21" i="4"/>
  <c r="J15" i="4"/>
  <c r="J13" i="4"/>
  <c r="J11" i="4"/>
  <c r="J6" i="16"/>
  <c r="J38" i="16"/>
  <c r="H32" i="16"/>
  <c r="H27" i="16"/>
  <c r="J22" i="16"/>
  <c r="K19" i="16"/>
  <c r="F39" i="18"/>
  <c r="F25" i="18"/>
  <c r="F28" i="16"/>
  <c r="K28" i="16"/>
  <c r="J28" i="16"/>
  <c r="K21" i="20"/>
  <c r="J21" i="20"/>
  <c r="F42" i="16"/>
  <c r="H42" i="16"/>
  <c r="F34" i="16"/>
  <c r="H34" i="16"/>
  <c r="F26" i="16"/>
  <c r="H26" i="16"/>
  <c r="F18" i="16"/>
  <c r="H18" i="16"/>
  <c r="F10" i="16"/>
  <c r="H10" i="16"/>
  <c r="F12" i="4"/>
  <c r="H12" i="4"/>
  <c r="F38" i="18"/>
  <c r="H38" i="18"/>
  <c r="J38" i="18"/>
  <c r="J30" i="18"/>
  <c r="F30" i="18"/>
  <c r="H30" i="18"/>
  <c r="F22" i="18"/>
  <c r="H22" i="18"/>
  <c r="J22" i="18"/>
  <c r="J14" i="18"/>
  <c r="H14" i="18"/>
  <c r="J6" i="18"/>
  <c r="F6" i="18"/>
  <c r="H6" i="18"/>
  <c r="H42" i="4"/>
  <c r="J37" i="4"/>
  <c r="F35" i="4"/>
  <c r="H33" i="4"/>
  <c r="H31" i="4"/>
  <c r="K28" i="4"/>
  <c r="J26" i="4"/>
  <c r="F24" i="4"/>
  <c r="H22" i="4"/>
  <c r="H18" i="4"/>
  <c r="H16" i="4"/>
  <c r="H14" i="4"/>
  <c r="J12" i="4"/>
  <c r="J10" i="4"/>
  <c r="J8" i="4"/>
  <c r="K42" i="16"/>
  <c r="K37" i="16"/>
  <c r="J34" i="16"/>
  <c r="J29" i="16"/>
  <c r="F14" i="16"/>
  <c r="J10" i="16"/>
  <c r="F34" i="18"/>
  <c r="J40" i="18"/>
  <c r="F40" i="18"/>
  <c r="H40" i="18"/>
  <c r="F30" i="4"/>
  <c r="J37" i="20"/>
  <c r="K37" i="20"/>
  <c r="J41" i="16"/>
  <c r="J33" i="16"/>
  <c r="J25" i="16"/>
  <c r="J17" i="16"/>
  <c r="J9" i="16"/>
  <c r="H9" i="16"/>
  <c r="J37" i="18"/>
  <c r="F37" i="18"/>
  <c r="H37" i="18"/>
  <c r="H29" i="18"/>
  <c r="J29" i="18"/>
  <c r="F29" i="18"/>
  <c r="J21" i="18"/>
  <c r="F21" i="18"/>
  <c r="J13" i="18"/>
  <c r="F13" i="18"/>
  <c r="H13" i="18"/>
  <c r="K3" i="18"/>
  <c r="F42" i="4"/>
  <c r="K37" i="4"/>
  <c r="J33" i="4"/>
  <c r="F31" i="4"/>
  <c r="H29" i="4"/>
  <c r="F22" i="4"/>
  <c r="F20" i="4"/>
  <c r="F18" i="4"/>
  <c r="F16" i="4"/>
  <c r="K12" i="4"/>
  <c r="K11" i="4"/>
  <c r="K34" i="16"/>
  <c r="K29" i="16"/>
  <c r="J26" i="16"/>
  <c r="F17" i="16"/>
  <c r="J14" i="16"/>
  <c r="K10" i="16"/>
  <c r="K18" i="18"/>
  <c r="F20" i="16"/>
  <c r="K20" i="16"/>
  <c r="J20" i="16"/>
  <c r="J32" i="18"/>
  <c r="F32" i="18"/>
  <c r="F31" i="18"/>
  <c r="H31" i="18"/>
  <c r="J31" i="18"/>
  <c r="H7" i="18"/>
  <c r="F7" i="18"/>
  <c r="J24" i="16"/>
  <c r="K8" i="16"/>
  <c r="J8" i="16"/>
  <c r="F36" i="18"/>
  <c r="H36" i="18"/>
  <c r="J28" i="18"/>
  <c r="F28" i="18"/>
  <c r="H28" i="18"/>
  <c r="J20" i="18"/>
  <c r="H20" i="18"/>
  <c r="F20" i="18"/>
  <c r="J12" i="18"/>
  <c r="F12" i="18"/>
  <c r="J42" i="4"/>
  <c r="H38" i="4"/>
  <c r="K33" i="4"/>
  <c r="J31" i="4"/>
  <c r="F29" i="4"/>
  <c r="H27" i="4"/>
  <c r="K22" i="4"/>
  <c r="J20" i="4"/>
  <c r="J18" i="4"/>
  <c r="F7" i="4"/>
  <c r="H41" i="16"/>
  <c r="H36" i="16"/>
  <c r="K26" i="16"/>
  <c r="F13" i="16"/>
  <c r="F9" i="16"/>
  <c r="J16" i="18"/>
  <c r="F42" i="22"/>
  <c r="H42" i="22"/>
  <c r="F12" i="16"/>
  <c r="J12" i="16"/>
  <c r="K14" i="4"/>
  <c r="J14" i="4"/>
  <c r="J24" i="18"/>
  <c r="F24" i="18"/>
  <c r="H24" i="18"/>
  <c r="K4" i="4"/>
  <c r="K29" i="20"/>
  <c r="J29" i="20"/>
  <c r="J26" i="22"/>
  <c r="F23" i="18"/>
  <c r="J23" i="18"/>
  <c r="K30" i="4"/>
  <c r="K11" i="16"/>
  <c r="J16" i="16"/>
  <c r="H39" i="16"/>
  <c r="J39" i="16"/>
  <c r="F39" i="16"/>
  <c r="H31" i="16"/>
  <c r="J31" i="16"/>
  <c r="F31" i="16"/>
  <c r="H23" i="16"/>
  <c r="J23" i="16"/>
  <c r="F23" i="16"/>
  <c r="H15" i="16"/>
  <c r="J15" i="16"/>
  <c r="F15" i="16"/>
  <c r="H7" i="16"/>
  <c r="J7" i="16"/>
  <c r="F7" i="16"/>
  <c r="J17" i="4"/>
  <c r="F17" i="4"/>
  <c r="J9" i="4"/>
  <c r="F9" i="4"/>
  <c r="J35" i="18"/>
  <c r="F35" i="18"/>
  <c r="H35" i="18"/>
  <c r="F27" i="18"/>
  <c r="H27" i="18"/>
  <c r="J19" i="18"/>
  <c r="F19" i="18"/>
  <c r="H19" i="18"/>
  <c r="F11" i="18"/>
  <c r="H11" i="18"/>
  <c r="J11" i="18"/>
  <c r="F38" i="4"/>
  <c r="F36" i="4"/>
  <c r="H25" i="4"/>
  <c r="K20" i="4"/>
  <c r="H9" i="4"/>
  <c r="J7" i="4"/>
  <c r="F41" i="16"/>
  <c r="H33" i="16"/>
  <c r="H28" i="16"/>
  <c r="H19" i="16"/>
  <c r="F16" i="16"/>
  <c r="J13" i="16"/>
  <c r="H8" i="16"/>
  <c r="H42" i="18"/>
  <c r="K29" i="18"/>
  <c r="F14" i="18"/>
  <c r="H7" i="22"/>
  <c r="J7" i="22"/>
  <c r="F7" i="22"/>
  <c r="K7" i="22"/>
  <c r="K35" i="4"/>
  <c r="K27" i="4"/>
  <c r="K19" i="4"/>
  <c r="K41" i="16"/>
  <c r="K33" i="16"/>
  <c r="K25" i="16"/>
  <c r="K17" i="16"/>
  <c r="K9" i="16"/>
  <c r="K50" i="16"/>
  <c r="K6" i="17"/>
  <c r="K15" i="17"/>
  <c r="K13" i="17"/>
  <c r="K11" i="17"/>
  <c r="K9" i="17"/>
  <c r="K30" i="22"/>
  <c r="H23" i="22"/>
  <c r="J23" i="22"/>
  <c r="F23" i="22"/>
  <c r="E15" i="22"/>
  <c r="K15" i="22" s="1"/>
  <c r="J9" i="22"/>
  <c r="K12" i="16"/>
  <c r="K47" i="16"/>
  <c r="K4" i="16"/>
  <c r="E36" i="22"/>
  <c r="H15" i="22"/>
  <c r="J15" i="22"/>
  <c r="F15" i="22"/>
  <c r="E7" i="22"/>
  <c r="J36" i="20"/>
  <c r="K36" i="20"/>
  <c r="K28" i="20"/>
  <c r="J28" i="20"/>
  <c r="J20" i="20"/>
  <c r="K20" i="20"/>
  <c r="J12" i="20"/>
  <c r="K12" i="20"/>
  <c r="F34" i="22"/>
  <c r="H34" i="22"/>
  <c r="E20" i="22"/>
  <c r="J20" i="22" s="1"/>
  <c r="K23" i="22"/>
  <c r="J35" i="20"/>
  <c r="K35" i="20"/>
  <c r="J27" i="20"/>
  <c r="K27" i="20"/>
  <c r="J19" i="20"/>
  <c r="K19" i="20"/>
  <c r="K26" i="22"/>
  <c r="F26" i="22"/>
  <c r="H26" i="22"/>
  <c r="E12" i="22"/>
  <c r="K41" i="23"/>
  <c r="J41" i="23"/>
  <c r="F41" i="23"/>
  <c r="H41" i="23"/>
  <c r="K14" i="23"/>
  <c r="K18" i="22"/>
  <c r="F18" i="22"/>
  <c r="H18" i="22"/>
  <c r="J25" i="23"/>
  <c r="K4" i="23"/>
  <c r="F6" i="23"/>
  <c r="H6" i="23"/>
  <c r="K6" i="23"/>
  <c r="J6" i="23"/>
  <c r="L2" i="21"/>
  <c r="L2" i="22"/>
  <c r="L2" i="23"/>
  <c r="H39" i="22"/>
  <c r="J39" i="22"/>
  <c r="F39" i="22"/>
  <c r="F10" i="22"/>
  <c r="H10" i="22"/>
  <c r="E8" i="22"/>
  <c r="E16" i="22"/>
  <c r="E24" i="22"/>
  <c r="E32" i="22"/>
  <c r="E40" i="22"/>
  <c r="E11" i="22"/>
  <c r="E19" i="22"/>
  <c r="E27" i="22"/>
  <c r="E35" i="22"/>
  <c r="E6" i="22"/>
  <c r="J6" i="22" s="1"/>
  <c r="E14" i="22"/>
  <c r="K14" i="22" s="1"/>
  <c r="E22" i="22"/>
  <c r="K22" i="22" s="1"/>
  <c r="E30" i="22"/>
  <c r="E38" i="22"/>
  <c r="E9" i="22"/>
  <c r="E17" i="22"/>
  <c r="K17" i="22" s="1"/>
  <c r="E25" i="22"/>
  <c r="J25" i="22" s="1"/>
  <c r="E33" i="22"/>
  <c r="J33" i="22" s="1"/>
  <c r="E41" i="22"/>
  <c r="K41" i="22" s="1"/>
  <c r="E10" i="22"/>
  <c r="K10" i="22" s="1"/>
  <c r="E18" i="22"/>
  <c r="J18" i="22" s="1"/>
  <c r="E26" i="22"/>
  <c r="E34" i="22"/>
  <c r="K34" i="22" s="1"/>
  <c r="E42" i="22"/>
  <c r="K42" i="22" s="1"/>
  <c r="E13" i="22"/>
  <c r="E21" i="22"/>
  <c r="E29" i="22"/>
  <c r="E37" i="22"/>
  <c r="K38" i="16"/>
  <c r="K30" i="16"/>
  <c r="K22" i="16"/>
  <c r="K14" i="16"/>
  <c r="K38" i="22"/>
  <c r="H31" i="22"/>
  <c r="J31" i="22"/>
  <c r="F31" i="22"/>
  <c r="E23" i="22"/>
  <c r="K11" i="22"/>
  <c r="J11" i="22"/>
  <c r="F11" i="22"/>
  <c r="H11" i="22"/>
  <c r="K9" i="23"/>
  <c r="J9" i="23"/>
  <c r="F9" i="23"/>
  <c r="H9" i="23"/>
  <c r="K24" i="20"/>
  <c r="J24" i="20"/>
  <c r="K16" i="20"/>
  <c r="J16" i="20"/>
  <c r="D40" i="22"/>
  <c r="D32" i="22"/>
  <c r="D24" i="22"/>
  <c r="D16" i="22"/>
  <c r="D8" i="22"/>
  <c r="J36" i="22"/>
  <c r="K33" i="22"/>
  <c r="J28" i="22"/>
  <c r="K25" i="22"/>
  <c r="J12" i="22"/>
  <c r="K9" i="22"/>
  <c r="J7" i="23"/>
  <c r="F7" i="23"/>
  <c r="J42" i="23"/>
  <c r="F40" i="23"/>
  <c r="H38" i="23"/>
  <c r="K35" i="23"/>
  <c r="F31" i="23"/>
  <c r="F29" i="23"/>
  <c r="F27" i="23"/>
  <c r="F25" i="23"/>
  <c r="K19" i="23"/>
  <c r="H16" i="23"/>
  <c r="H14" i="23"/>
  <c r="J10" i="23"/>
  <c r="J8" i="23"/>
  <c r="K31" i="20"/>
  <c r="J31" i="20"/>
  <c r="J23" i="20"/>
  <c r="K23" i="20"/>
  <c r="J15" i="20"/>
  <c r="K15" i="20"/>
  <c r="D37" i="22"/>
  <c r="D29" i="22"/>
  <c r="D21" i="22"/>
  <c r="D13" i="22"/>
  <c r="K36" i="22"/>
  <c r="K28" i="22"/>
  <c r="K12" i="22"/>
  <c r="K36" i="23"/>
  <c r="F18" i="23"/>
  <c r="H18" i="23"/>
  <c r="J15" i="23"/>
  <c r="F15" i="23"/>
  <c r="K12" i="23"/>
  <c r="K42" i="23"/>
  <c r="J40" i="23"/>
  <c r="F38" i="23"/>
  <c r="H36" i="23"/>
  <c r="J29" i="23"/>
  <c r="J27" i="23"/>
  <c r="F16" i="23"/>
  <c r="F14" i="23"/>
  <c r="K8" i="23"/>
  <c r="K17" i="23"/>
  <c r="J34" i="23"/>
  <c r="F32" i="23"/>
  <c r="F22" i="23"/>
  <c r="H11" i="23"/>
  <c r="H7" i="23"/>
  <c r="K20" i="23"/>
  <c r="J20" i="23"/>
  <c r="H38" i="22"/>
  <c r="H30" i="22"/>
  <c r="H22" i="22"/>
  <c r="H14" i="22"/>
  <c r="H6" i="22"/>
  <c r="F26" i="23"/>
  <c r="H26" i="23"/>
  <c r="J23" i="23"/>
  <c r="F23" i="23"/>
  <c r="J32" i="23"/>
  <c r="J26" i="23"/>
  <c r="J22" i="23"/>
  <c r="F13" i="23"/>
  <c r="F11" i="23"/>
  <c r="K7" i="23"/>
  <c r="J11" i="20"/>
  <c r="K11" i="20"/>
  <c r="H41" i="22"/>
  <c r="F38" i="22"/>
  <c r="H33" i="22"/>
  <c r="F30" i="22"/>
  <c r="H25" i="22"/>
  <c r="F22" i="22"/>
  <c r="H17" i="22"/>
  <c r="F14" i="22"/>
  <c r="H9" i="22"/>
  <c r="F6" i="22"/>
  <c r="F37" i="23"/>
  <c r="H35" i="23"/>
  <c r="K26" i="23"/>
  <c r="H19" i="23"/>
  <c r="H17" i="23"/>
  <c r="J13" i="23"/>
  <c r="J11" i="23"/>
  <c r="F41" i="22"/>
  <c r="J38" i="22"/>
  <c r="H36" i="22"/>
  <c r="F33" i="22"/>
  <c r="J30" i="22"/>
  <c r="H28" i="22"/>
  <c r="F25" i="22"/>
  <c r="H20" i="22"/>
  <c r="F17" i="22"/>
  <c r="J14" i="22"/>
  <c r="H12" i="22"/>
  <c r="F9" i="22"/>
  <c r="K25" i="23"/>
  <c r="J37" i="23"/>
  <c r="F35" i="23"/>
  <c r="F19" i="23"/>
  <c r="F17" i="23"/>
  <c r="K13" i="23"/>
  <c r="H8" i="23"/>
  <c r="K32" i="20"/>
  <c r="J33" i="20"/>
  <c r="K33" i="20"/>
  <c r="J17" i="20"/>
  <c r="K17" i="20"/>
  <c r="J9" i="20"/>
  <c r="K9" i="20"/>
  <c r="D35" i="22"/>
  <c r="D27" i="22"/>
  <c r="D19" i="22"/>
  <c r="J31" i="23"/>
  <c r="F10" i="23"/>
  <c r="H10" i="23"/>
  <c r="H42" i="23"/>
  <c r="K37" i="23"/>
  <c r="H31" i="23"/>
  <c r="H25" i="23"/>
  <c r="H23" i="23"/>
  <c r="J21" i="23"/>
  <c r="J17" i="23"/>
  <c r="J36" i="19"/>
  <c r="K36" i="19"/>
  <c r="J28" i="19"/>
  <c r="K28" i="19"/>
  <c r="J8" i="20"/>
  <c r="K25" i="20"/>
  <c r="J32" i="19"/>
  <c r="K24" i="19"/>
  <c r="J19" i="19"/>
  <c r="K11" i="19"/>
  <c r="K7" i="19"/>
  <c r="K15" i="19"/>
  <c r="K23" i="19"/>
  <c r="K31" i="19"/>
  <c r="K49" i="19"/>
  <c r="K57" i="19"/>
  <c r="K65" i="19"/>
  <c r="K73" i="19"/>
  <c r="K10" i="19"/>
  <c r="K18" i="19"/>
  <c r="K26" i="19"/>
  <c r="K34" i="19"/>
  <c r="K43" i="19"/>
  <c r="K46" i="19"/>
  <c r="K54" i="19"/>
  <c r="K62" i="19"/>
  <c r="K70" i="19"/>
  <c r="K6" i="19"/>
  <c r="K13" i="19"/>
  <c r="K21" i="19"/>
  <c r="K29" i="19"/>
  <c r="K37" i="19"/>
  <c r="K51" i="19"/>
  <c r="K59" i="19"/>
  <c r="K67" i="19"/>
  <c r="K41" i="19"/>
  <c r="L2" i="4"/>
  <c r="L2" i="16"/>
  <c r="K39" i="19"/>
  <c r="J30" i="19"/>
  <c r="J17" i="19"/>
  <c r="J38" i="19"/>
  <c r="J25" i="19"/>
  <c r="J33" i="19"/>
  <c r="K12" i="19"/>
  <c r="J8" i="19"/>
  <c r="J12" i="23"/>
  <c r="K20" i="19"/>
  <c r="J16" i="19"/>
  <c r="E33" i="23"/>
  <c r="J33" i="23" s="1"/>
  <c r="D28" i="23"/>
  <c r="E25" i="23"/>
  <c r="K39" i="20"/>
  <c r="K76" i="20"/>
  <c r="K74" i="20"/>
  <c r="K72" i="20"/>
  <c r="K70" i="20"/>
  <c r="K68" i="20"/>
  <c r="K66" i="20"/>
  <c r="K64" i="20"/>
  <c r="K57" i="20"/>
  <c r="K49" i="20"/>
  <c r="K40" i="20"/>
  <c r="K38" i="20"/>
  <c r="K34" i="20"/>
  <c r="K30" i="20"/>
  <c r="K26" i="20"/>
  <c r="K22" i="20"/>
  <c r="K18" i="20"/>
  <c r="K14" i="20"/>
  <c r="K10" i="20"/>
  <c r="K60" i="20"/>
  <c r="K52" i="20"/>
  <c r="K43" i="20"/>
  <c r="K55" i="20"/>
  <c r="K47" i="20"/>
  <c r="L77" i="19"/>
  <c r="L45" i="19"/>
  <c r="L21" i="20"/>
  <c r="L37" i="20"/>
  <c r="L11" i="17"/>
  <c r="M11" i="17" s="1"/>
  <c r="L12" i="20"/>
  <c r="L35" i="20"/>
  <c r="L9" i="20"/>
  <c r="L7" i="19"/>
  <c r="L10" i="19"/>
  <c r="L70" i="19"/>
  <c r="L67" i="19"/>
  <c r="L25" i="19"/>
  <c r="L66" i="20"/>
  <c r="L26" i="20"/>
  <c r="L55" i="20"/>
  <c r="L9" i="17"/>
  <c r="M9" i="17" s="1"/>
  <c r="L15" i="20"/>
  <c r="L28" i="19"/>
  <c r="L15" i="19"/>
  <c r="L6" i="19"/>
  <c r="L33" i="19"/>
  <c r="L22" i="20"/>
  <c r="L26" i="19"/>
  <c r="L12" i="19"/>
  <c r="L18" i="20"/>
  <c r="L11" i="20"/>
  <c r="L31" i="19"/>
  <c r="L8" i="19"/>
  <c r="L49" i="20"/>
  <c r="L16" i="20"/>
  <c r="L32" i="19"/>
  <c r="L49" i="19"/>
  <c r="L39" i="19"/>
  <c r="L6" i="17"/>
  <c r="M6" i="17" s="1"/>
  <c r="L20" i="19"/>
  <c r="L16" i="19"/>
  <c r="L62" i="19"/>
  <c r="L65" i="20"/>
  <c r="L60" i="19"/>
  <c r="L58" i="20"/>
  <c r="L55" i="19"/>
  <c r="L53" i="20"/>
  <c r="L50" i="19"/>
  <c r="L48" i="20"/>
  <c r="L13" i="20"/>
  <c r="L4" i="4"/>
  <c r="L17" i="4"/>
  <c r="M17" i="4" s="1"/>
  <c r="L18" i="19"/>
  <c r="L41" i="19"/>
  <c r="L64" i="20"/>
  <c r="L47" i="20"/>
  <c r="L32" i="20"/>
  <c r="L23" i="19"/>
  <c r="L57" i="20"/>
  <c r="L13" i="4"/>
  <c r="M13" i="4" s="1"/>
  <c r="L34" i="19"/>
  <c r="L76" i="20"/>
  <c r="L14" i="20"/>
  <c r="L19" i="20"/>
  <c r="L43" i="19"/>
  <c r="L11" i="4"/>
  <c r="M11" i="4" s="1"/>
  <c r="L37" i="19"/>
  <c r="L60" i="20"/>
  <c r="L20" i="20"/>
  <c r="L65" i="19"/>
  <c r="L17" i="19"/>
  <c r="L23" i="20"/>
  <c r="L73" i="19"/>
  <c r="L30" i="20"/>
  <c r="L75" i="20"/>
  <c r="L72" i="19"/>
  <c r="L32" i="4"/>
  <c r="M32" i="4" s="1"/>
  <c r="L41" i="4"/>
  <c r="M41" i="4" s="1"/>
  <c r="L15" i="4"/>
  <c r="M15" i="4" s="1"/>
  <c r="L28" i="4"/>
  <c r="M28" i="4" s="1"/>
  <c r="L10" i="4"/>
  <c r="M10" i="4" s="1"/>
  <c r="L29" i="20"/>
  <c r="L4" i="16"/>
  <c r="L36" i="20"/>
  <c r="L27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L15" i="21"/>
  <c r="M15" i="21" s="1"/>
  <c r="L13" i="21"/>
  <c r="M13" i="21" s="1"/>
  <c r="L11" i="21"/>
  <c r="M11" i="21" s="1"/>
  <c r="L9" i="21"/>
  <c r="M9" i="21" s="1"/>
  <c r="L7" i="21"/>
  <c r="M7" i="21" s="1"/>
  <c r="L22" i="16"/>
  <c r="M22" i="16" s="1"/>
  <c r="L24" i="20"/>
  <c r="L8" i="20"/>
  <c r="L13" i="19"/>
  <c r="L39" i="20"/>
  <c r="M39" i="20" s="1"/>
  <c r="L8" i="4"/>
  <c r="M8" i="4" s="1"/>
  <c r="L16" i="4"/>
  <c r="M16" i="4" s="1"/>
  <c r="L28" i="20"/>
  <c r="L25" i="20"/>
  <c r="L21" i="19"/>
  <c r="L22" i="4"/>
  <c r="M22" i="4" s="1"/>
  <c r="L33" i="20"/>
  <c r="L29" i="19"/>
  <c r="L10" i="20"/>
  <c r="L57" i="19"/>
  <c r="L72" i="20"/>
  <c r="L19" i="19"/>
  <c r="L52" i="20"/>
  <c r="L13" i="17"/>
  <c r="M13" i="17" s="1"/>
  <c r="L11" i="19"/>
  <c r="L77" i="20"/>
  <c r="L69" i="19"/>
  <c r="L67" i="20"/>
  <c r="L64" i="19"/>
  <c r="L62" i="20"/>
  <c r="L52" i="19"/>
  <c r="L50" i="20"/>
  <c r="L47" i="19"/>
  <c r="L45" i="20"/>
  <c r="L29" i="4"/>
  <c r="M29" i="4" s="1"/>
  <c r="L7" i="4"/>
  <c r="M7" i="4" s="1"/>
  <c r="L26" i="4"/>
  <c r="M26" i="4" s="1"/>
  <c r="L10" i="16"/>
  <c r="M10" i="16" s="1"/>
  <c r="L9" i="4"/>
  <c r="M9" i="4" s="1"/>
  <c r="L24" i="4"/>
  <c r="M24" i="4" s="1"/>
  <c r="L12" i="4"/>
  <c r="M12" i="4" s="1"/>
  <c r="L15" i="16"/>
  <c r="M15" i="16" s="1"/>
  <c r="L74" i="20"/>
  <c r="L30" i="19"/>
  <c r="L17" i="20"/>
  <c r="L54" i="19"/>
  <c r="L70" i="20"/>
  <c r="L76" i="19"/>
  <c r="L74" i="19"/>
  <c r="L59" i="20"/>
  <c r="L54" i="20"/>
  <c r="L4" i="18"/>
  <c r="L34" i="18"/>
  <c r="M34" i="18" s="1"/>
  <c r="L22" i="18"/>
  <c r="M22" i="18" s="1"/>
  <c r="L16" i="16"/>
  <c r="M16" i="16" s="1"/>
  <c r="L36" i="4"/>
  <c r="M36" i="4" s="1"/>
  <c r="L14" i="4"/>
  <c r="M14" i="4" s="1"/>
  <c r="L35" i="4"/>
  <c r="M35" i="4" s="1"/>
  <c r="L31" i="20"/>
  <c r="L40" i="20"/>
  <c r="M40" i="20" s="1"/>
  <c r="L24" i="19"/>
  <c r="L38" i="20"/>
  <c r="L34" i="20"/>
  <c r="L30" i="4"/>
  <c r="M30" i="4" s="1"/>
  <c r="L59" i="19"/>
  <c r="L71" i="19"/>
  <c r="L69" i="20"/>
  <c r="L66" i="19"/>
  <c r="L61" i="19"/>
  <c r="L56" i="19"/>
  <c r="L44" i="19"/>
  <c r="L26" i="18"/>
  <c r="M26" i="18" s="1"/>
  <c r="L10" i="18"/>
  <c r="M10" i="18" s="1"/>
  <c r="L39" i="18"/>
  <c r="M39" i="18" s="1"/>
  <c r="L31" i="18"/>
  <c r="M31" i="18" s="1"/>
  <c r="L40" i="16"/>
  <c r="M40" i="16" s="1"/>
  <c r="L41" i="18"/>
  <c r="M41" i="18" s="1"/>
  <c r="L35" i="16"/>
  <c r="M35" i="16" s="1"/>
  <c r="L34" i="4"/>
  <c r="M34" i="4" s="1"/>
  <c r="L6" i="16"/>
  <c r="L37" i="16"/>
  <c r="M37" i="16" s="1"/>
  <c r="L27" i="4"/>
  <c r="M27" i="4" s="1"/>
  <c r="L4" i="23"/>
  <c r="L46" i="19"/>
  <c r="L15" i="17"/>
  <c r="M15" i="17" s="1"/>
  <c r="L14" i="23"/>
  <c r="M14" i="23" s="1"/>
  <c r="L36" i="19"/>
  <c r="L68" i="20"/>
  <c r="L71" i="20"/>
  <c r="L63" i="19"/>
  <c r="L53" i="19"/>
  <c r="L51" i="20"/>
  <c r="L48" i="19"/>
  <c r="L46" i="20"/>
  <c r="L40" i="18"/>
  <c r="M40" i="18" s="1"/>
  <c r="L21" i="18"/>
  <c r="M21" i="18" s="1"/>
  <c r="L7" i="18"/>
  <c r="M7" i="18" s="1"/>
  <c r="L38" i="18"/>
  <c r="M38" i="18" s="1"/>
  <c r="L40" i="4"/>
  <c r="M40" i="4" s="1"/>
  <c r="L27" i="16"/>
  <c r="M27" i="16" s="1"/>
  <c r="L28" i="16"/>
  <c r="M28" i="16" s="1"/>
  <c r="L34" i="16"/>
  <c r="M34" i="16" s="1"/>
  <c r="L42" i="4"/>
  <c r="M42" i="4" s="1"/>
  <c r="L18" i="4"/>
  <c r="M18" i="4" s="1"/>
  <c r="L19" i="4"/>
  <c r="M19" i="4" s="1"/>
  <c r="L22" i="23"/>
  <c r="M22" i="23" s="1"/>
  <c r="L51" i="19"/>
  <c r="L43" i="20"/>
  <c r="L75" i="19"/>
  <c r="L73" i="20"/>
  <c r="L68" i="19"/>
  <c r="L63" i="20"/>
  <c r="L61" i="20"/>
  <c r="L58" i="19"/>
  <c r="L56" i="20"/>
  <c r="L44" i="20"/>
  <c r="L6" i="4"/>
  <c r="L8" i="18"/>
  <c r="M8" i="18" s="1"/>
  <c r="L32" i="18"/>
  <c r="M32" i="18" s="1"/>
  <c r="L16" i="18"/>
  <c r="M16" i="18" s="1"/>
  <c r="L13" i="18"/>
  <c r="M13" i="18" s="1"/>
  <c r="L38" i="4"/>
  <c r="M38" i="4" s="1"/>
  <c r="L21" i="16"/>
  <c r="M21" i="16" s="1"/>
  <c r="L25" i="4"/>
  <c r="M25" i="4" s="1"/>
  <c r="L32" i="16"/>
  <c r="M32" i="16" s="1"/>
  <c r="L29" i="16"/>
  <c r="M29" i="16" s="1"/>
  <c r="L20" i="16"/>
  <c r="M20" i="16" s="1"/>
  <c r="L7" i="16"/>
  <c r="M7" i="16" s="1"/>
  <c r="L38" i="19"/>
  <c r="Q77" i="19"/>
  <c r="P77" i="19"/>
  <c r="M45" i="19"/>
  <c r="P45" i="19"/>
  <c r="Q45" i="19"/>
  <c r="M21" i="20"/>
  <c r="P21" i="20"/>
  <c r="Q21" i="20"/>
  <c r="M37" i="20"/>
  <c r="P37" i="20"/>
  <c r="Q37" i="20"/>
  <c r="M12" i="20"/>
  <c r="Q12" i="20"/>
  <c r="P12" i="20"/>
  <c r="M35" i="20"/>
  <c r="Q35" i="20"/>
  <c r="P35" i="20"/>
  <c r="M9" i="20"/>
  <c r="Q9" i="20"/>
  <c r="P9" i="20"/>
  <c r="M7" i="19"/>
  <c r="Q7" i="19"/>
  <c r="P7" i="19"/>
  <c r="M10" i="19"/>
  <c r="P10" i="19"/>
  <c r="Q10" i="19"/>
  <c r="P70" i="19"/>
  <c r="Q70" i="19"/>
  <c r="Q67" i="19"/>
  <c r="P67" i="19"/>
  <c r="M25" i="19"/>
  <c r="P25" i="19"/>
  <c r="Q25" i="19"/>
  <c r="P66" i="20"/>
  <c r="Q66" i="20"/>
  <c r="M26" i="20"/>
  <c r="P26" i="20"/>
  <c r="Q26" i="20"/>
  <c r="M55" i="20"/>
  <c r="P55" i="20"/>
  <c r="Q55" i="20"/>
  <c r="M15" i="20"/>
  <c r="Q15" i="20"/>
  <c r="P15" i="20"/>
  <c r="M28" i="19"/>
  <c r="P28" i="19"/>
  <c r="Q28" i="19"/>
  <c r="M15" i="19"/>
  <c r="Q15" i="19"/>
  <c r="P15" i="19"/>
  <c r="M6" i="19"/>
  <c r="P6" i="19"/>
  <c r="Q6" i="19"/>
  <c r="M33" i="19"/>
  <c r="P33" i="19"/>
  <c r="Q33" i="19"/>
  <c r="M22" i="20"/>
  <c r="Q22" i="20"/>
  <c r="P22" i="20"/>
  <c r="M26" i="19"/>
  <c r="Q26" i="19"/>
  <c r="P26" i="19"/>
  <c r="M12" i="19"/>
  <c r="P12" i="19"/>
  <c r="Q12" i="19"/>
  <c r="M18" i="20"/>
  <c r="Q18" i="20"/>
  <c r="P18" i="20"/>
  <c r="M11" i="20"/>
  <c r="Q11" i="20"/>
  <c r="P11" i="20"/>
  <c r="M31" i="19"/>
  <c r="P31" i="19"/>
  <c r="Q31" i="19"/>
  <c r="M8" i="19"/>
  <c r="P8" i="19"/>
  <c r="Q8" i="19"/>
  <c r="M49" i="20"/>
  <c r="Q49" i="20"/>
  <c r="P49" i="20"/>
  <c r="M16" i="20"/>
  <c r="Q16" i="20"/>
  <c r="P16" i="20"/>
  <c r="M32" i="19"/>
  <c r="P32" i="19"/>
  <c r="Q32" i="19"/>
  <c r="M49" i="19"/>
  <c r="Q49" i="19"/>
  <c r="P49" i="19"/>
  <c r="Q39" i="19"/>
  <c r="P39" i="19"/>
  <c r="M39" i="19"/>
  <c r="M20" i="19"/>
  <c r="P20" i="19"/>
  <c r="Q20" i="19"/>
  <c r="M16" i="19"/>
  <c r="P16" i="19"/>
  <c r="Q16" i="19"/>
  <c r="P62" i="19"/>
  <c r="Q62" i="19"/>
  <c r="Q65" i="20"/>
  <c r="P65" i="20"/>
  <c r="Q60" i="19"/>
  <c r="P60" i="19"/>
  <c r="M58" i="20"/>
  <c r="Q58" i="20"/>
  <c r="P58" i="20"/>
  <c r="M55" i="19"/>
  <c r="Q55" i="19"/>
  <c r="P55" i="19"/>
  <c r="M53" i="20"/>
  <c r="Q53" i="20"/>
  <c r="P53" i="20"/>
  <c r="M50" i="19"/>
  <c r="P50" i="19"/>
  <c r="Q50" i="19"/>
  <c r="M48" i="20"/>
  <c r="P48" i="20"/>
  <c r="Q48" i="20"/>
  <c r="M13" i="20"/>
  <c r="P13" i="20"/>
  <c r="Q13" i="20"/>
  <c r="L37" i="4"/>
  <c r="M37" i="4" s="1"/>
  <c r="L20" i="4"/>
  <c r="M20" i="4" s="1"/>
  <c r="L39" i="4"/>
  <c r="M39" i="4" s="1"/>
  <c r="L33" i="4"/>
  <c r="M33" i="4" s="1"/>
  <c r="L23" i="4"/>
  <c r="M23" i="4" s="1"/>
  <c r="M4" i="4"/>
  <c r="M18" i="19"/>
  <c r="P18" i="19"/>
  <c r="Q18" i="19"/>
  <c r="P41" i="19"/>
  <c r="M41" i="19"/>
  <c r="Q41" i="19"/>
  <c r="Q64" i="20"/>
  <c r="P64" i="20"/>
  <c r="M47" i="20"/>
  <c r="Q47" i="20"/>
  <c r="P47" i="20"/>
  <c r="M32" i="20"/>
  <c r="Q32" i="20"/>
  <c r="P32" i="20"/>
  <c r="M23" i="19"/>
  <c r="Q23" i="19"/>
  <c r="P23" i="19"/>
  <c r="M57" i="20"/>
  <c r="Q57" i="20"/>
  <c r="P57" i="20"/>
  <c r="M34" i="19"/>
  <c r="P34" i="19"/>
  <c r="Q34" i="19"/>
  <c r="Q76" i="20"/>
  <c r="P76" i="20"/>
  <c r="M14" i="20"/>
  <c r="Q14" i="20"/>
  <c r="P14" i="20"/>
  <c r="M19" i="20"/>
  <c r="Q19" i="20"/>
  <c r="P19" i="20"/>
  <c r="M43" i="19"/>
  <c r="P43" i="19"/>
  <c r="Q43" i="19"/>
  <c r="M37" i="19"/>
  <c r="P37" i="19"/>
  <c r="Q37" i="19"/>
  <c r="Q60" i="20"/>
  <c r="P60" i="20"/>
  <c r="M20" i="20"/>
  <c r="Q20" i="20"/>
  <c r="P20" i="20"/>
  <c r="P65" i="19"/>
  <c r="Q65" i="19"/>
  <c r="M17" i="19"/>
  <c r="P17" i="19"/>
  <c r="Q17" i="19"/>
  <c r="M23" i="20"/>
  <c r="Q23" i="20"/>
  <c r="P23" i="20"/>
  <c r="P73" i="19"/>
  <c r="Q73" i="19"/>
  <c r="M30" i="20"/>
  <c r="Q30" i="20"/>
  <c r="P30" i="20"/>
  <c r="Q75" i="20"/>
  <c r="P75" i="20"/>
  <c r="P72" i="19"/>
  <c r="Q72" i="19"/>
  <c r="P29" i="20"/>
  <c r="M29" i="20"/>
  <c r="Q29" i="20"/>
  <c r="L50" i="16"/>
  <c r="M50" i="16" s="1"/>
  <c r="L14" i="16"/>
  <c r="M14" i="16" s="1"/>
  <c r="L9" i="16"/>
  <c r="M9" i="16" s="1"/>
  <c r="L39" i="16"/>
  <c r="M39" i="16" s="1"/>
  <c r="L30" i="16"/>
  <c r="M30" i="16" s="1"/>
  <c r="L38" i="16"/>
  <c r="M38" i="16" s="1"/>
  <c r="L12" i="16"/>
  <c r="M12" i="16" s="1"/>
  <c r="L33" i="16"/>
  <c r="M33" i="16" s="1"/>
  <c r="L11" i="16"/>
  <c r="M11" i="16" s="1"/>
  <c r="L46" i="16"/>
  <c r="M46" i="16" s="1"/>
  <c r="M4" i="16"/>
  <c r="L44" i="16"/>
  <c r="M44" i="16" s="1"/>
  <c r="L49" i="16"/>
  <c r="M49" i="16" s="1"/>
  <c r="L48" i="16"/>
  <c r="M48" i="16" s="1"/>
  <c r="L45" i="16"/>
  <c r="M45" i="16" s="1"/>
  <c r="M36" i="20"/>
  <c r="Q36" i="20"/>
  <c r="P36" i="20"/>
  <c r="M27" i="20"/>
  <c r="Q27" i="20"/>
  <c r="P27" i="20"/>
  <c r="M24" i="20"/>
  <c r="Q24" i="20"/>
  <c r="P24" i="20"/>
  <c r="M8" i="20"/>
  <c r="Q8" i="20"/>
  <c r="P8" i="20"/>
  <c r="M13" i="19"/>
  <c r="Q13" i="19"/>
  <c r="P13" i="19"/>
  <c r="M28" i="20"/>
  <c r="Q28" i="20"/>
  <c r="P28" i="20"/>
  <c r="M25" i="20"/>
  <c r="Q25" i="20"/>
  <c r="P25" i="20"/>
  <c r="M21" i="19"/>
  <c r="Q21" i="19"/>
  <c r="P21" i="19"/>
  <c r="M33" i="20"/>
  <c r="Q33" i="20"/>
  <c r="P33" i="20"/>
  <c r="M29" i="19"/>
  <c r="P29" i="19"/>
  <c r="Q29" i="19"/>
  <c r="M10" i="20"/>
  <c r="Q10" i="20"/>
  <c r="P10" i="20"/>
  <c r="M57" i="19"/>
  <c r="Q57" i="19"/>
  <c r="P57" i="19"/>
  <c r="Q72" i="20"/>
  <c r="P72" i="20"/>
  <c r="M19" i="19"/>
  <c r="P19" i="19"/>
  <c r="Q19" i="19"/>
  <c r="M52" i="20"/>
  <c r="Q52" i="20"/>
  <c r="P52" i="20"/>
  <c r="M11" i="19"/>
  <c r="P11" i="19"/>
  <c r="Q11" i="19"/>
  <c r="Q77" i="20"/>
  <c r="P77" i="20"/>
  <c r="P69" i="19"/>
  <c r="Q69" i="19"/>
  <c r="Q67" i="20"/>
  <c r="P67" i="20"/>
  <c r="P64" i="19"/>
  <c r="Q64" i="19"/>
  <c r="Q62" i="20"/>
  <c r="P62" i="20"/>
  <c r="M52" i="19"/>
  <c r="P52" i="19"/>
  <c r="Q52" i="19"/>
  <c r="M50" i="20"/>
  <c r="Q50" i="20"/>
  <c r="P50" i="20"/>
  <c r="M47" i="19"/>
  <c r="Q47" i="19"/>
  <c r="P47" i="19"/>
  <c r="M45" i="20"/>
  <c r="Q45" i="20"/>
  <c r="P45" i="20"/>
  <c r="P74" i="20"/>
  <c r="Q74" i="20"/>
  <c r="M30" i="19"/>
  <c r="Q30" i="19"/>
  <c r="P30" i="19"/>
  <c r="M17" i="20"/>
  <c r="P17" i="20"/>
  <c r="Q17" i="20"/>
  <c r="M54" i="19"/>
  <c r="P54" i="19"/>
  <c r="Q54" i="19"/>
  <c r="P70" i="20"/>
  <c r="Q70" i="20"/>
  <c r="Q76" i="19"/>
  <c r="P76" i="19"/>
  <c r="P74" i="19"/>
  <c r="Q74" i="19"/>
  <c r="Q59" i="20"/>
  <c r="P59" i="20"/>
  <c r="M54" i="20"/>
  <c r="Q54" i="20"/>
  <c r="P54" i="20"/>
  <c r="L24" i="18"/>
  <c r="M24" i="18" s="1"/>
  <c r="L27" i="18"/>
  <c r="M27" i="18" s="1"/>
  <c r="L42" i="18"/>
  <c r="M42" i="18" s="1"/>
  <c r="L19" i="18"/>
  <c r="M19" i="18" s="1"/>
  <c r="L9" i="18"/>
  <c r="M9" i="18" s="1"/>
  <c r="M4" i="18"/>
  <c r="M31" i="20"/>
  <c r="Q31" i="20"/>
  <c r="P31" i="20"/>
  <c r="M24" i="19"/>
  <c r="Q24" i="19"/>
  <c r="P24" i="19"/>
  <c r="M38" i="20"/>
  <c r="Q38" i="20"/>
  <c r="P38" i="20"/>
  <c r="M34" i="20"/>
  <c r="Q34" i="20"/>
  <c r="P34" i="20"/>
  <c r="P59" i="19"/>
  <c r="Q59" i="19"/>
  <c r="Q71" i="19"/>
  <c r="P71" i="19"/>
  <c r="Q69" i="20"/>
  <c r="P69" i="20"/>
  <c r="P66" i="19"/>
  <c r="Q66" i="19"/>
  <c r="P61" i="19"/>
  <c r="Q61" i="19"/>
  <c r="M56" i="19"/>
  <c r="P56" i="19"/>
  <c r="Q56" i="19"/>
  <c r="M44" i="19"/>
  <c r="P44" i="19"/>
  <c r="Q44" i="19"/>
  <c r="L19" i="23"/>
  <c r="M19" i="23" s="1"/>
  <c r="L29" i="23"/>
  <c r="M29" i="23" s="1"/>
  <c r="L11" i="23"/>
  <c r="M11" i="23" s="1"/>
  <c r="L34" i="23"/>
  <c r="M34" i="23" s="1"/>
  <c r="L18" i="23"/>
  <c r="M18" i="23" s="1"/>
  <c r="L38" i="23"/>
  <c r="M38" i="23" s="1"/>
  <c r="L7" i="23"/>
  <c r="M7" i="23" s="1"/>
  <c r="L20" i="23"/>
  <c r="M20" i="23" s="1"/>
  <c r="L42" i="23"/>
  <c r="M42" i="23" s="1"/>
  <c r="L37" i="23"/>
  <c r="M37" i="23" s="1"/>
  <c r="L13" i="23"/>
  <c r="M13" i="23" s="1"/>
  <c r="L26" i="23"/>
  <c r="M26" i="23" s="1"/>
  <c r="L16" i="23"/>
  <c r="M16" i="23" s="1"/>
  <c r="L12" i="23"/>
  <c r="M12" i="23" s="1"/>
  <c r="L6" i="23"/>
  <c r="M6" i="23" s="1"/>
  <c r="L30" i="23"/>
  <c r="M30" i="23" s="1"/>
  <c r="M4" i="23"/>
  <c r="L39" i="23"/>
  <c r="M39" i="23" s="1"/>
  <c r="L24" i="23"/>
  <c r="M24" i="23" s="1"/>
  <c r="M46" i="19"/>
  <c r="P46" i="19"/>
  <c r="Q46" i="19"/>
  <c r="M36" i="19"/>
  <c r="P36" i="19"/>
  <c r="Q36" i="19"/>
  <c r="Q68" i="20"/>
  <c r="P68" i="20"/>
  <c r="Q71" i="20"/>
  <c r="P71" i="20"/>
  <c r="Q63" i="19"/>
  <c r="P63" i="19"/>
  <c r="M53" i="19"/>
  <c r="P53" i="19"/>
  <c r="Q53" i="19"/>
  <c r="M51" i="20"/>
  <c r="Q51" i="20"/>
  <c r="P51" i="20"/>
  <c r="M48" i="19"/>
  <c r="P48" i="19"/>
  <c r="Q48" i="19"/>
  <c r="M46" i="20"/>
  <c r="Q46" i="20"/>
  <c r="P46" i="20"/>
  <c r="M51" i="19"/>
  <c r="P51" i="19"/>
  <c r="Q51" i="19"/>
  <c r="M43" i="20"/>
  <c r="Q43" i="20"/>
  <c r="P43" i="20"/>
  <c r="Q75" i="19"/>
  <c r="P75" i="19"/>
  <c r="Q73" i="20"/>
  <c r="P73" i="20"/>
  <c r="Q68" i="19"/>
  <c r="P68" i="19"/>
  <c r="Q63" i="20"/>
  <c r="P63" i="20"/>
  <c r="Q61" i="20"/>
  <c r="P61" i="20"/>
  <c r="M58" i="19"/>
  <c r="P58" i="19"/>
  <c r="Q58" i="19"/>
  <c r="M56" i="20"/>
  <c r="P56" i="20"/>
  <c r="Q56" i="20"/>
  <c r="M44" i="20"/>
  <c r="Q44" i="20"/>
  <c r="P44" i="20"/>
  <c r="M38" i="19"/>
  <c r="P38" i="19"/>
  <c r="Q38" i="19"/>
  <c r="L31" i="4"/>
  <c r="M31" i="4" s="1"/>
  <c r="L21" i="4"/>
  <c r="M21" i="4" s="1"/>
  <c r="L17" i="16"/>
  <c r="M17" i="16" s="1"/>
  <c r="L26" i="16"/>
  <c r="M26" i="16" s="1"/>
  <c r="L8" i="16"/>
  <c r="M8" i="16" s="1"/>
  <c r="L19" i="16"/>
  <c r="M19" i="16" s="1"/>
  <c r="L36" i="16"/>
  <c r="M36" i="16" s="1"/>
  <c r="L41" i="16"/>
  <c r="M41" i="16" s="1"/>
  <c r="L31" i="16"/>
  <c r="M31" i="16" s="1"/>
  <c r="L42" i="16"/>
  <c r="M42" i="16" s="1"/>
  <c r="L47" i="16"/>
  <c r="M47" i="16" s="1"/>
  <c r="L25" i="16"/>
  <c r="M25" i="16" s="1"/>
  <c r="L23" i="16"/>
  <c r="M23" i="16" s="1"/>
  <c r="L24" i="16"/>
  <c r="M24" i="16" s="1"/>
  <c r="L18" i="16"/>
  <c r="M18" i="16" s="1"/>
  <c r="L13" i="16"/>
  <c r="M13" i="16" s="1"/>
  <c r="L6" i="18"/>
  <c r="M6" i="18" s="1"/>
  <c r="L11" i="18"/>
  <c r="M11" i="18" s="1"/>
  <c r="L14" i="18"/>
  <c r="M14" i="18" s="1"/>
  <c r="L30" i="18"/>
  <c r="M30" i="18" s="1"/>
  <c r="L25" i="18"/>
  <c r="M25" i="18" s="1"/>
  <c r="L18" i="18"/>
  <c r="M18" i="18" s="1"/>
  <c r="L35" i="18"/>
  <c r="M35" i="18" s="1"/>
  <c r="L36" i="18"/>
  <c r="M36" i="18" s="1"/>
  <c r="L12" i="18"/>
  <c r="M12" i="18" s="1"/>
  <c r="L28" i="18"/>
  <c r="M28" i="18" s="1"/>
  <c r="L17" i="18"/>
  <c r="M17" i="18" s="1"/>
  <c r="L15" i="23"/>
  <c r="M15" i="23" s="1"/>
  <c r="L32" i="23"/>
  <c r="M32" i="23" s="1"/>
  <c r="L36" i="23"/>
  <c r="M36" i="23" s="1"/>
  <c r="L35" i="23"/>
  <c r="M35" i="23" s="1"/>
  <c r="L27" i="23"/>
  <c r="M27" i="23" s="1"/>
  <c r="L31" i="23"/>
  <c r="M31" i="23" s="1"/>
  <c r="L25" i="23"/>
  <c r="M25" i="23" s="1"/>
  <c r="L17" i="23"/>
  <c r="M17" i="23" s="1"/>
  <c r="L41" i="23"/>
  <c r="M41" i="23" s="1"/>
  <c r="L23" i="23"/>
  <c r="M23" i="23" s="1"/>
  <c r="L8" i="23"/>
  <c r="L40" i="23"/>
  <c r="M40" i="23" s="1"/>
  <c r="L10" i="23"/>
  <c r="M10" i="23" s="1"/>
  <c r="L15" i="18"/>
  <c r="M15" i="18" s="1"/>
  <c r="L20" i="18"/>
  <c r="L23" i="18"/>
  <c r="M23" i="18" s="1"/>
  <c r="L37" i="18"/>
  <c r="M37" i="18" s="1"/>
  <c r="L33" i="18"/>
  <c r="M33" i="18" s="1"/>
  <c r="L29" i="18"/>
  <c r="M29" i="18" s="1"/>
  <c r="M6" i="16"/>
  <c r="L9" i="23"/>
  <c r="M9" i="23" s="1"/>
  <c r="L21" i="23"/>
  <c r="M21" i="23" s="1"/>
  <c r="M6" i="4"/>
  <c r="M8" i="23"/>
  <c r="M20" i="18"/>
  <c r="L3" i="18"/>
  <c r="L3" i="20"/>
  <c r="L3" i="17"/>
  <c r="L3" i="16"/>
  <c r="L3" i="19"/>
  <c r="L3" i="21"/>
  <c r="L3" i="4"/>
  <c r="M74" i="19"/>
  <c r="M77" i="19"/>
  <c r="M63" i="20"/>
  <c r="M69" i="19"/>
  <c r="M64" i="20"/>
  <c r="M71" i="19"/>
  <c r="M72" i="19"/>
  <c r="M68" i="19"/>
  <c r="M59" i="20"/>
  <c r="M66" i="19"/>
  <c r="M61" i="20"/>
  <c r="M66" i="20"/>
  <c r="M59" i="19"/>
  <c r="M62" i="20"/>
  <c r="M73" i="19"/>
  <c r="M65" i="19"/>
  <c r="M76" i="19"/>
  <c r="M65" i="20"/>
  <c r="M63" i="19"/>
  <c r="M67" i="20"/>
  <c r="M60" i="19"/>
  <c r="M67" i="19"/>
  <c r="M75" i="19"/>
  <c r="M60" i="20"/>
  <c r="M61" i="19"/>
  <c r="M64" i="19"/>
  <c r="M70" i="19"/>
  <c r="M62" i="19"/>
  <c r="K32" i="22" l="1"/>
  <c r="J32" i="22"/>
  <c r="F32" i="22"/>
  <c r="H32" i="22"/>
  <c r="J10" i="22"/>
  <c r="K33" i="23"/>
  <c r="J22" i="22"/>
  <c r="K27" i="22"/>
  <c r="J27" i="22"/>
  <c r="F27" i="22"/>
  <c r="H27" i="22"/>
  <c r="K4" i="22"/>
  <c r="K37" i="22"/>
  <c r="J37" i="22"/>
  <c r="H37" i="22"/>
  <c r="F37" i="22"/>
  <c r="K8" i="22"/>
  <c r="J8" i="22"/>
  <c r="F8" i="22"/>
  <c r="H8" i="22"/>
  <c r="J34" i="22"/>
  <c r="K13" i="22"/>
  <c r="J13" i="22"/>
  <c r="H13" i="22"/>
  <c r="F13" i="22"/>
  <c r="J41" i="22"/>
  <c r="K6" i="22"/>
  <c r="K19" i="22"/>
  <c r="J19" i="22"/>
  <c r="F19" i="22"/>
  <c r="H19" i="22"/>
  <c r="K29" i="22"/>
  <c r="J29" i="22"/>
  <c r="H29" i="22"/>
  <c r="F29" i="22"/>
  <c r="K35" i="22"/>
  <c r="J35" i="22"/>
  <c r="F35" i="22"/>
  <c r="H35" i="22"/>
  <c r="K16" i="22"/>
  <c r="J16" i="22"/>
  <c r="F16" i="22"/>
  <c r="H16" i="22"/>
  <c r="J17" i="22"/>
  <c r="J42" i="22"/>
  <c r="K40" i="22"/>
  <c r="J40" i="22"/>
  <c r="F40" i="22"/>
  <c r="H40" i="22"/>
  <c r="K21" i="22"/>
  <c r="J21" i="22"/>
  <c r="H21" i="22"/>
  <c r="F21" i="22"/>
  <c r="K28" i="23"/>
  <c r="J28" i="23"/>
  <c r="F28" i="23"/>
  <c r="H28" i="23"/>
  <c r="K20" i="22"/>
  <c r="K24" i="22"/>
  <c r="J24" i="22"/>
  <c r="F24" i="22"/>
  <c r="H24" i="22"/>
  <c r="L4" i="22"/>
  <c r="L19" i="22"/>
  <c r="M19" i="22" s="1"/>
  <c r="L17" i="22"/>
  <c r="M17" i="22" s="1"/>
  <c r="L37" i="22"/>
  <c r="M37" i="22" s="1"/>
  <c r="L33" i="23"/>
  <c r="M33" i="23" s="1"/>
  <c r="L13" i="22"/>
  <c r="M13" i="22" s="1"/>
  <c r="L28" i="23"/>
  <c r="L22" i="22"/>
  <c r="M22" i="22" s="1"/>
  <c r="L16" i="22"/>
  <c r="M16" i="22" s="1"/>
  <c r="L41" i="22"/>
  <c r="M41" i="22" s="1"/>
  <c r="L24" i="22"/>
  <c r="M24" i="22" s="1"/>
  <c r="L35" i="22"/>
  <c r="M35" i="22" s="1"/>
  <c r="L10" i="22"/>
  <c r="M10" i="22" s="1"/>
  <c r="L34" i="22"/>
  <c r="M34" i="22" s="1"/>
  <c r="L42" i="22"/>
  <c r="M42" i="22" s="1"/>
  <c r="L40" i="22"/>
  <c r="M40" i="22" s="1"/>
  <c r="L27" i="22"/>
  <c r="M27" i="22" s="1"/>
  <c r="L29" i="22"/>
  <c r="M29" i="22" s="1"/>
  <c r="L26" i="22"/>
  <c r="M26" i="22" s="1"/>
  <c r="L9" i="22"/>
  <c r="M9" i="22" s="1"/>
  <c r="L18" i="22"/>
  <c r="M18" i="22" s="1"/>
  <c r="L47" i="22"/>
  <c r="M47" i="22" s="1"/>
  <c r="L50" i="22"/>
  <c r="M50" i="22" s="1"/>
  <c r="L48" i="22"/>
  <c r="M48" i="22" s="1"/>
  <c r="L45" i="22"/>
  <c r="M45" i="22" s="1"/>
  <c r="L44" i="22"/>
  <c r="M44" i="22" s="1"/>
  <c r="L49" i="22"/>
  <c r="M49" i="22" s="1"/>
  <c r="L46" i="22"/>
  <c r="M46" i="22" s="1"/>
  <c r="M4" i="22"/>
  <c r="L11" i="22"/>
  <c r="M11" i="22" s="1"/>
  <c r="L30" i="22"/>
  <c r="M30" i="22" s="1"/>
  <c r="L31" i="22"/>
  <c r="M31" i="22" s="1"/>
  <c r="L12" i="22"/>
  <c r="M12" i="22" s="1"/>
  <c r="L25" i="22"/>
  <c r="M25" i="22" s="1"/>
  <c r="L23" i="22"/>
  <c r="M23" i="22" s="1"/>
  <c r="L7" i="22"/>
  <c r="M7" i="22" s="1"/>
  <c r="L6" i="22"/>
  <c r="L20" i="22"/>
  <c r="M20" i="22" s="1"/>
  <c r="L21" i="22"/>
  <c r="M21" i="22" s="1"/>
  <c r="L8" i="22"/>
  <c r="M8" i="22" s="1"/>
  <c r="L32" i="22"/>
  <c r="M32" i="22" s="1"/>
  <c r="L15" i="22"/>
  <c r="M15" i="22" s="1"/>
  <c r="L14" i="22"/>
  <c r="M14" i="22" s="1"/>
  <c r="L28" i="22"/>
  <c r="M28" i="22" s="1"/>
  <c r="L36" i="22"/>
  <c r="M36" i="22" s="1"/>
  <c r="L39" i="22"/>
  <c r="M39" i="22" s="1"/>
  <c r="L33" i="22"/>
  <c r="M33" i="22" s="1"/>
  <c r="L38" i="22"/>
  <c r="M38" i="22" s="1"/>
  <c r="M28" i="23"/>
  <c r="M6" i="22"/>
  <c r="L3" i="23"/>
  <c r="L3" i="22"/>
  <c r="M3" i="17"/>
  <c r="M3" i="20"/>
  <c r="M3" i="22"/>
  <c r="M3" i="23"/>
  <c r="M3" i="21"/>
  <c r="M3" i="16"/>
  <c r="M3" i="4"/>
  <c r="M3" i="18"/>
  <c r="M3" i="19"/>
</calcChain>
</file>

<file path=xl/sharedStrings.xml><?xml version="1.0" encoding="utf-8"?>
<sst xmlns="http://schemas.openxmlformats.org/spreadsheetml/2006/main" count="1399" uniqueCount="107">
  <si>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</si>
  <si>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</si>
  <si>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</si>
  <si>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</si>
  <si>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</si>
  <si>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</si>
  <si>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</si>
  <si>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</si>
  <si>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</si>
  <si>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</si>
  <si>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</si>
  <si>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</si>
  <si>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</si>
  <si>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</si>
  <si>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</si>
  <si>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</si>
  <si>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</si>
  <si>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</si>
  <si>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</si>
  <si>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</si>
  <si>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</si>
  <si>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</si>
  <si>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</si>
  <si>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</si>
  <si>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</si>
  <si>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</si>
  <si>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</si>
  <si>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</si>
  <si>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</si>
  <si>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</si>
  <si>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</si>
  <si>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</si>
  <si>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</si>
  <si>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</si>
  <si>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</si>
  <si>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</si>
  <si>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</si>
  <si>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</si>
  <si>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</si>
  <si>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</si>
  <si>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</si>
  <si>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</si>
  <si>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</si>
  <si>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</si>
  <si>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</si>
  <si>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</si>
  <si>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</si>
  <si>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</si>
  <si>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</si>
  <si>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</si>
  <si>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</si>
  <si>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</si>
  <si>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</si>
  <si>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</si>
  <si>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</si>
  <si>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</si>
  <si>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</si>
  <si>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</si>
  <si>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</si>
  <si>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</si>
  <si>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</si>
  <si>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</si>
  <si>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</si>
  <si>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</si>
  <si>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</si>
  <si>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</si>
  <si>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</si>
  <si>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</si>
  <si>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</si>
  <si>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</si>
  <si>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</si>
  <si>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</si>
  <si>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</si>
  <si>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</si>
  <si>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</si>
  <si>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</si>
  <si>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</si>
  <si>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</si>
  <si>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</si>
  <si>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</si>
  <si>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</si>
  <si>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</si>
  <si>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</si>
  <si>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</si>
  <si>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</si>
  <si>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</si>
  <si>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</si>
  <si>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</si>
  <si>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</si>
  <si>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</si>
  <si>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</si>
  <si>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</si>
  <si>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</si>
  <si>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</si>
  <si>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</si>
  <si>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ibor</t>
  </si>
  <si>
    <t>SW</t>
  </si>
  <si>
    <t>2W</t>
  </si>
  <si>
    <t>3W</t>
  </si>
  <si>
    <t>ON</t>
  </si>
  <si>
    <t>EON</t>
  </si>
  <si>
    <t>Following</t>
  </si>
  <si>
    <t>1W</t>
  </si>
  <si>
    <t>ECBOIS</t>
  </si>
  <si>
    <t>Discounting</t>
  </si>
  <si>
    <t>Discounting2</t>
  </si>
  <si>
    <t>-Mx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</si>
</sst>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9.8554687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09" t="s">
        <v>55</v>
      </c>
      <c r="C2" s="110"/>
      <c r="D2" s="110"/>
      <c r="E2" s="111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56</v>
      </c>
      <c r="D4" s="37"/>
      <c r="E4" s="28"/>
    </row>
    <row r="5" spans="1:22" s="10" customFormat="1" ht="12.75" x14ac:dyDescent="0.2">
      <c r="A5" s="16"/>
      <c r="B5" s="26"/>
      <c r="C5" s="36" t="s">
        <v>36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62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59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60</v>
      </c>
      <c r="D8" s="38" t="str">
        <f ca="1">SUBSTITUTE(LEFT(CELL("filename",A1),FIND("[",CELL("filename",A1),1)-1),"\XLS\","\XML\")</f>
        <v>C:\Users\erik\Documents\repos\quantlib_nando\QuantLibXL\Data\XML\020_YieldCurveBootstrap\020_RateHelpers\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09" t="s">
        <v>74</v>
      </c>
      <c r="C12" s="110"/>
      <c r="D12" s="110"/>
      <c r="E12" s="111"/>
      <c r="V12" s="14" t="s">
        <v>73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87</v>
      </c>
      <c r="E14" s="33"/>
      <c r="V14" s="14" t="s">
        <v>73</v>
      </c>
    </row>
    <row r="15" spans="1:22" ht="12.75" x14ac:dyDescent="0.2">
      <c r="B15" s="32"/>
      <c r="C15" s="40" t="s">
        <v>82</v>
      </c>
      <c r="D15" s="37" t="s">
        <v>95</v>
      </c>
      <c r="E15" s="33"/>
    </row>
    <row r="16" spans="1:22" ht="12.75" x14ac:dyDescent="0.2">
      <c r="B16" s="32"/>
      <c r="C16" s="40" t="s">
        <v>83</v>
      </c>
      <c r="D16" s="37" t="s">
        <v>37</v>
      </c>
      <c r="E16" s="33"/>
    </row>
    <row r="17" spans="1:5" ht="12.75" x14ac:dyDescent="0.2">
      <c r="B17" s="32"/>
      <c r="C17" s="40" t="s">
        <v>84</v>
      </c>
      <c r="D17" s="37" t="s">
        <v>4</v>
      </c>
      <c r="E17" s="33"/>
    </row>
    <row r="18" spans="1:5" ht="12.75" x14ac:dyDescent="0.2">
      <c r="B18" s="32"/>
      <c r="C18" s="40" t="s">
        <v>1</v>
      </c>
      <c r="D18" s="39" t="s">
        <v>35</v>
      </c>
      <c r="E18" s="33"/>
    </row>
    <row r="19" spans="1:5" ht="12.75" x14ac:dyDescent="0.2">
      <c r="B19" s="32"/>
      <c r="C19" s="40" t="s">
        <v>61</v>
      </c>
      <c r="D19" s="39" t="s">
        <v>58</v>
      </c>
      <c r="E19" s="33"/>
    </row>
    <row r="20" spans="1:5" ht="12.75" x14ac:dyDescent="0.2">
      <c r="A20" s="107"/>
      <c r="B20" s="32"/>
      <c r="C20" s="40" t="s">
        <v>104</v>
      </c>
      <c r="D20" s="37" t="str">
        <f>PROPER(Currency)&amp;"YC"</f>
        <v>EurYC</v>
      </c>
      <c r="E20" s="33"/>
    </row>
    <row r="21" spans="1:5" ht="12.75" x14ac:dyDescent="0.2">
      <c r="B21" s="32"/>
      <c r="C21" s="40" t="s">
        <v>105</v>
      </c>
      <c r="D21" s="37" t="str">
        <f>PROPER(Currency)&amp;"YCSTD"</f>
        <v>EurYCSTD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EUR_YCSTDRH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EUR_YCSTDRH_Swaps.xml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EUR_YCSTDRH_AB6E_ibor6M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EUR_YCSTDRH_AB6E_ibor6M#0000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EUR_YCSTDRH_AB6E1Y</v>
      </c>
      <c r="L6" s="24" t="str">
        <f>_xll.qlSwapRateHelper2(K6,$J6,$C6,Calendar,$F6,$G6,$H6,$L$4,$I6,B6,DiscountingCurve,Permanent,,ObjectOverwrite)</f>
        <v>EUR_YCSTDRH_AB6E1Y#0000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EUR_YCSTDRH_AB6E15M</v>
      </c>
      <c r="L7" s="24" t="str">
        <f>_xll.qlSwapRateHelper2(K7,$J7,$C7,Calendar,$F7,$G7,$H7,$L$4,$I7,B7,DiscountingCurve,Permanent,,ObjectOverwrite)</f>
        <v>EUR_YCSTDRH_AB6E15M#0000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EUR_YCSTDRH_AB6E18M</v>
      </c>
      <c r="L8" s="24" t="str">
        <f>_xll.qlSwapRateHelper2(K8,$J8,$C8,Calendar,$F8,$G8,$H8,$L$4,$I8,B8,DiscountingCurve,Permanent,,ObjectOverwrite)</f>
        <v>EUR_YCSTDRH_AB6E18M#0000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EUR_YCSTDRH_AB6E21M</v>
      </c>
      <c r="L9" s="24" t="str">
        <f>_xll.qlSwapRateHelper2(K9,$J9,$C9,Calendar,$F9,$G9,$H9,$L$4,$I9,B9,DiscountingCurve,Permanent,,ObjectOverwrite)</f>
        <v>EUR_YCSTDRH_AB6E21M#0000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EUR_YCSTDRH_AB6E2Y</v>
      </c>
      <c r="L10" s="24" t="str">
        <f>_xll.qlSwapRateHelper2(K10,$J10,$C10,Calendar,$F10,$G10,$H10,$L$4,$I10,B10,DiscountingCurve,Permanent,,ObjectOverwrite)</f>
        <v>EUR_YCSTDRH_AB6E2Y#0000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EUR_YCSTDRH_AB6E3Y</v>
      </c>
      <c r="L11" s="24" t="str">
        <f>_xll.qlSwapRateHelper2(K11,$J11,$C11,Calendar,$F11,$G11,$H11,$L$4,$I11,B11,DiscountingCurve,Permanent,,ObjectOverwrite)</f>
        <v>EUR_YCSTDRH_AB6E3Y#0000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EUR_YCSTDRH_AB6E4Y</v>
      </c>
      <c r="L12" s="24" t="str">
        <f>_xll.qlSwapRateHelper2(K12,$J12,$C12,Calendar,$F12,$G12,$H12,$L$4,$I12,B12,DiscountingCurve,Permanent,,ObjectOverwrite)</f>
        <v>EUR_YCSTDRH_AB6E4Y#0000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EUR_YCSTDRH_AB6E5Y</v>
      </c>
      <c r="L13" s="24" t="str">
        <f>_xll.qlSwapRateHelper2(K13,$J13,$C13,Calendar,$F13,$G13,$H13,$L$4,$I13,B13,DiscountingCurve,Permanent,,ObjectOverwrite)</f>
        <v>EUR_YCSTDRH_AB6E5Y#0000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EUR_YCSTDRH_AB6E6Y</v>
      </c>
      <c r="L14" s="24" t="str">
        <f>_xll.qlSwapRateHelper2(K14,$J14,$C14,Calendar,$F14,$G14,$H14,$L$4,$I14,B14,DiscountingCurve,Permanent,,ObjectOverwrite)</f>
        <v>EUR_YCSTDRH_AB6E6Y#0000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EUR_YCSTDRH_AB6E7Y</v>
      </c>
      <c r="L15" s="24" t="str">
        <f>_xll.qlSwapRateHelper2(K15,$J15,$C15,Calendar,$F15,$G15,$H15,$L$4,$I15,B15,DiscountingCurve,Permanent,,ObjectOverwrite)</f>
        <v>EUR_YCSTDRH_AB6E7Y#0000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EUR_YCSTDRH_AB6E8Y</v>
      </c>
      <c r="L16" s="24" t="str">
        <f>_xll.qlSwapRateHelper2(K16,$J16,$C16,Calendar,$F16,$G16,$H16,$L$4,$I16,B16,DiscountingCurve,Permanent,,ObjectOverwrite)</f>
        <v>EUR_YCSTDRH_AB6E8Y#0000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EUR_YCSTDRH_AB6E9Y</v>
      </c>
      <c r="L17" s="24" t="str">
        <f>_xll.qlSwapRateHelper2(K17,$J17,$C17,Calendar,$F17,$G17,$H17,$L$4,$I17,B17,DiscountingCurve,Permanent,,ObjectOverwrite)</f>
        <v>EUR_YCSTDRH_AB6E9Y#0000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EUR_YCSTDRH_AB6E10Y</v>
      </c>
      <c r="L18" s="24" t="str">
        <f>_xll.qlSwapRateHelper2(K18,$J18,$C18,Calendar,$F18,$G18,$H18,$L$4,$I18,B18,DiscountingCurve,Permanent,,ObjectOverwrite)</f>
        <v>EUR_YCSTDRH_AB6E10Y#0000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EUR_YCSTDRH_AB6E11Y</v>
      </c>
      <c r="L19" s="24" t="str">
        <f>_xll.qlSwapRateHelper2(K19,$J19,$C19,Calendar,$F19,$G19,$H19,$L$4,$I19,B19,DiscountingCurve,Permanent,,ObjectOverwrite)</f>
        <v>EUR_YCSTDRH_AB6E11Y#0000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EUR_YCSTDRH_AB6E12Y</v>
      </c>
      <c r="L20" s="24" t="str">
        <f>_xll.qlSwapRateHelper2(K20,$J20,$C20,Calendar,$F20,$G20,$H20,$L$4,$I20,B20,DiscountingCurve,Permanent,,ObjectOverwrite)</f>
        <v>EUR_YCSTDRH_AB6E12Y#0000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EUR_YCSTDRH_AB6E13Y</v>
      </c>
      <c r="L21" s="24" t="str">
        <f>_xll.qlSwapRateHelper2(K21,$J21,$C21,Calendar,$F21,$G21,$H21,$L$4,$I21,B21,DiscountingCurve,Permanent,,ObjectOverwrite)</f>
        <v>EUR_YCSTDRH_AB6E13Y#0000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EUR_YCSTDRH_AB6E14Y</v>
      </c>
      <c r="L22" s="24" t="str">
        <f>_xll.qlSwapRateHelper2(K22,$J22,$C22,Calendar,$F22,$G22,$H22,$L$4,$I22,B22,DiscountingCurve,Permanent,,ObjectOverwrite)</f>
        <v>EUR_YCSTDRH_AB6E14Y#0000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EUR_YCSTDRH_AB6E15Y</v>
      </c>
      <c r="L23" s="24" t="str">
        <f>_xll.qlSwapRateHelper2(K23,$J23,$C23,Calendar,$F23,$G23,$H23,$L$4,$I23,B23,DiscountingCurve,Permanent,,ObjectOverwrite)</f>
        <v>EUR_YCSTDRH_AB6E15Y#0000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EUR_YCSTDRH_AB6E16Y</v>
      </c>
      <c r="L24" s="24" t="str">
        <f>_xll.qlSwapRateHelper2(K24,$J24,$C24,Calendar,$F24,$G24,$H24,$L$4,$I24,B24,DiscountingCurve,Permanent,,ObjectOverwrite)</f>
        <v>EUR_YCSTDRH_AB6E16Y#0000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EUR_YCSTDRH_AB6E17Y</v>
      </c>
      <c r="L25" s="24" t="str">
        <f>_xll.qlSwapRateHelper2(K25,$J25,$C25,Calendar,$F25,$G25,$H25,$L$4,$I25,B25,DiscountingCurve,Permanent,,ObjectOverwrite)</f>
        <v>EUR_YCSTDRH_AB6E17Y#0000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EUR_YCSTDRH_AB6E18Y</v>
      </c>
      <c r="L26" s="24" t="str">
        <f>_xll.qlSwapRateHelper2(K26,$J26,$C26,Calendar,$F26,$G26,$H26,$L$4,$I26,B26,DiscountingCurve,Permanent,,ObjectOverwrite)</f>
        <v>EUR_YCSTDRH_AB6E18Y#0000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EUR_YCSTDRH_AB6E19Y</v>
      </c>
      <c r="L27" s="24" t="str">
        <f>_xll.qlSwapRateHelper2(K27,$J27,$C27,Calendar,$F27,$G27,$H27,$L$4,$I27,B27,DiscountingCurve,Permanent,,ObjectOverwrite)</f>
        <v>EUR_YCSTDRH_AB6E19Y#0000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EUR_YCSTDRH_AB6E20Y</v>
      </c>
      <c r="L28" s="24" t="str">
        <f>_xll.qlSwapRateHelper2(K28,$J28,$C28,Calendar,$F28,$G28,$H28,$L$4,$I28,B28,DiscountingCurve,Permanent,,ObjectOverwrite)</f>
        <v>EUR_YCSTDRH_AB6E20Y#0000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EUR_YCSTDRH_AB6E21Y</v>
      </c>
      <c r="L29" s="24" t="str">
        <f>_xll.qlSwapRateHelper2(K29,$J29,$C29,Calendar,$F29,$G29,$H29,$L$4,$I29,B29,DiscountingCurve,Permanent,,ObjectOverwrite)</f>
        <v>EUR_YCSTDRH_AB6E21Y#0000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EUR_YCSTDRH_AB6E22Y</v>
      </c>
      <c r="L30" s="24" t="str">
        <f>_xll.qlSwapRateHelper2(K30,$J30,$C30,Calendar,$F30,$G30,$H30,$L$4,$I30,B30,DiscountingCurve,Permanent,,ObjectOverwrite)</f>
        <v>EUR_YCSTDRH_AB6E22Y#0000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EUR_YCSTDRH_AB6E23Y</v>
      </c>
      <c r="L31" s="24" t="str">
        <f>_xll.qlSwapRateHelper2(K31,$J31,$C31,Calendar,$F31,$G31,$H31,$L$4,$I31,B31,DiscountingCurve,Permanent,,ObjectOverwrite)</f>
        <v>EUR_YCSTDRH_AB6E23Y#0000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EUR_YCSTDRH_AB6E24Y</v>
      </c>
      <c r="L32" s="24" t="str">
        <f>_xll.qlSwapRateHelper2(K32,$J32,$C32,Calendar,$F32,$G32,$H32,$L$4,$I32,B32,DiscountingCurve,Permanent,,ObjectOverwrite)</f>
        <v>EUR_YCSTDRH_AB6E24Y#0000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EUR_YCSTDRH_AB6E25Y</v>
      </c>
      <c r="L33" s="24" t="str">
        <f>_xll.qlSwapRateHelper2(K33,$J33,$C33,Calendar,$F33,$G33,$H33,$L$4,$I33,B33,DiscountingCurve,Permanent,,ObjectOverwrite)</f>
        <v>EUR_YCSTDRH_AB6E25Y#0000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EUR_YCSTDRH_AB6E26Y</v>
      </c>
      <c r="L34" s="24" t="str">
        <f>_xll.qlSwapRateHelper2(K34,$J34,$C34,Calendar,$F34,$G34,$H34,$L$4,$I34,B34,DiscountingCurve,Permanent,,ObjectOverwrite)</f>
        <v>EUR_YCSTDRH_AB6E26Y#0000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EUR_YCSTDRH_AB6E27Y</v>
      </c>
      <c r="L35" s="24" t="str">
        <f>_xll.qlSwapRateHelper2(K35,$J35,$C35,Calendar,$F35,$G35,$H35,$L$4,$I35,B35,DiscountingCurve,Permanent,,ObjectOverwrite)</f>
        <v>EUR_YCSTDRH_AB6E27Y#0000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EUR_YCSTDRH_AB6E28Y</v>
      </c>
      <c r="L36" s="24" t="str">
        <f>_xll.qlSwapRateHelper2(K36,$J36,$C36,Calendar,$F36,$G36,$H36,$L$4,$I36,B36,DiscountingCurve,Permanent,,ObjectOverwrite)</f>
        <v>EUR_YCSTDRH_AB6E28Y#0000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EUR_YCSTDRH_AB6E29Y</v>
      </c>
      <c r="L37" s="24" t="str">
        <f>_xll.qlSwapRateHelper2(K37,$J37,$C37,Calendar,$F37,$G37,$H37,$L$4,$I37,B37,DiscountingCurve,Permanent,,ObjectOverwrite)</f>
        <v>EUR_YCSTDRH_AB6E29Y#0000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EUR_YCSTDRH_AB6E30Y</v>
      </c>
      <c r="L38" s="24" t="str">
        <f>_xll.qlSwapRateHelper2(K38,$J38,$C38,Calendar,$F38,$G38,$H38,$L$4,$I38,B38,DiscountingCurve,Permanent,,ObjectOverwrite)</f>
        <v>EUR_YCSTDRH_AB6E30Y#0000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EUR_YCSTDRH_AB6E35Y</v>
      </c>
      <c r="L39" s="24" t="str">
        <f>_xll.qlSwapRateHelper2(K39,$J39,$C39,Calendar,$F39,$G39,$H39,$L$4,$I39,B39,DiscountingCurve,Permanent,,ObjectOverwrite)</f>
        <v>EUR_YCSTDRH_AB6E35Y#0000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EUR_YCSTDRH_AB6E40Y</v>
      </c>
      <c r="L40" s="24" t="str">
        <f>_xll.qlSwapRateHelper2(K40,$J40,$C40,Calendar,$F40,$G40,$H40,$L$4,$I40,B40,DiscountingCurve,Permanent,,ObjectOverwrite)</f>
        <v>EUR_YCSTDRH_AB6E40Y#0000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EUR_YCSTDRH_AB6E50Y</v>
      </c>
      <c r="L41" s="24" t="str">
        <f>_xll.qlSwapRateHelper2(K41,$J41,$C41,Calendar,$F41,$G41,$H41,$L$4,$I41,B41,DiscountingCurve,Permanent,,ObjectOverwrite)</f>
        <v>EUR_YCSTDRH_AB6E50Y#0000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EUR_YCSTDRH_AB6E60Y</v>
      </c>
      <c r="L42" s="24" t="str">
        <f>_xll.qlSwapRateHelper2(K42,$J42,$C42,Calendar,$F42,$G42,$H42,$L$4,$I42,B42,DiscountingCurve,Permanent,,ObjectOverwrite)</f>
        <v>EUR_YCSTDRH_AB6E60Y#0000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9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EUR_YCRH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EUR_YCRH_Swaps.xml</v>
      </c>
      <c r="L3" s="84" t="e">
        <f ca="1">IF(Serialize,_xll.ohObjectSave(_xll.ohPack(L4:L77),SerializationPath&amp;K3,FileOverwrite,Serialize),"---")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EUR_YCRH_EON_ibor</v>
      </c>
      <c r="L4" s="88" t="str">
        <f>_xll.qlEonia(K4,,Permanent,Trigger,ObjectOverwrite)</f>
        <v>EUR_YCRH_EON_ibor#0000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41" si="0">MoneyMarketDayCounter</f>
        <v>Actual/360</v>
      </c>
      <c r="I6" s="93">
        <v>0</v>
      </c>
      <c r="J6" s="94" t="str">
        <f t="shared" ref="J6:J41" si="1">Currency&amp;$D6&amp;$E6&amp;QuoteSuffix</f>
        <v>EUREONSW_Quote</v>
      </c>
      <c r="K6" s="94" t="str">
        <f t="shared" ref="K6:K41" si="2">$K$2&amp;"_"&amp;$D6&amp;$E6</f>
        <v>EUR_YCRH_EONSW</v>
      </c>
      <c r="L6" s="95" t="str">
        <f>_xll.qlOISRateHelper(K6,2,C6,J6,$L$4,,Permanent,,ObjectOverwrite)</f>
        <v>EUR_YCRH_EONSW#0000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EUR_YCRH_EON2W</v>
      </c>
      <c r="L7" s="95" t="str">
        <f>_xll.qlOISRateHelper(K7,2,C7,J7,$L$4,,Permanent,,ObjectOverwrite)</f>
        <v>EUR_YCRH_EON2W#0000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EUR_YCRH_EON3W</v>
      </c>
      <c r="L8" s="95" t="str">
        <f>_xll.qlOISRateHelper(K8,2,C8,J8,$L$4,,Permanent,,ObjectOverwrite)</f>
        <v>EUR_YCRH_EON3W#0000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EUR_YCRH_EON1M</v>
      </c>
      <c r="L9" s="95" t="str">
        <f>_xll.qlOISRateHelper(K9,2,C9,J9,$L$4,,Permanent,,ObjectOverwrite)</f>
        <v>EUR_YCRH_EON1M#0000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EUR_YCRH_EON2M</v>
      </c>
      <c r="L10" s="95" t="str">
        <f>_xll.qlOISRateHelper(K10,2,C10,J10,$L$4,,Permanent,,ObjectOverwrite)</f>
        <v>EUR_YCRH_EON2M#0000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EUR_YCRH_EON3M</v>
      </c>
      <c r="L11" s="95" t="str">
        <f>_xll.qlOISRateHelper(K11,2,C11,J11,$L$4,,Permanent,,ObjectOverwrite)</f>
        <v>EUR_YCRH_EON3M#0000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EUR_YCRH_EON4M</v>
      </c>
      <c r="L12" s="95" t="str">
        <f>_xll.qlOISRateHelper(K12,2,C12,J12,$L$4,,Permanent,,ObjectOverwrite)</f>
        <v>EUR_YCRH_EON4M#0000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EUR_YCRH_EON5M</v>
      </c>
      <c r="L13" s="95" t="str">
        <f>_xll.qlOISRateHelper(K13,2,C13,J13,$L$4,,Permanent,,ObjectOverwrite)</f>
        <v>EUR_YCRH_EON5M#0000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EUR_YCRH_EON6M</v>
      </c>
      <c r="L14" s="95" t="str">
        <f>_xll.qlOISRateHelper(K14,2,C14,J14,$L$4,,Permanent,,ObjectOverwrite)</f>
        <v>EUR_YCRH_EON6M#0000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EUR_YCRH_EON7M</v>
      </c>
      <c r="L15" s="95" t="str">
        <f>_xll.qlOISRateHelper(K15,2,C15,J15,$L$4,,Permanent,,ObjectOverwrite)</f>
        <v>EUR_YCRH_EON7M#0000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EUR_YCRH_EON8M</v>
      </c>
      <c r="L16" s="95" t="str">
        <f>_xll.qlOISRateHelper(K16,2,C16,J16,$L$4,,Permanent,,ObjectOverwrite)</f>
        <v>EUR_YCRH_EON8M#0000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EUR_YCRH_EON9M</v>
      </c>
      <c r="L17" s="95" t="str">
        <f>_xll.qlOISRateHelper(K17,2,C17,J17,$L$4,,Permanent,,ObjectOverwrite)</f>
        <v>EUR_YCRH_EON9M#0000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EUR_YCRH_EON10M</v>
      </c>
      <c r="L18" s="95" t="str">
        <f>_xll.qlOISRateHelper(K18,2,C18,J18,$L$4,,Permanent,,ObjectOverwrite)</f>
        <v>EUR_YCRH_EON10M#0000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EUR_YCRH_EON11M</v>
      </c>
      <c r="L19" s="95" t="str">
        <f>_xll.qlOISRateHelper(K19,2,C19,J19,$L$4,,Permanent,,ObjectOverwrite)</f>
        <v>EUR_YCRH_EON11M#0000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EUR_YCRH_EON1Y</v>
      </c>
      <c r="L20" s="95" t="str">
        <f>_xll.qlOISRateHelper(K20,2,C20,J20,$L$4,,Permanent,,ObjectOverwrite)</f>
        <v>EUR_YCRH_EON1Y#0000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EUR_YCRH_EON15M</v>
      </c>
      <c r="L21" s="95" t="str">
        <f>_xll.qlOISRateHelper(K21,2,C21,J21,$L$4,,Permanent,,ObjectOverwrite)</f>
        <v>EUR_YCRH_EON15M#0000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41946</v>
      </c>
    </row>
    <row r="22" spans="1:17" x14ac:dyDescent="0.2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EUR_YCRH_EON18M</v>
      </c>
      <c r="L22" s="95" t="str">
        <f>_xll.qlOISRateHelper(K22,2,C22,J22,$L$4,,Permanent,,ObjectOverwrite)</f>
        <v>EUR_YCRH_EON18M#0000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42037</v>
      </c>
    </row>
    <row r="23" spans="1:17" x14ac:dyDescent="0.2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EUR_YCRH_EON21M</v>
      </c>
      <c r="L23" s="95" t="str">
        <f>_xll.qlOISRateHelper(K23,2,C23,J23,$L$4,,Permanent,,ObjectOverwrite)</f>
        <v>EUR_YCRH_EON21M#0000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42128</v>
      </c>
    </row>
    <row r="24" spans="1:17" x14ac:dyDescent="0.2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EUR_YCRH_EON2Y</v>
      </c>
      <c r="L24" s="95" t="str">
        <f>_xll.qlOISRateHelper(K24,2,C24,J24,$L$4,,Permanent,,ObjectOverwrite)</f>
        <v>EUR_YCRH_EON2Y#0000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42219</v>
      </c>
    </row>
    <row r="25" spans="1:17" x14ac:dyDescent="0.2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EUR_YCRH_EON3Y</v>
      </c>
      <c r="L25" s="95" t="str">
        <f>_xll.qlOISRateHelper(K25,2,C25,J25,$L$4,,Permanent,,ObjectOverwrite)</f>
        <v>EUR_YCRH_EON3Y#0000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42583</v>
      </c>
    </row>
    <row r="26" spans="1:17" x14ac:dyDescent="0.2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EUR_YCRH_EON4Y</v>
      </c>
      <c r="L26" s="95" t="str">
        <f>_xll.qlOISRateHelper(K26,2,C26,J26,$L$4,,Permanent,,ObjectOverwrite)</f>
        <v>EUR_YCRH_EON4Y#0000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42948</v>
      </c>
    </row>
    <row r="27" spans="1:17" x14ac:dyDescent="0.2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EUR_YCRH_EON5Y</v>
      </c>
      <c r="L27" s="95" t="str">
        <f>_xll.qlOISRateHelper(K27,2,C27,J27,$L$4,,Permanent,,ObjectOverwrite)</f>
        <v>EUR_YCRH_EON5Y#0000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43313</v>
      </c>
    </row>
    <row r="28" spans="1:17" x14ac:dyDescent="0.2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EUR_YCRH_EON6Y</v>
      </c>
      <c r="L28" s="95" t="str">
        <f>_xll.qlOISRateHelper(K28,2,C28,J28,$L$4,,Permanent,,ObjectOverwrite)</f>
        <v>EUR_YCRH_EON6Y#0000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43678</v>
      </c>
    </row>
    <row r="29" spans="1:17" x14ac:dyDescent="0.2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EUR_YCRH_EON7Y</v>
      </c>
      <c r="L29" s="95" t="str">
        <f>_xll.qlOISRateHelper(K29,2,C29,J29,$L$4,,Permanent,,ObjectOverwrite)</f>
        <v>EUR_YCRH_EON7Y#0000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44046</v>
      </c>
    </row>
    <row r="30" spans="1:17" x14ac:dyDescent="0.2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EUR_YCRH_EON8Y</v>
      </c>
      <c r="L30" s="95" t="str">
        <f>_xll.qlOISRateHelper(K30,2,C30,J30,$L$4,,Permanent,,ObjectOverwrite)</f>
        <v>EUR_YCRH_EON8Y#0000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44410</v>
      </c>
    </row>
    <row r="31" spans="1:17" x14ac:dyDescent="0.2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EUR_YCRH_EON9Y</v>
      </c>
      <c r="L31" s="95" t="str">
        <f>_xll.qlOISRateHelper(K31,2,C31,J31,$L$4,,Permanent,,ObjectOverwrite)</f>
        <v>EUR_YCRH_EON9Y#0000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44774</v>
      </c>
    </row>
    <row r="32" spans="1:17" x14ac:dyDescent="0.2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EUR_YCRH_EON10Y</v>
      </c>
      <c r="L32" s="95" t="str">
        <f>_xll.qlOISRateHelper(K32,2,C32,J32,$L$4,,Permanent,,ObjectOverwrite)</f>
        <v>EUR_YCRH_EON10Y#0000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45139</v>
      </c>
    </row>
    <row r="33" spans="1:17" x14ac:dyDescent="0.2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EUR_YCRH_EON11Y</v>
      </c>
      <c r="L33" s="95" t="str">
        <f>_xll.qlOISRateHelper(K33,2,C33,J33,$L$4,,Permanent,,ObjectOverwrite)</f>
        <v>EUR_YCRH_EON11Y#0000</v>
      </c>
      <c r="M33" s="85" t="str">
        <f>_xll.ohRangeRetrieveError(L33)</f>
        <v/>
      </c>
      <c r="N33" s="81"/>
      <c r="P33" s="106">
        <f>_xll.qlRateHelperEarliestDate($L33)</f>
        <v>41487</v>
      </c>
      <c r="Q33" s="106">
        <f>_xll.qlRateHelperLatestDate($L33)</f>
        <v>45505</v>
      </c>
    </row>
    <row r="34" spans="1:17" x14ac:dyDescent="0.2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EUR_YCRH_EON12Y</v>
      </c>
      <c r="L34" s="95" t="str">
        <f>_xll.qlOISRateHelper(K34,2,C34,J34,$L$4,,Permanent,,ObjectOverwrite)</f>
        <v>EUR_YCRH_EON12Y#0000</v>
      </c>
      <c r="M34" s="85" t="str">
        <f>_xll.ohRangeRetrieveError(L34)</f>
        <v/>
      </c>
      <c r="N34" s="81"/>
      <c r="P34" s="106">
        <f>_xll.qlRateHelperEarliestDate($L34)</f>
        <v>41487</v>
      </c>
      <c r="Q34" s="106">
        <f>_xll.qlRateHelperLatestDate($L34)</f>
        <v>45870</v>
      </c>
    </row>
    <row r="35" spans="1:17" x14ac:dyDescent="0.2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EUR_YCRH_EON15Y</v>
      </c>
      <c r="L35" s="95" t="str">
        <f>_xll.qlOISRateHelper(K35,2,C35,J35,$L$4,,Permanent,,ObjectOverwrite)</f>
        <v>EUR_YCRH_EON15Y#0000</v>
      </c>
      <c r="M35" s="85" t="str">
        <f>_xll.ohRangeRetrieveError(L35)</f>
        <v/>
      </c>
      <c r="N35" s="81"/>
      <c r="P35" s="106">
        <f>_xll.qlRateHelperEarliestDate($L35)</f>
        <v>41487</v>
      </c>
      <c r="Q35" s="106">
        <f>_xll.qlRateHelperLatestDate($L35)</f>
        <v>46966</v>
      </c>
    </row>
    <row r="36" spans="1:17" x14ac:dyDescent="0.2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EUR_YCRH_EON20Y</v>
      </c>
      <c r="L36" s="95" t="str">
        <f>_xll.qlOISRateHelper(K36,2,C36,J36,$L$4,,Permanent,,ObjectOverwrite)</f>
        <v>EUR_YCRH_EON20Y#0000</v>
      </c>
      <c r="M36" s="85" t="str">
        <f>_xll.ohRangeRetrieveError(L36)</f>
        <v/>
      </c>
      <c r="N36" s="81"/>
      <c r="P36" s="106">
        <f>_xll.qlRateHelperEarliestDate($L36)</f>
        <v>41487</v>
      </c>
      <c r="Q36" s="106">
        <f>_xll.qlRateHelperLatestDate($L36)</f>
        <v>48792</v>
      </c>
    </row>
    <row r="37" spans="1:17" x14ac:dyDescent="0.2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EUR_YCRH_EON25Y</v>
      </c>
      <c r="L37" s="95" t="str">
        <f>_xll.qlOISRateHelper(K37,2,C37,J37,$L$4,,Permanent,,ObjectOverwrite)</f>
        <v>EUR_YCRH_EON25Y#0000</v>
      </c>
      <c r="M37" s="85" t="str">
        <f>_xll.ohRangeRetrieveError(L37)</f>
        <v/>
      </c>
      <c r="N37" s="81"/>
      <c r="P37" s="106">
        <f>_xll.qlRateHelperEarliestDate($L37)</f>
        <v>41487</v>
      </c>
      <c r="Q37" s="106">
        <f>_xll.qlRateHelperLatestDate($L37)</f>
        <v>50619</v>
      </c>
    </row>
    <row r="38" spans="1:17" x14ac:dyDescent="0.2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EUR_YCRH_EON30Y</v>
      </c>
      <c r="L38" s="95" t="str">
        <f>_xll.qlOISRateHelper(K38,2,C38,J38,$L$4,,Permanent,,ObjectOverwrite)</f>
        <v>EUR_YCRH_EON30Y#0000</v>
      </c>
      <c r="M38" s="85" t="str">
        <f>_xll.ohRangeRetrieveError(L38)</f>
        <v/>
      </c>
      <c r="N38" s="81"/>
      <c r="P38" s="106">
        <f>_xll.qlRateHelperEarliestDate($L38)</f>
        <v>41487</v>
      </c>
      <c r="Q38" s="106">
        <f>_xll.qlRateHelperLatestDate($L38)</f>
        <v>52446</v>
      </c>
    </row>
    <row r="39" spans="1:17" x14ac:dyDescent="0.2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EUR_YCRH_EON40Y</v>
      </c>
      <c r="L39" s="95" t="str">
        <f>_xll.qlOISRateHelper(K39,2,C39,J39,$L$4,,Permanent,,ObjectOverwrite)</f>
        <v>EUR_YCRH_EON40Y#0000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EUR_YCRH_EON50Y</v>
      </c>
      <c r="L40" s="95" t="str">
        <f>_xll.qlOISRateHelper(K40,2,C40,J40,$L$4,,Permanent,,ObjectOverwrite)</f>
        <v>EUR_YCRH_EON50Y#0000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EUR_YCRH_EON60Y</v>
      </c>
      <c r="L41" s="95" t="str">
        <f>_xll.qlOISRateHelper(K41,2,C41,J41,$L$4,,Permanent,,ObjectOverwrite)</f>
        <v>EUR_YCRH_EON60Y#0000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 x14ac:dyDescent="0.2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ref="H43:H77" si="4">MoneyMarketDayCounter</f>
        <v>Actual/360</v>
      </c>
      <c r="I43" s="93">
        <v>0</v>
      </c>
      <c r="J43" s="94" t="str">
        <f t="shared" ref="J43:J77" si="5">Currency&amp;$D43&amp;$E43&amp;QuoteSuffix</f>
        <v>EURECBOISAUG12_Quote</v>
      </c>
      <c r="K43" s="94" t="str">
        <f t="shared" ref="K43:K77" si="6">$K$2&amp;"_"&amp;$D43&amp;$E43</f>
        <v>EUR_YCRH_ECBOISAUG12</v>
      </c>
      <c r="L43" s="95" t="str">
        <f>_xll.qlDatedOISRateHelper(K43,B43,B44,J43,$L$4,,Permanent,,ObjectOverwrite)</f>
        <v>EUR_YCRH_ECBOISAUG12#0000</v>
      </c>
      <c r="M43" s="85" t="str">
        <f>_xll.ohRangeRetrieveError(L43)</f>
        <v/>
      </c>
      <c r="N43" s="81"/>
      <c r="P43" s="106">
        <f>_xll.qlRateHelperEarliestDate($L43)</f>
        <v>41129</v>
      </c>
      <c r="Q43" s="106">
        <f>_xll.qlRateHelperLatestDate($L43)</f>
        <v>41164</v>
      </c>
    </row>
    <row r="44" spans="1:17" x14ac:dyDescent="0.2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4"/>
        <v>Actual/360</v>
      </c>
      <c r="I44" s="93">
        <v>0</v>
      </c>
      <c r="J44" s="94" t="str">
        <f t="shared" si="5"/>
        <v>EURECBOISSEP12_Quote</v>
      </c>
      <c r="K44" s="94" t="str">
        <f t="shared" si="6"/>
        <v>EUR_YCRH_ECBOISSEP12</v>
      </c>
      <c r="L44" s="95" t="str">
        <f>_xll.qlDatedOISRateHelper(K44,B44,B45,J44,$L$4,,Permanent,,ObjectOverwrite)</f>
        <v>EUR_YCRH_ECBOISSEP12#0000</v>
      </c>
      <c r="M44" s="85" t="str">
        <f>_xll.ohRangeRetrieveError(L44)</f>
        <v/>
      </c>
      <c r="N44" s="81"/>
      <c r="P44" s="106">
        <f>_xll.qlRateHelperEarliestDate($L44)</f>
        <v>41164</v>
      </c>
      <c r="Q44" s="106">
        <f>_xll.qlRateHelperLatestDate($L44)</f>
        <v>41192</v>
      </c>
    </row>
    <row r="45" spans="1:17" x14ac:dyDescent="0.2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4"/>
        <v>Actual/360</v>
      </c>
      <c r="I45" s="93">
        <v>0</v>
      </c>
      <c r="J45" s="94" t="str">
        <f t="shared" si="5"/>
        <v>EURECBOISOCT12_Quote</v>
      </c>
      <c r="K45" s="94" t="str">
        <f t="shared" si="6"/>
        <v>EUR_YCRH_ECBOISOCT12</v>
      </c>
      <c r="L45" s="95" t="str">
        <f>_xll.qlDatedOISRateHelper(K45,B45,B46,J45,$L$4,,Permanent,,ObjectOverwrite)</f>
        <v>EUR_YCRH_ECBOISOCT12#0000</v>
      </c>
      <c r="M45" s="85" t="str">
        <f>_xll.ohRangeRetrieveError(L45)</f>
        <v/>
      </c>
      <c r="N45" s="81"/>
      <c r="P45" s="106">
        <f>_xll.qlRateHelperEarliestDate($L45)</f>
        <v>41192</v>
      </c>
      <c r="Q45" s="106">
        <f>_xll.qlRateHelperLatestDate($L45)</f>
        <v>41227</v>
      </c>
    </row>
    <row r="46" spans="1:17" x14ac:dyDescent="0.2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4"/>
        <v>Actual/360</v>
      </c>
      <c r="I46" s="93">
        <v>0</v>
      </c>
      <c r="J46" s="94" t="str">
        <f t="shared" si="5"/>
        <v>EURECBOISNOV12_Quote</v>
      </c>
      <c r="K46" s="94" t="str">
        <f t="shared" si="6"/>
        <v>EUR_YCRH_ECBOISNOV12</v>
      </c>
      <c r="L46" s="95" t="str">
        <f>_xll.qlDatedOISRateHelper(K46,B46,B47,J46,$L$4,,Permanent,,ObjectOverwrite)</f>
        <v>EUR_YCRH_ECBOISNOV12#0000</v>
      </c>
      <c r="M46" s="85" t="str">
        <f>_xll.ohRangeRetrieveError(L46)</f>
        <v/>
      </c>
      <c r="N46" s="81"/>
      <c r="P46" s="106">
        <f>_xll.qlRateHelperEarliestDate($L46)</f>
        <v>41227</v>
      </c>
      <c r="Q46" s="106">
        <f>_xll.qlRateHelperLatestDate($L46)</f>
        <v>41255</v>
      </c>
    </row>
    <row r="47" spans="1:17" x14ac:dyDescent="0.2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4"/>
        <v>Actual/360</v>
      </c>
      <c r="I47" s="93">
        <v>0</v>
      </c>
      <c r="J47" s="94" t="str">
        <f t="shared" si="5"/>
        <v>EURECBOISDEC12_Quote</v>
      </c>
      <c r="K47" s="94" t="str">
        <f t="shared" si="6"/>
        <v>EUR_YCRH_ECBOISDEC12</v>
      </c>
      <c r="L47" s="95" t="str">
        <f>_xll.qlDatedOISRateHelper(K47,B47,B48,J47,$L$4,,Permanent,,ObjectOverwrite)</f>
        <v>EUR_YCRH_ECBOISDEC12#0000</v>
      </c>
      <c r="M47" s="85" t="str">
        <f>_xll.ohRangeRetrieveError(L47)</f>
        <v/>
      </c>
      <c r="N47" s="81"/>
      <c r="P47" s="106">
        <f>_xll.qlRateHelperEarliestDate($L47)</f>
        <v>41255</v>
      </c>
      <c r="Q47" s="106">
        <f>_xll.qlRateHelperLatestDate($L47)</f>
        <v>41290</v>
      </c>
    </row>
    <row r="48" spans="1:17" x14ac:dyDescent="0.2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4"/>
        <v>Actual/360</v>
      </c>
      <c r="I48" s="93">
        <v>0</v>
      </c>
      <c r="J48" s="94" t="str">
        <f t="shared" si="5"/>
        <v>EURECBOISJAN13_Quote</v>
      </c>
      <c r="K48" s="94" t="str">
        <f t="shared" si="6"/>
        <v>EUR_YCRH_ECBOISJAN13</v>
      </c>
      <c r="L48" s="95" t="str">
        <f>_xll.qlDatedOISRateHelper(K48,B48,B49,J48,$L$4,,Permanent,,ObjectOverwrite)</f>
        <v>EUR_YCRH_ECBOISJAN13#0000</v>
      </c>
      <c r="M48" s="85" t="str">
        <f>_xll.ohRangeRetrieveError(L48)</f>
        <v/>
      </c>
      <c r="N48" s="81"/>
      <c r="P48" s="106">
        <f>_xll.qlRateHelperEarliestDate($L48)</f>
        <v>41290</v>
      </c>
      <c r="Q48" s="106">
        <f>_xll.qlRateHelperLatestDate($L48)</f>
        <v>41318</v>
      </c>
    </row>
    <row r="49" spans="1:17" x14ac:dyDescent="0.2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4"/>
        <v>Actual/360</v>
      </c>
      <c r="I49" s="93">
        <v>0</v>
      </c>
      <c r="J49" s="94" t="str">
        <f t="shared" si="5"/>
        <v>EURECBOISFEB13_Quote</v>
      </c>
      <c r="K49" s="94" t="str">
        <f t="shared" si="6"/>
        <v>EUR_YCRH_ECBOISFEB13</v>
      </c>
      <c r="L49" s="95" t="str">
        <f>_xll.qlDatedOISRateHelper(K49,B49,B50,J49,$L$4,,Permanent,,ObjectOverwrite)</f>
        <v>EUR_YCRH_ECBOISFEB13#0000</v>
      </c>
      <c r="M49" s="85" t="str">
        <f>_xll.ohRangeRetrieveError(L49)</f>
        <v/>
      </c>
      <c r="N49" s="81"/>
      <c r="P49" s="106">
        <f>_xll.qlRateHelperEarliestDate($L49)</f>
        <v>41318</v>
      </c>
      <c r="Q49" s="106">
        <f>_xll.qlRateHelperLatestDate($L49)</f>
        <v>41346</v>
      </c>
    </row>
    <row r="50" spans="1:17" x14ac:dyDescent="0.2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4"/>
        <v>Actual/360</v>
      </c>
      <c r="I50" s="93">
        <v>0</v>
      </c>
      <c r="J50" s="94" t="str">
        <f t="shared" si="5"/>
        <v>EURECBOISMAR13_Quote</v>
      </c>
      <c r="K50" s="94" t="str">
        <f t="shared" si="6"/>
        <v>EUR_YCRH_ECBOISMAR13</v>
      </c>
      <c r="L50" s="95" t="str">
        <f>_xll.qlDatedOISRateHelper(K50,B50,B51,J50,$L$4,,Permanent,,ObjectOverwrite)</f>
        <v>EUR_YCRH_ECBOISMAR13#0000</v>
      </c>
      <c r="M50" s="85" t="str">
        <f>_xll.ohRangeRetrieveError(L50)</f>
        <v/>
      </c>
      <c r="N50" s="81"/>
      <c r="P50" s="106">
        <f>_xll.qlRateHelperEarliestDate($L50)</f>
        <v>41346</v>
      </c>
      <c r="Q50" s="106">
        <f>_xll.qlRateHelperLatestDate($L50)</f>
        <v>41374</v>
      </c>
    </row>
    <row r="51" spans="1:17" x14ac:dyDescent="0.2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4"/>
        <v>Actual/360</v>
      </c>
      <c r="I51" s="93">
        <v>0</v>
      </c>
      <c r="J51" s="94" t="str">
        <f t="shared" si="5"/>
        <v>EURECBOISAPR13_Quote</v>
      </c>
      <c r="K51" s="94" t="str">
        <f t="shared" si="6"/>
        <v>EUR_YCRH_ECBOISAPR13</v>
      </c>
      <c r="L51" s="95" t="str">
        <f>_xll.qlDatedOISRateHelper(K51,B51,B52,J51,$L$4,,Permanent,,ObjectOverwrite)</f>
        <v>EUR_YCRH_ECBOISAPR13#0000</v>
      </c>
      <c r="M51" s="85" t="str">
        <f>_xll.ohRangeRetrieveError(L51)</f>
        <v/>
      </c>
      <c r="N51" s="81"/>
      <c r="P51" s="106">
        <f>_xll.qlRateHelperEarliestDate($L51)</f>
        <v>41374</v>
      </c>
      <c r="Q51" s="106">
        <f>_xll.qlRateHelperLatestDate($L51)</f>
        <v>41402</v>
      </c>
    </row>
    <row r="52" spans="1:17" x14ac:dyDescent="0.2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4"/>
        <v>Actual/360</v>
      </c>
      <c r="I52" s="93">
        <v>0</v>
      </c>
      <c r="J52" s="94" t="str">
        <f t="shared" si="5"/>
        <v>EURECBOISMAY13_Quote</v>
      </c>
      <c r="K52" s="94" t="str">
        <f t="shared" si="6"/>
        <v>EUR_YCRH_ECBOISMAY13</v>
      </c>
      <c r="L52" s="95" t="str">
        <f>_xll.qlDatedOISRateHelper(K52,B52,B53,J52,$L$4,,Permanent,,ObjectOverwrite)</f>
        <v>EUR_YCRH_ECBOISMAY13#0000</v>
      </c>
      <c r="M52" s="85" t="str">
        <f>_xll.ohRangeRetrieveError(L52)</f>
        <v/>
      </c>
      <c r="N52" s="81"/>
      <c r="P52" s="106">
        <f>_xll.qlRateHelperEarliestDate($L52)</f>
        <v>41402</v>
      </c>
      <c r="Q52" s="106">
        <f>_xll.qlRateHelperLatestDate($L52)</f>
        <v>41437</v>
      </c>
    </row>
    <row r="53" spans="1:17" x14ac:dyDescent="0.2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4"/>
        <v>Actual/360</v>
      </c>
      <c r="I53" s="93">
        <v>0</v>
      </c>
      <c r="J53" s="94" t="str">
        <f t="shared" si="5"/>
        <v>EURECBOISJUN13_Quote</v>
      </c>
      <c r="K53" s="94" t="str">
        <f t="shared" si="6"/>
        <v>EUR_YCRH_ECBOISJUN13</v>
      </c>
      <c r="L53" s="95" t="str">
        <f>_xll.qlDatedOISRateHelper(K53,B53,B54,J53,$L$4,,Permanent,,ObjectOverwrite)</f>
        <v>EUR_YCRH_ECBOISJUN13#0000</v>
      </c>
      <c r="M53" s="85" t="str">
        <f>_xll.ohRangeRetrieveError(L53)</f>
        <v/>
      </c>
      <c r="N53" s="81"/>
      <c r="P53" s="106">
        <f>_xll.qlRateHelperEarliestDate($L53)</f>
        <v>41437</v>
      </c>
      <c r="Q53" s="106">
        <f>_xll.qlRateHelperLatestDate($L53)</f>
        <v>41465</v>
      </c>
    </row>
    <row r="54" spans="1:17" x14ac:dyDescent="0.2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4"/>
        <v>Actual/360</v>
      </c>
      <c r="I54" s="93">
        <v>0</v>
      </c>
      <c r="J54" s="94" t="str">
        <f t="shared" si="5"/>
        <v>EURECBOISJUL13_Quote</v>
      </c>
      <c r="K54" s="94" t="str">
        <f t="shared" si="6"/>
        <v>EUR_YCRH_ECBOISJUL13</v>
      </c>
      <c r="L54" s="95" t="str">
        <f>_xll.qlDatedOISRateHelper(K54,B54,B55,J54,$L$4,,Permanent,,ObjectOverwrite)</f>
        <v>EUR_YCRH_ECBOISJUL13#0000</v>
      </c>
      <c r="M54" s="85" t="str">
        <f>_xll.ohRangeRetrieveError(L54)</f>
        <v/>
      </c>
      <c r="N54" s="81"/>
      <c r="P54" s="106">
        <f>_xll.qlRateHelperEarliestDate($L54)</f>
        <v>41465</v>
      </c>
      <c r="Q54" s="106">
        <f>_xll.qlRateHelperLatestDate($L54)</f>
        <v>41493</v>
      </c>
    </row>
    <row r="55" spans="1:17" x14ac:dyDescent="0.2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4"/>
        <v>Actual/360</v>
      </c>
      <c r="I55" s="93">
        <v>0</v>
      </c>
      <c r="J55" s="94" t="str">
        <f t="shared" si="5"/>
        <v>EURECBOISAUG13_Quote</v>
      </c>
      <c r="K55" s="94" t="str">
        <f t="shared" si="6"/>
        <v>EUR_YCRH_ECBOISAUG13</v>
      </c>
      <c r="L55" s="95" t="str">
        <f>_xll.qlDatedOISRateHelper(K55,B55,B56,J55,$L$4,,Permanent,,ObjectOverwrite)</f>
        <v>EUR_YCRH_ECBOISAUG13#0000</v>
      </c>
      <c r="M55" s="85" t="str">
        <f>_xll.ohRangeRetrieveError(L55)</f>
        <v/>
      </c>
      <c r="N55" s="81"/>
      <c r="P55" s="106">
        <f>_xll.qlRateHelperEarliestDate($L55)</f>
        <v>41493</v>
      </c>
      <c r="Q55" s="106">
        <f>_xll.qlRateHelperLatestDate($L55)</f>
        <v>41528</v>
      </c>
    </row>
    <row r="56" spans="1:17" x14ac:dyDescent="0.2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4"/>
        <v>Actual/360</v>
      </c>
      <c r="I56" s="93">
        <v>0</v>
      </c>
      <c r="J56" s="94" t="str">
        <f t="shared" si="5"/>
        <v>EURECBOISSEP13_Quote</v>
      </c>
      <c r="K56" s="94" t="str">
        <f t="shared" si="6"/>
        <v>EUR_YCRH_ECBOISSEP13</v>
      </c>
      <c r="L56" s="95" t="str">
        <f>_xll.qlDatedOISRateHelper(K56,B56,B57,J56,$L$4,,Permanent,,ObjectOverwrite)</f>
        <v>EUR_YCRH_ECBOISSEP13#0000</v>
      </c>
      <c r="M56" s="85" t="str">
        <f>_xll.ohRangeRetrieveError(L56)</f>
        <v/>
      </c>
      <c r="N56" s="81"/>
      <c r="P56" s="106">
        <f>_xll.qlRateHelperEarliestDate($L56)</f>
        <v>41528</v>
      </c>
      <c r="Q56" s="106">
        <f>_xll.qlRateHelperLatestDate($L56)</f>
        <v>41556</v>
      </c>
    </row>
    <row r="57" spans="1:17" x14ac:dyDescent="0.2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4"/>
        <v>Actual/360</v>
      </c>
      <c r="I57" s="93">
        <v>0</v>
      </c>
      <c r="J57" s="94" t="str">
        <f t="shared" si="5"/>
        <v>EURECBOISOCT13_Quote</v>
      </c>
      <c r="K57" s="94" t="str">
        <f t="shared" si="6"/>
        <v>EUR_YCRH_ECBOISOCT13</v>
      </c>
      <c r="L57" s="95" t="str">
        <f>_xll.qlDatedOISRateHelper(K57,B57,B58,J57,$L$4,,Permanent,,ObjectOverwrite)</f>
        <v>EUR_YCRH_ECBOISOCT13#0000</v>
      </c>
      <c r="M57" s="85" t="str">
        <f>_xll.ohRangeRetrieveError(L57)</f>
        <v/>
      </c>
      <c r="N57" s="81"/>
      <c r="P57" s="106">
        <f>_xll.qlRateHelperEarliestDate($L57)</f>
        <v>41556</v>
      </c>
      <c r="Q57" s="106">
        <f>_xll.qlRateHelperLatestDate($L57)</f>
        <v>41591</v>
      </c>
    </row>
    <row r="58" spans="1:17" x14ac:dyDescent="0.2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4"/>
        <v>Actual/360</v>
      </c>
      <c r="I58" s="93">
        <v>0</v>
      </c>
      <c r="J58" s="94" t="str">
        <f t="shared" si="5"/>
        <v>EURECBOISNOV13_Quote</v>
      </c>
      <c r="K58" s="94" t="str">
        <f t="shared" si="6"/>
        <v>EUR_YCRH_ECBOISNOV13</v>
      </c>
      <c r="L58" s="95" t="str">
        <f>_xll.qlDatedOISRateHelper(K58,B58,B59,J58,$L$4,,Permanent,,ObjectOverwrite)</f>
        <v>EUR_YCRH_ECBOISNOV13#0000</v>
      </c>
      <c r="M58" s="85" t="str">
        <f>_xll.ohRangeRetrieveError(L58)</f>
        <v/>
      </c>
      <c r="N58" s="81"/>
      <c r="P58" s="106">
        <f>_xll.qlRateHelperEarliestDate($L58)</f>
        <v>41591</v>
      </c>
      <c r="Q58" s="106">
        <f>_xll.qlRateHelperLatestDate($L58)</f>
        <v>41619</v>
      </c>
    </row>
    <row r="59" spans="1:17" x14ac:dyDescent="0.2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4"/>
        <v>Actual/360</v>
      </c>
      <c r="I59" s="93">
        <v>0</v>
      </c>
      <c r="J59" s="94" t="str">
        <f t="shared" si="5"/>
        <v>EURECBOISDEC13_Quote</v>
      </c>
      <c r="K59" s="94" t="str">
        <f t="shared" si="6"/>
        <v>EUR_YCRH_ECBOISDEC13</v>
      </c>
      <c r="L59" s="95" t="e">
        <f>_xll.qlDatedOISRateHelper(K59,B59,B60,J59,$L$4,,Permanent,,ObjectOverwrite)</f>
        <v>#NUM!</v>
      </c>
      <c r="M59" s="85" t="e">
        <f ca="1">_xll.ohRangeRetrieveError(L59)</f>
        <v>#NAME?</v>
      </c>
      <c r="N59" s="81"/>
      <c r="P59" s="106" t="e">
        <f>_xll.qlRateHelperEarliestDate($L59)</f>
        <v>#VALUE!</v>
      </c>
      <c r="Q59" s="106" t="e">
        <f>_xll.qlRateHelperLatestDate($L59)</f>
        <v>#VALUE!</v>
      </c>
    </row>
    <row r="60" spans="1:17" x14ac:dyDescent="0.2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4"/>
        <v>Actual/360</v>
      </c>
      <c r="I60" s="93">
        <v>0</v>
      </c>
      <c r="J60" s="94" t="e">
        <f t="shared" si="5"/>
        <v>#NUM!</v>
      </c>
      <c r="K60" s="94" t="e">
        <f t="shared" si="6"/>
        <v>#NUM!</v>
      </c>
      <c r="L60" s="95" t="e">
        <f>_xll.qlDatedOISRateHelper(K60,B60,B61,J60,$L$4,,Permanent,,ObjectOverwrite)</f>
        <v>#VALUE!</v>
      </c>
      <c r="M60" s="85" t="e">
        <f ca="1">_xll.ohRangeRetrieveError(L60)</f>
        <v>#NAME?</v>
      </c>
      <c r="N60" s="81"/>
      <c r="P60" s="106" t="e">
        <f>_xll.qlRateHelperEarliestDate($L60)</f>
        <v>#VALUE!</v>
      </c>
      <c r="Q60" s="106" t="e">
        <f>_xll.qlRateHelperLatestDate($L60)</f>
        <v>#VALUE!</v>
      </c>
    </row>
    <row r="61" spans="1:17" x14ac:dyDescent="0.2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4"/>
        <v>Actual/360</v>
      </c>
      <c r="I61" s="93">
        <v>0</v>
      </c>
      <c r="J61" s="94" t="e">
        <f t="shared" si="5"/>
        <v>#NUM!</v>
      </c>
      <c r="K61" s="94" t="e">
        <f t="shared" si="6"/>
        <v>#NUM!</v>
      </c>
      <c r="L61" s="95" t="e">
        <f>_xll.qlDatedOISRateHelper(K61,B61,B62,J61,$L$4,,Permanent,,ObjectOverwrite)</f>
        <v>#VALUE!</v>
      </c>
      <c r="M61" s="85" t="e">
        <f ca="1">_xll.ohRangeRetrieveError(L61)</f>
        <v>#NAME?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4"/>
        <v>Actual/360</v>
      </c>
      <c r="I62" s="93">
        <v>0</v>
      </c>
      <c r="J62" s="94" t="e">
        <f t="shared" si="5"/>
        <v>#NUM!</v>
      </c>
      <c r="K62" s="94" t="e">
        <f t="shared" si="6"/>
        <v>#NUM!</v>
      </c>
      <c r="L62" s="95" t="e">
        <f>_xll.qlDatedOISRateHelper(K62,B62,B63,J62,$L$4,,Permanent,,ObjectOverwrite)</f>
        <v>#VALUE!</v>
      </c>
      <c r="M62" s="85" t="e">
        <f ca="1">_xll.ohRangeRetrieveError(L62)</f>
        <v>#NAME?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4"/>
        <v>Actual/360</v>
      </c>
      <c r="I63" s="93">
        <v>0</v>
      </c>
      <c r="J63" s="94" t="e">
        <f t="shared" si="5"/>
        <v>#NUM!</v>
      </c>
      <c r="K63" s="94" t="e">
        <f t="shared" si="6"/>
        <v>#NUM!</v>
      </c>
      <c r="L63" s="95" t="e">
        <f>_xll.qlDatedOISRateHelper(K63,B63,B64,J63,$L$4,,Permanent,,ObjectOverwrite)</f>
        <v>#VALUE!</v>
      </c>
      <c r="M63" s="85" t="e">
        <f ca="1">_xll.ohRangeRetrieveError(L63)</f>
        <v>#NAME?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4"/>
        <v>Actual/360</v>
      </c>
      <c r="I64" s="93">
        <v>0</v>
      </c>
      <c r="J64" s="94" t="e">
        <f t="shared" si="5"/>
        <v>#NUM!</v>
      </c>
      <c r="K64" s="94" t="e">
        <f t="shared" si="6"/>
        <v>#NUM!</v>
      </c>
      <c r="L64" s="95" t="e">
        <f>_xll.qlDatedOISRateHelper(K64,B64,B65,J64,$L$4,,Permanent,,ObjectOverwrite)</f>
        <v>#VALUE!</v>
      </c>
      <c r="M64" s="85" t="e">
        <f ca="1">_xll.ohRangeRetrieveError(L64)</f>
        <v>#NAME?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4"/>
        <v>Actual/360</v>
      </c>
      <c r="I65" s="93">
        <v>0</v>
      </c>
      <c r="J65" s="94" t="e">
        <f t="shared" si="5"/>
        <v>#NUM!</v>
      </c>
      <c r="K65" s="94" t="e">
        <f t="shared" si="6"/>
        <v>#NUM!</v>
      </c>
      <c r="L65" s="95" t="e">
        <f>_xll.qlDatedOISRateHelper(K65,B65,B66,J65,$L$4,,Permanent,,ObjectOverwrite)</f>
        <v>#VALUE!</v>
      </c>
      <c r="M65" s="85" t="e">
        <f ca="1">_xll.ohRangeRetrieveError(L65)</f>
        <v>#NAME?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4"/>
        <v>Actual/360</v>
      </c>
      <c r="I66" s="93">
        <v>0</v>
      </c>
      <c r="J66" s="94" t="e">
        <f t="shared" si="5"/>
        <v>#NUM!</v>
      </c>
      <c r="K66" s="94" t="e">
        <f t="shared" si="6"/>
        <v>#NUM!</v>
      </c>
      <c r="L66" s="95" t="e">
        <f>_xll.qlDatedOISRateHelper(K66,B66,B67,J66,$L$4,,Permanent,,ObjectOverwrite)</f>
        <v>#VALUE!</v>
      </c>
      <c r="M66" s="85" t="e">
        <f ca="1">_xll.ohRangeRetrieveError(L66)</f>
        <v>#NAME?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4"/>
        <v>Actual/360</v>
      </c>
      <c r="I67" s="93">
        <v>0</v>
      </c>
      <c r="J67" s="94" t="e">
        <f t="shared" si="5"/>
        <v>#NUM!</v>
      </c>
      <c r="K67" s="94" t="e">
        <f t="shared" si="6"/>
        <v>#NUM!</v>
      </c>
      <c r="L67" s="95" t="e">
        <f>_xll.qlDatedOISRateHelper(K67,B67,B68,J67,$L$4,,Permanent,,ObjectOverwrite)</f>
        <v>#VALUE!</v>
      </c>
      <c r="M67" s="85" t="e">
        <f ca="1">_xll.ohRangeRetrieveError(L67)</f>
        <v>#NAME?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4"/>
        <v>Actual/360</v>
      </c>
      <c r="I68" s="93">
        <v>0</v>
      </c>
      <c r="J68" s="94" t="e">
        <f t="shared" si="5"/>
        <v>#NUM!</v>
      </c>
      <c r="K68" s="94" t="e">
        <f t="shared" si="6"/>
        <v>#NUM!</v>
      </c>
      <c r="L68" s="95" t="e">
        <f>_xll.qlDatedOISRateHelper(K68,B68,B69,J68,$L$4,,Permanent,,ObjectOverwrite)</f>
        <v>#VALUE!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4"/>
        <v>Actual/360</v>
      </c>
      <c r="I69" s="93">
        <v>0</v>
      </c>
      <c r="J69" s="94" t="e">
        <f t="shared" si="5"/>
        <v>#NUM!</v>
      </c>
      <c r="K69" s="94" t="e">
        <f t="shared" si="6"/>
        <v>#NUM!</v>
      </c>
      <c r="L69" s="95" t="e">
        <f>_xll.qlDatedOISRateHelper(K69,B69,B70,J69,$L$4,,Permanent,,ObjectOverwrite)</f>
        <v>#VALUE!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4"/>
        <v>Actual/360</v>
      </c>
      <c r="I70" s="93">
        <v>0</v>
      </c>
      <c r="J70" s="94" t="e">
        <f t="shared" si="5"/>
        <v>#NUM!</v>
      </c>
      <c r="K70" s="94" t="e">
        <f t="shared" si="6"/>
        <v>#NUM!</v>
      </c>
      <c r="L70" s="95" t="e">
        <f>_xll.qlDatedOISRateHelper(K70,B70,B71,J70,$L$4,,Permanent,,ObjectOverwrite)</f>
        <v>#VALUE!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4"/>
        <v>Actual/360</v>
      </c>
      <c r="I71" s="93">
        <v>0</v>
      </c>
      <c r="J71" s="94" t="e">
        <f t="shared" si="5"/>
        <v>#NUM!</v>
      </c>
      <c r="K71" s="94" t="e">
        <f t="shared" si="6"/>
        <v>#NUM!</v>
      </c>
      <c r="L71" s="95" t="e">
        <f>_xll.qlDatedOISRateHelper(K71,B71,B72,J71,$L$4,,Permanent,,ObjectOverwrite)</f>
        <v>#VALUE!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4"/>
        <v>Actual/360</v>
      </c>
      <c r="I72" s="93">
        <v>0</v>
      </c>
      <c r="J72" s="94" t="e">
        <f t="shared" si="5"/>
        <v>#NUM!</v>
      </c>
      <c r="K72" s="94" t="e">
        <f t="shared" si="6"/>
        <v>#NUM!</v>
      </c>
      <c r="L72" s="95" t="e">
        <f>_xll.qlDatedOISRateHelper(K72,B72,B73,J72,$L$4,,Permanent,,ObjectOverwrite)</f>
        <v>#VALUE!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 t="shared" si="4"/>
        <v>Actual/360</v>
      </c>
      <c r="I73" s="93">
        <v>0</v>
      </c>
      <c r="J73" s="94" t="e">
        <f t="shared" si="5"/>
        <v>#NUM!</v>
      </c>
      <c r="K73" s="94" t="e">
        <f t="shared" si="6"/>
        <v>#NUM!</v>
      </c>
      <c r="L73" s="95" t="e">
        <f>_xll.qlDatedOISRateHelper(K73,B73,B74,J73,$L$4,,Permanent,,ObjectOverwrite)</f>
        <v>#VALUE!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 t="shared" si="4"/>
        <v>Actual/360</v>
      </c>
      <c r="I74" s="93">
        <v>0</v>
      </c>
      <c r="J74" s="94" t="e">
        <f t="shared" si="5"/>
        <v>#NUM!</v>
      </c>
      <c r="K74" s="94" t="e">
        <f t="shared" si="6"/>
        <v>#NUM!</v>
      </c>
      <c r="L74" s="95" t="e">
        <f>_xll.qlDatedOISRateHelper(K74,B74,B75,J74,$L$4,,Permanent,,ObjectOverwrite)</f>
        <v>#VALUE!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 t="shared" si="4"/>
        <v>Actual/360</v>
      </c>
      <c r="I75" s="93">
        <v>0</v>
      </c>
      <c r="J75" s="94" t="e">
        <f t="shared" si="5"/>
        <v>#NUM!</v>
      </c>
      <c r="K75" s="94" t="e">
        <f t="shared" si="6"/>
        <v>#NUM!</v>
      </c>
      <c r="L75" s="95" t="e">
        <f>_xll.qlDatedOISRateHelper(K75,B75,B76,J75,$L$4,,Permanent,,ObjectOverwrite)</f>
        <v>#VALUE!</v>
      </c>
      <c r="M75" s="105"/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 t="shared" si="4"/>
        <v>Actual/360</v>
      </c>
      <c r="I76" s="93">
        <v>0</v>
      </c>
      <c r="J76" s="94" t="e">
        <f t="shared" si="5"/>
        <v>#NUM!</v>
      </c>
      <c r="K76" s="94" t="e">
        <f t="shared" si="6"/>
        <v>#NUM!</v>
      </c>
      <c r="L76" s="95" t="e">
        <f>_xll.qlDatedOISRateHelper(K76,B76,B77,J76,$L$4,,Permanent,,ObjectOverwrite)</f>
        <v>#VALUE!</v>
      </c>
      <c r="M76" s="105"/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 t="shared" si="4"/>
        <v>Actual/360</v>
      </c>
      <c r="I77" s="93">
        <v>0</v>
      </c>
      <c r="J77" s="94" t="e">
        <f t="shared" si="5"/>
        <v>#NUM!</v>
      </c>
      <c r="K77" s="94" t="e">
        <f t="shared" si="6"/>
        <v>#NUM!</v>
      </c>
      <c r="L77" s="95" t="e">
        <f>_xll.qlDatedOISRateHelper(K77,B77,B78,J77,$L$4,,Permanent,,ObjectOverwrite)</f>
        <v>#VALUE!</v>
      </c>
      <c r="M77" s="105"/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6"/>
      <c r="C78" s="96"/>
      <c r="D78" s="96"/>
      <c r="E78" s="96"/>
      <c r="F78" s="80"/>
      <c r="G78" s="80"/>
      <c r="H78" s="80"/>
      <c r="I78" s="97"/>
      <c r="J78" s="98"/>
      <c r="K78" s="98"/>
      <c r="L78" s="98"/>
      <c r="M78" s="98"/>
      <c r="N78" s="81"/>
    </row>
    <row r="79" spans="1:17" ht="12" thickBot="1" x14ac:dyDescent="0.25">
      <c r="A79" s="10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2"/>
      <c r="M79" s="102"/>
      <c r="N79" s="103"/>
    </row>
  </sheetData>
  <phoneticPr fontId="5" type="noConversion"/>
  <dataValidations disablePrompts="1" count="2">
    <dataValidation type="list" allowBlank="1" showInputMessage="1" showErrorMessage="1" sqref="F6:F78">
      <formula1>"Once,Annual,Semiannual,EveryFourthMonth,Quarterly,Bimonthly,Monthly"</formula1>
    </dataValidation>
    <dataValidation type="list" allowBlank="1" showInputMessage="1" showErrorMessage="1" sqref="G6:G7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8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62.285156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99</v>
      </c>
      <c r="K2" s="80" t="str">
        <f>Currency&amp;"_YC"&amp;$J$2&amp;"RH"</f>
        <v>EUR_YCONRH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EUR_YCONRH_Swaps.xml</v>
      </c>
      <c r="L3" s="84" t="e">
        <f ca="1">IF(Serialize,_xll.ohObjectSave(_xll.ohPack(L4:L77),SerializationPath&amp;K3,FileOverwrite,Serialize),"---")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EUR_YCONRH_EON_iborON</v>
      </c>
      <c r="L4" s="88" t="str">
        <f>_xll.qlEonia(K4,,Permanent,Trigger,ObjectOverwrite)</f>
        <v>EUR_YCONRH_EON_iborON#0000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72" si="0">MoneyMarketDayCounter</f>
        <v>Actual/360</v>
      </c>
      <c r="I6" s="93">
        <v>0</v>
      </c>
      <c r="J6" s="94" t="str">
        <f t="shared" ref="J6:J72" si="1">Currency&amp;$D6&amp;$E6&amp;QuoteSuffix</f>
        <v>EUREONSW_Quote</v>
      </c>
      <c r="K6" s="94" t="str">
        <f t="shared" ref="K6:K72" si="2">$K$2&amp;"_"&amp;$D6&amp;$E6</f>
        <v>EUR_YCONRH_EONSW</v>
      </c>
      <c r="L6" s="95" t="str">
        <f>_xll.qlOISRateHelper(K6,2,C6,J6,$L$4,,Permanent,Trigger,ObjectOverwrite)</f>
        <v>EUR_YCONRH_EONSW#0000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EUR_YCONRH_EON2W</v>
      </c>
      <c r="L7" s="95" t="str">
        <f>_xll.qlOISRateHelper(K7,2,C7,J7,$L$4,,Permanent,Trigger,ObjectOverwrite)</f>
        <v>EUR_YCONRH_EON2W#0000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EUR_YCONRH_EON3W</v>
      </c>
      <c r="L8" s="95" t="str">
        <f>_xll.qlOISRateHelper(K8,2,C8,J8,$L$4,,Permanent,Trigger,ObjectOverwrite)</f>
        <v>EUR_YCONRH_EON3W#0000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EUR_YCONRH_EON1M</v>
      </c>
      <c r="L9" s="95" t="str">
        <f>_xll.qlOISRateHelper(K9,2,C9,J9,$L$4,,Permanent,Trigger,ObjectOverwrite)</f>
        <v>EUR_YCONRH_EON1M#0000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EUR_YCONRH_EON2M</v>
      </c>
      <c r="L10" s="95" t="str">
        <f>_xll.qlOISRateHelper(K10,2,C10,J10,$L$4,,Permanent,Trigger,ObjectOverwrite)</f>
        <v>EUR_YCONRH_EON2M#0000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EUR_YCONRH_EON3M</v>
      </c>
      <c r="L11" s="95" t="str">
        <f>_xll.qlOISRateHelper(K11,2,C11,J11,$L$4,,Permanent,Trigger,ObjectOverwrite)</f>
        <v>EUR_YCONRH_EON3M#0000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EUR_YCONRH_EON4M</v>
      </c>
      <c r="L12" s="95" t="str">
        <f>_xll.qlOISRateHelper(K12,2,C12,J12,$L$4,,Permanent,Trigger,ObjectOverwrite)</f>
        <v>EUR_YCONRH_EON4M#0000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EUR_YCONRH_EON5M</v>
      </c>
      <c r="L13" s="95" t="str">
        <f>_xll.qlOISRateHelper(K13,2,C13,J13,$L$4,,Permanent,Trigger,ObjectOverwrite)</f>
        <v>EUR_YCONRH_EON5M#0000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EUR_YCONRH_EON6M</v>
      </c>
      <c r="L14" s="95" t="str">
        <f>_xll.qlOISRateHelper(K14,2,C14,J14,$L$4,,Permanent,Trigger,ObjectOverwrite)</f>
        <v>EUR_YCONRH_EON6M#0000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EUR_YCONRH_EON7M</v>
      </c>
      <c r="L15" s="95" t="str">
        <f>_xll.qlOISRateHelper(K15,2,C15,J15,$L$4,,Permanent,Trigger,ObjectOverwrite)</f>
        <v>EUR_YCONRH_EON7M#0000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EUR_YCONRH_EON8M</v>
      </c>
      <c r="L16" s="95" t="str">
        <f>_xll.qlOISRateHelper(K16,2,C16,J16,$L$4,,Permanent,Trigger,ObjectOverwrite)</f>
        <v>EUR_YCONRH_EON8M#0000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EUR_YCONRH_EON9M</v>
      </c>
      <c r="L17" s="95" t="str">
        <f>_xll.qlOISRateHelper(K17,2,C17,J17,$L$4,,Permanent,Trigger,ObjectOverwrite)</f>
        <v>EUR_YCONRH_EON9M#0000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EUR_YCONRH_EON10M</v>
      </c>
      <c r="L18" s="95" t="str">
        <f>_xll.qlOISRateHelper(K18,2,C18,J18,$L$4,,Permanent,Trigger,ObjectOverwrite)</f>
        <v>EUR_YCONRH_EON10M#0000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EUR_YCONRH_EON11M</v>
      </c>
      <c r="L19" s="95" t="str">
        <f>_xll.qlOISRateHelper(K19,2,C19,J19,$L$4,,Permanent,Trigger,ObjectOverwrite)</f>
        <v>EUR_YCONRH_EON11M#0000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EUR_YCONRH_EON1Y</v>
      </c>
      <c r="L20" s="95" t="str">
        <f>_xll.qlOISRateHelper(K20,2,C20,J20,$L$4,,Permanent,Trigger,ObjectOverwrite)</f>
        <v>EUR_YCONRH_EON1Y#0000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EUR_YCONRH_EON15M</v>
      </c>
      <c r="L21" s="95" t="str">
        <f>_xll.qlOISRateHelper(K21,2,C21,J21,$L$4,,Permanent,Trigger,ObjectOverwrite)</f>
        <v>EUR_YCONRH_EON15M#0000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41946</v>
      </c>
    </row>
    <row r="22" spans="1:17" x14ac:dyDescent="0.2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EUR_YCONRH_EON18M</v>
      </c>
      <c r="L22" s="95" t="str">
        <f>_xll.qlOISRateHelper(K22,2,C22,J22,$L$4,,Permanent,Trigger,ObjectOverwrite)</f>
        <v>EUR_YCONRH_EON18M#0000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42037</v>
      </c>
    </row>
    <row r="23" spans="1:17" x14ac:dyDescent="0.2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EUR_YCONRH_EON21M</v>
      </c>
      <c r="L23" s="95" t="str">
        <f>_xll.qlOISRateHelper(K23,2,C23,J23,$L$4,,Permanent,Trigger,ObjectOverwrite)</f>
        <v>EUR_YCONRH_EON21M#0000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42128</v>
      </c>
    </row>
    <row r="24" spans="1:17" x14ac:dyDescent="0.2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EUR_YCONRH_EON2Y</v>
      </c>
      <c r="L24" s="95" t="str">
        <f>_xll.qlOISRateHelper(K24,2,C24,J24,$L$4,,Permanent,Trigger,ObjectOverwrite)</f>
        <v>EUR_YCONRH_EON2Y#0000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42219</v>
      </c>
    </row>
    <row r="25" spans="1:17" x14ac:dyDescent="0.2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EUR_YCONRH_EON3Y</v>
      </c>
      <c r="L25" s="95" t="str">
        <f>_xll.qlOISRateHelper(K25,2,C25,J25,$L$4,,Permanent,Trigger,ObjectOverwrite)</f>
        <v>EUR_YCONRH_EON3Y#0000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42583</v>
      </c>
    </row>
    <row r="26" spans="1:17" x14ac:dyDescent="0.2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EUR_YCONRH_EON4Y</v>
      </c>
      <c r="L26" s="95" t="str">
        <f>_xll.qlOISRateHelper(K26,2,C26,J26,$L$4,,Permanent,Trigger,ObjectOverwrite)</f>
        <v>EUR_YCONRH_EON4Y#0000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42948</v>
      </c>
    </row>
    <row r="27" spans="1:17" x14ac:dyDescent="0.2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EUR_YCONRH_EON5Y</v>
      </c>
      <c r="L27" s="95" t="str">
        <f>_xll.qlOISRateHelper(K27,2,C27,J27,$L$4,,Permanent,Trigger,ObjectOverwrite)</f>
        <v>EUR_YCONRH_EON5Y#0000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43313</v>
      </c>
    </row>
    <row r="28" spans="1:17" x14ac:dyDescent="0.2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EUR_YCONRH_EON6Y</v>
      </c>
      <c r="L28" s="95" t="str">
        <f>_xll.qlOISRateHelper(K28,2,C28,J28,$L$4,,Permanent,Trigger,ObjectOverwrite)</f>
        <v>EUR_YCONRH_EON6Y#0000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43678</v>
      </c>
    </row>
    <row r="29" spans="1:17" x14ac:dyDescent="0.2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EUR_YCONRH_EON7Y</v>
      </c>
      <c r="L29" s="95" t="str">
        <f>_xll.qlOISRateHelper(K29,2,C29,J29,$L$4,,Permanent,Trigger,ObjectOverwrite)</f>
        <v>EUR_YCONRH_EON7Y#0000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44046</v>
      </c>
    </row>
    <row r="30" spans="1:17" x14ac:dyDescent="0.2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EUR_YCONRH_EON8Y</v>
      </c>
      <c r="L30" s="95" t="str">
        <f>_xll.qlOISRateHelper(K30,2,C30,J30,$L$4,,Permanent,Trigger,ObjectOverwrite)</f>
        <v>EUR_YCONRH_EON8Y#0000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44410</v>
      </c>
    </row>
    <row r="31" spans="1:17" x14ac:dyDescent="0.2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EUR_YCONRH_EON9Y</v>
      </c>
      <c r="L31" s="95" t="str">
        <f>_xll.qlOISRateHelper(K31,2,C31,J31,$L$4,,Permanent,Trigger,ObjectOverwrite)</f>
        <v>EUR_YCONRH_EON9Y#0000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44774</v>
      </c>
    </row>
    <row r="32" spans="1:17" x14ac:dyDescent="0.2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EUR_YCONRH_EON10Y</v>
      </c>
      <c r="L32" s="95" t="str">
        <f>_xll.qlOISRateHelper(K32,2,C32,J32,$L$4,,Permanent,Trigger,ObjectOverwrite)</f>
        <v>EUR_YCONRH_EON10Y#0000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45139</v>
      </c>
    </row>
    <row r="33" spans="1:17" x14ac:dyDescent="0.2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EUR_YCONRH_EON11Y</v>
      </c>
      <c r="L33" s="95" t="str">
        <f>_xll.qlOISRateHelper(K33,2,C33,J33,$L$4,,Permanent,Trigger,ObjectOverwrite)</f>
        <v>EUR_YCONRH_EON11Y#0000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45505</v>
      </c>
    </row>
    <row r="34" spans="1:17" x14ac:dyDescent="0.2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EUR_YCONRH_EON12Y</v>
      </c>
      <c r="L34" s="95" t="str">
        <f>_xll.qlOISRateHelper(K34,2,C34,J34,$L$4,,Permanent,Trigger,ObjectOverwrite)</f>
        <v>EUR_YCONRH_EON12Y#0000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45870</v>
      </c>
    </row>
    <row r="35" spans="1:17" x14ac:dyDescent="0.2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EUR_YCONRH_EON15Y</v>
      </c>
      <c r="L35" s="95" t="str">
        <f>_xll.qlOISRateHelper(K35,2,C35,J35,$L$4,,Permanent,Trigger,ObjectOverwrite)</f>
        <v>EUR_YCONRH_EON15Y#0000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46966</v>
      </c>
    </row>
    <row r="36" spans="1:17" x14ac:dyDescent="0.2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EUR_YCONRH_EON20Y</v>
      </c>
      <c r="L36" s="95" t="str">
        <f>_xll.qlOISRateHelper(K36,2,C36,J36,$L$4,,Permanent,Trigger,ObjectOverwrite)</f>
        <v>EUR_YCONRH_EON20Y#0000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48792</v>
      </c>
    </row>
    <row r="37" spans="1:17" x14ac:dyDescent="0.2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EUR_YCONRH_EON25Y</v>
      </c>
      <c r="L37" s="95" t="str">
        <f>_xll.qlOISRateHelper(K37,2,C37,J37,$L$4,,Permanent,Trigger,ObjectOverwrite)</f>
        <v>EUR_YCONRH_EON25Y#0000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50619</v>
      </c>
    </row>
    <row r="38" spans="1:17" x14ac:dyDescent="0.2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EUR_YCONRH_EON30Y</v>
      </c>
      <c r="L38" s="95" t="str">
        <f>_xll.qlOISRateHelper(K38,2,C38,J38,$L$4,,Permanent,Trigger,ObjectOverwrite)</f>
        <v>EUR_YCONRH_EON30Y#0000</v>
      </c>
      <c r="M38" s="85" t="str">
        <f>_xll.ohRangeRetrieveError(L38)</f>
        <v/>
      </c>
      <c r="N38" s="81"/>
      <c r="P38" s="106">
        <f>_xll.qlRateHelperEarliestDate(L38)</f>
        <v>41487</v>
      </c>
      <c r="Q38" s="106">
        <f>_xll.qlRateHelperLatestDate($L38)</f>
        <v>52446</v>
      </c>
    </row>
    <row r="39" spans="1:17" x14ac:dyDescent="0.2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EUR_YCONRH_EON40Y</v>
      </c>
      <c r="L39" s="95" t="str">
        <f>_xll.qlOISRateHelper(K39,2,C39,J39,$L$4,,Permanent,Trigger,ObjectOverwrite)</f>
        <v>EUR_YCONRH_EON40Y#0000</v>
      </c>
      <c r="M39" s="85" t="str">
        <f>_xll.ohRangeRetrieveError(L39)</f>
        <v/>
      </c>
      <c r="N39" s="81"/>
      <c r="P39" s="106">
        <f>_xll.qlRateHelperEarliestDate(L39)</f>
        <v>41487</v>
      </c>
      <c r="Q39" s="106">
        <f>_xll.qlRateHelperLatestDate($L39)</f>
        <v>56097</v>
      </c>
    </row>
    <row r="40" spans="1:17" x14ac:dyDescent="0.2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EUR_YCONRH_EON50Y</v>
      </c>
      <c r="L40" s="95" t="str">
        <f>_xll.qlOISRateHelper(K40,2,C40,J40,$L$4,,Permanent,Trigger,ObjectOverwrite)</f>
        <v>EUR_YCONRH_EON50Y#0000</v>
      </c>
      <c r="M40" s="85" t="str">
        <f>_xll.ohRangeRetrieveError(L40)</f>
        <v/>
      </c>
      <c r="N40" s="81"/>
      <c r="P40" s="106">
        <f>_xll.qlRateHelperEarliestDate(L40)</f>
        <v>41487</v>
      </c>
      <c r="Q40" s="106">
        <f>_xll.qlRateHelperLatestDate($L40)</f>
        <v>59749</v>
      </c>
    </row>
    <row r="41" spans="1:17" x14ac:dyDescent="0.2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EUR_YCONRH_EON60Y</v>
      </c>
      <c r="L41" s="95" t="str">
        <f>_xll.qlOISRateHelper(K41,2,C41,J41,$L$4,,Permanent,Trigger,ObjectOverwrite)</f>
        <v>EUR_YCONRH_EON60Y#0000</v>
      </c>
      <c r="M41" s="85" t="str">
        <f>_xll.ohRangeRetrieveError(L41)</f>
        <v/>
      </c>
      <c r="N41" s="81"/>
      <c r="P41" s="106">
        <f>_xll.qlRateHelperEarliestDate(L41)</f>
        <v>41487</v>
      </c>
      <c r="Q41" s="106">
        <f>_xll.qlRateHelperLatestDate($L41)</f>
        <v>63402</v>
      </c>
    </row>
    <row r="42" spans="1:17" x14ac:dyDescent="0.2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 x14ac:dyDescent="0.2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si="0"/>
        <v>Actual/360</v>
      </c>
      <c r="I43" s="93">
        <v>0</v>
      </c>
      <c r="J43" s="94" t="str">
        <f t="shared" si="1"/>
        <v>EURECBOISAUG12_Quote</v>
      </c>
      <c r="K43" s="94" t="str">
        <f t="shared" si="2"/>
        <v>EUR_YCONRH_ECBOISAUG12</v>
      </c>
      <c r="L43" s="95" t="str">
        <f>_xll.qlDatedOISRateHelper(K43,B43,B44,J43,$L$4,,Permanent,,ObjectOverwrite)</f>
        <v>EUR_YCONRH_ECBOISAUG12#0000</v>
      </c>
      <c r="M43" s="85" t="str">
        <f>_xll.ohRangeRetrieveError(L43)</f>
        <v/>
      </c>
      <c r="N43" s="81"/>
      <c r="P43" s="106">
        <f>_xll.qlRateHelperEarliestDate(L43)</f>
        <v>41129</v>
      </c>
      <c r="Q43" s="106">
        <f>_xll.qlRateHelperLatestDate($L43)</f>
        <v>41164</v>
      </c>
    </row>
    <row r="44" spans="1:17" x14ac:dyDescent="0.2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0"/>
        <v>Actual/360</v>
      </c>
      <c r="I44" s="93">
        <v>0</v>
      </c>
      <c r="J44" s="94" t="str">
        <f t="shared" si="1"/>
        <v>EURECBOISSEP12_Quote</v>
      </c>
      <c r="K44" s="94" t="str">
        <f t="shared" si="2"/>
        <v>EUR_YCONRH_ECBOISSEP12</v>
      </c>
      <c r="L44" s="95" t="str">
        <f>_xll.qlDatedOISRateHelper(K44,B44,B45,J44,$L$4,,Permanent,,ObjectOverwrite)</f>
        <v>EUR_YCONRH_ECBOISSEP12#0000</v>
      </c>
      <c r="M44" s="85" t="str">
        <f>_xll.ohRangeRetrieveError(L44)</f>
        <v/>
      </c>
      <c r="N44" s="81"/>
      <c r="P44" s="106">
        <f>_xll.qlRateHelperEarliestDate(L44)</f>
        <v>41164</v>
      </c>
      <c r="Q44" s="106">
        <f>_xll.qlRateHelperLatestDate($L44)</f>
        <v>41192</v>
      </c>
    </row>
    <row r="45" spans="1:17" x14ac:dyDescent="0.2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0"/>
        <v>Actual/360</v>
      </c>
      <c r="I45" s="93">
        <v>0</v>
      </c>
      <c r="J45" s="94" t="str">
        <f t="shared" si="1"/>
        <v>EURECBOISOCT12_Quote</v>
      </c>
      <c r="K45" s="94" t="str">
        <f t="shared" si="2"/>
        <v>EUR_YCONRH_ECBOISOCT12</v>
      </c>
      <c r="L45" s="95" t="str">
        <f>_xll.qlDatedOISRateHelper(K45,B45,B46,J45,$L$4,,Permanent,,ObjectOverwrite)</f>
        <v>EUR_YCONRH_ECBOISOCT12#0000</v>
      </c>
      <c r="M45" s="85" t="str">
        <f>_xll.ohRangeRetrieveError(L45)</f>
        <v/>
      </c>
      <c r="N45" s="81"/>
      <c r="P45" s="106">
        <f>_xll.qlRateHelperEarliestDate(L45)</f>
        <v>41192</v>
      </c>
      <c r="Q45" s="106">
        <f>_xll.qlRateHelperLatestDate($L45)</f>
        <v>41227</v>
      </c>
    </row>
    <row r="46" spans="1:17" x14ac:dyDescent="0.2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0"/>
        <v>Actual/360</v>
      </c>
      <c r="I46" s="93">
        <v>0</v>
      </c>
      <c r="J46" s="94" t="str">
        <f t="shared" si="1"/>
        <v>EURECBOISNOV12_Quote</v>
      </c>
      <c r="K46" s="94" t="str">
        <f t="shared" si="2"/>
        <v>EUR_YCONRH_ECBOISNOV12</v>
      </c>
      <c r="L46" s="95" t="str">
        <f>_xll.qlDatedOISRateHelper(K46,B46,B47,J46,$L$4,,Permanent,,ObjectOverwrite)</f>
        <v>EUR_YCONRH_ECBOISNOV12#0000</v>
      </c>
      <c r="M46" s="85" t="str">
        <f>_xll.ohRangeRetrieveError(L46)</f>
        <v/>
      </c>
      <c r="N46" s="81"/>
      <c r="P46" s="106">
        <f>_xll.qlRateHelperEarliestDate(L46)</f>
        <v>41227</v>
      </c>
      <c r="Q46" s="106">
        <f>_xll.qlRateHelperLatestDate($L46)</f>
        <v>41255</v>
      </c>
    </row>
    <row r="47" spans="1:17" x14ac:dyDescent="0.2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0"/>
        <v>Actual/360</v>
      </c>
      <c r="I47" s="93">
        <v>0</v>
      </c>
      <c r="J47" s="94" t="str">
        <f t="shared" si="1"/>
        <v>EURECBOISDEC12_Quote</v>
      </c>
      <c r="K47" s="94" t="str">
        <f t="shared" si="2"/>
        <v>EUR_YCONRH_ECBOISDEC12</v>
      </c>
      <c r="L47" s="95" t="str">
        <f>_xll.qlDatedOISRateHelper(K47,B47,B48,J47,$L$4,,Permanent,,ObjectOverwrite)</f>
        <v>EUR_YCONRH_ECBOISDEC12#0000</v>
      </c>
      <c r="M47" s="85" t="str">
        <f>_xll.ohRangeRetrieveError(L47)</f>
        <v/>
      </c>
      <c r="N47" s="81"/>
      <c r="P47" s="106">
        <f>_xll.qlRateHelperEarliestDate(L47)</f>
        <v>41255</v>
      </c>
      <c r="Q47" s="106">
        <f>_xll.qlRateHelperLatestDate($L47)</f>
        <v>41290</v>
      </c>
    </row>
    <row r="48" spans="1:17" x14ac:dyDescent="0.2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0"/>
        <v>Actual/360</v>
      </c>
      <c r="I48" s="93">
        <v>0</v>
      </c>
      <c r="J48" s="94" t="str">
        <f t="shared" si="1"/>
        <v>EURECBOISJAN13_Quote</v>
      </c>
      <c r="K48" s="94" t="str">
        <f t="shared" si="2"/>
        <v>EUR_YCONRH_ECBOISJAN13</v>
      </c>
      <c r="L48" s="95" t="str">
        <f>_xll.qlDatedOISRateHelper(K48,B48,B49,J48,$L$4,,Permanent,,ObjectOverwrite)</f>
        <v>EUR_YCONRH_ECBOISJAN13#0000</v>
      </c>
      <c r="M48" s="85" t="str">
        <f>_xll.ohRangeRetrieveError(L48)</f>
        <v/>
      </c>
      <c r="N48" s="81"/>
      <c r="P48" s="106">
        <f>_xll.qlRateHelperEarliestDate(L48)</f>
        <v>41290</v>
      </c>
      <c r="Q48" s="106">
        <f>_xll.qlRateHelperLatestDate($L48)</f>
        <v>41318</v>
      </c>
    </row>
    <row r="49" spans="1:17" x14ac:dyDescent="0.2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0"/>
        <v>Actual/360</v>
      </c>
      <c r="I49" s="93">
        <v>0</v>
      </c>
      <c r="J49" s="94" t="str">
        <f t="shared" si="1"/>
        <v>EURECBOISFEB13_Quote</v>
      </c>
      <c r="K49" s="94" t="str">
        <f t="shared" si="2"/>
        <v>EUR_YCONRH_ECBOISFEB13</v>
      </c>
      <c r="L49" s="95" t="str">
        <f>_xll.qlDatedOISRateHelper(K49,B49,B50,J49,$L$4,,Permanent,,ObjectOverwrite)</f>
        <v>EUR_YCONRH_ECBOISFEB13#0000</v>
      </c>
      <c r="M49" s="85" t="str">
        <f>_xll.ohRangeRetrieveError(L49)</f>
        <v/>
      </c>
      <c r="N49" s="81"/>
      <c r="P49" s="106">
        <f>_xll.qlRateHelperEarliestDate(L49)</f>
        <v>41318</v>
      </c>
      <c r="Q49" s="106">
        <f>_xll.qlRateHelperLatestDate($L49)</f>
        <v>41346</v>
      </c>
    </row>
    <row r="50" spans="1:17" x14ac:dyDescent="0.2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0"/>
        <v>Actual/360</v>
      </c>
      <c r="I50" s="93">
        <v>0</v>
      </c>
      <c r="J50" s="94" t="str">
        <f t="shared" si="1"/>
        <v>EURECBOISMAR13_Quote</v>
      </c>
      <c r="K50" s="94" t="str">
        <f t="shared" si="2"/>
        <v>EUR_YCONRH_ECBOISMAR13</v>
      </c>
      <c r="L50" s="95" t="str">
        <f>_xll.qlDatedOISRateHelper(K50,B50,B51,J50,$L$4,,Permanent,,ObjectOverwrite)</f>
        <v>EUR_YCONRH_ECBOISMAR13#0000</v>
      </c>
      <c r="M50" s="85" t="str">
        <f>_xll.ohRangeRetrieveError(L50)</f>
        <v/>
      </c>
      <c r="N50" s="81"/>
      <c r="P50" s="106">
        <f>_xll.qlRateHelperEarliestDate(L50)</f>
        <v>41346</v>
      </c>
      <c r="Q50" s="106">
        <f>_xll.qlRateHelperLatestDate($L50)</f>
        <v>41374</v>
      </c>
    </row>
    <row r="51" spans="1:17" x14ac:dyDescent="0.2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0"/>
        <v>Actual/360</v>
      </c>
      <c r="I51" s="93">
        <v>0</v>
      </c>
      <c r="J51" s="94" t="str">
        <f t="shared" si="1"/>
        <v>EURECBOISAPR13_Quote</v>
      </c>
      <c r="K51" s="94" t="str">
        <f t="shared" si="2"/>
        <v>EUR_YCONRH_ECBOISAPR13</v>
      </c>
      <c r="L51" s="95" t="str">
        <f>_xll.qlDatedOISRateHelper(K51,B51,B52,J51,$L$4,,Permanent,,ObjectOverwrite)</f>
        <v>EUR_YCONRH_ECBOISAPR13#0000</v>
      </c>
      <c r="M51" s="85" t="str">
        <f>_xll.ohRangeRetrieveError(L51)</f>
        <v/>
      </c>
      <c r="N51" s="81"/>
      <c r="P51" s="106">
        <f>_xll.qlRateHelperEarliestDate(L51)</f>
        <v>41374</v>
      </c>
      <c r="Q51" s="106">
        <f>_xll.qlRateHelperLatestDate($L51)</f>
        <v>41402</v>
      </c>
    </row>
    <row r="52" spans="1:17" x14ac:dyDescent="0.2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0"/>
        <v>Actual/360</v>
      </c>
      <c r="I52" s="93">
        <v>0</v>
      </c>
      <c r="J52" s="94" t="str">
        <f t="shared" si="1"/>
        <v>EURECBOISMAY13_Quote</v>
      </c>
      <c r="K52" s="94" t="str">
        <f t="shared" si="2"/>
        <v>EUR_YCONRH_ECBOISMAY13</v>
      </c>
      <c r="L52" s="95" t="str">
        <f>_xll.qlDatedOISRateHelper(K52,B52,B53,J52,$L$4,,Permanent,,ObjectOverwrite)</f>
        <v>EUR_YCONRH_ECBOISMAY13#0000</v>
      </c>
      <c r="M52" s="85" t="str">
        <f>_xll.ohRangeRetrieveError(L52)</f>
        <v/>
      </c>
      <c r="N52" s="81"/>
      <c r="P52" s="106">
        <f>_xll.qlRateHelperEarliestDate(L52)</f>
        <v>41402</v>
      </c>
      <c r="Q52" s="106">
        <f>_xll.qlRateHelperLatestDate($L52)</f>
        <v>41437</v>
      </c>
    </row>
    <row r="53" spans="1:17" x14ac:dyDescent="0.2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0"/>
        <v>Actual/360</v>
      </c>
      <c r="I53" s="93">
        <v>0</v>
      </c>
      <c r="J53" s="94" t="str">
        <f t="shared" si="1"/>
        <v>EURECBOISJUN13_Quote</v>
      </c>
      <c r="K53" s="94" t="str">
        <f t="shared" si="2"/>
        <v>EUR_YCONRH_ECBOISJUN13</v>
      </c>
      <c r="L53" s="95" t="str">
        <f>_xll.qlDatedOISRateHelper(K53,B53,B54,J53,$L$4,,Permanent,,ObjectOverwrite)</f>
        <v>EUR_YCONRH_ECBOISJUN13#0000</v>
      </c>
      <c r="M53" s="85" t="str">
        <f>_xll.ohRangeRetrieveError(L53)</f>
        <v/>
      </c>
      <c r="N53" s="81"/>
      <c r="P53" s="106">
        <f>_xll.qlRateHelperEarliestDate(L53)</f>
        <v>41437</v>
      </c>
      <c r="Q53" s="106">
        <f>_xll.qlRateHelperLatestDate($L53)</f>
        <v>41465</v>
      </c>
    </row>
    <row r="54" spans="1:17" x14ac:dyDescent="0.2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0"/>
        <v>Actual/360</v>
      </c>
      <c r="I54" s="93">
        <v>0</v>
      </c>
      <c r="J54" s="94" t="str">
        <f t="shared" si="1"/>
        <v>EURECBOISJUL13_Quote</v>
      </c>
      <c r="K54" s="94" t="str">
        <f t="shared" si="2"/>
        <v>EUR_YCONRH_ECBOISJUL13</v>
      </c>
      <c r="L54" s="95" t="str">
        <f>_xll.qlDatedOISRateHelper(K54,B54,B55,J54,$L$4,,Permanent,,ObjectOverwrite)</f>
        <v>EUR_YCONRH_ECBOISJUL13#0000</v>
      </c>
      <c r="M54" s="85" t="str">
        <f>_xll.ohRangeRetrieveError(L54)</f>
        <v/>
      </c>
      <c r="N54" s="81"/>
      <c r="P54" s="106">
        <f>_xll.qlRateHelperEarliestDate(L54)</f>
        <v>41465</v>
      </c>
      <c r="Q54" s="106">
        <f>_xll.qlRateHelperLatestDate($L54)</f>
        <v>41493</v>
      </c>
    </row>
    <row r="55" spans="1:17" x14ac:dyDescent="0.2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0"/>
        <v>Actual/360</v>
      </c>
      <c r="I55" s="93">
        <v>0</v>
      </c>
      <c r="J55" s="94" t="str">
        <f t="shared" si="1"/>
        <v>EURECBOISAUG13_Quote</v>
      </c>
      <c r="K55" s="94" t="str">
        <f t="shared" si="2"/>
        <v>EUR_YCONRH_ECBOISAUG13</v>
      </c>
      <c r="L55" s="95" t="str">
        <f>_xll.qlDatedOISRateHelper(K55,B55,B56,J55,$L$4,,Permanent,,ObjectOverwrite)</f>
        <v>EUR_YCONRH_ECBOISAUG13#0000</v>
      </c>
      <c r="M55" s="85" t="str">
        <f>_xll.ohRangeRetrieveError(L55)</f>
        <v/>
      </c>
      <c r="N55" s="81"/>
      <c r="P55" s="106">
        <f>_xll.qlRateHelperEarliestDate(L55)</f>
        <v>41493</v>
      </c>
      <c r="Q55" s="106">
        <f>_xll.qlRateHelperLatestDate($L55)</f>
        <v>41528</v>
      </c>
    </row>
    <row r="56" spans="1:17" x14ac:dyDescent="0.2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0"/>
        <v>Actual/360</v>
      </c>
      <c r="I56" s="93">
        <v>0</v>
      </c>
      <c r="J56" s="94" t="str">
        <f t="shared" si="1"/>
        <v>EURECBOISSEP13_Quote</v>
      </c>
      <c r="K56" s="94" t="str">
        <f t="shared" si="2"/>
        <v>EUR_YCONRH_ECBOISSEP13</v>
      </c>
      <c r="L56" s="95" t="str">
        <f>_xll.qlDatedOISRateHelper(K56,B56,B57,J56,$L$4,,Permanent,,ObjectOverwrite)</f>
        <v>EUR_YCONRH_ECBOISSEP13#0000</v>
      </c>
      <c r="M56" s="85" t="str">
        <f>_xll.ohRangeRetrieveError(L56)</f>
        <v/>
      </c>
      <c r="N56" s="81"/>
      <c r="P56" s="106">
        <f>_xll.qlRateHelperEarliestDate(L56)</f>
        <v>41528</v>
      </c>
      <c r="Q56" s="106">
        <f>_xll.qlRateHelperLatestDate($L56)</f>
        <v>41556</v>
      </c>
    </row>
    <row r="57" spans="1:17" x14ac:dyDescent="0.2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0"/>
        <v>Actual/360</v>
      </c>
      <c r="I57" s="93">
        <v>0</v>
      </c>
      <c r="J57" s="94" t="str">
        <f t="shared" si="1"/>
        <v>EURECBOISOCT13_Quote</v>
      </c>
      <c r="K57" s="94" t="str">
        <f t="shared" si="2"/>
        <v>EUR_YCONRH_ECBOISOCT13</v>
      </c>
      <c r="L57" s="95" t="str">
        <f>_xll.qlDatedOISRateHelper(K57,B57,B58,J57,$L$4,,Permanent,,ObjectOverwrite)</f>
        <v>EUR_YCONRH_ECBOISOCT13#0000</v>
      </c>
      <c r="M57" s="85" t="str">
        <f>_xll.ohRangeRetrieveError(L57)</f>
        <v/>
      </c>
      <c r="N57" s="81"/>
      <c r="P57" s="106">
        <f>_xll.qlRateHelperEarliestDate(L57)</f>
        <v>41556</v>
      </c>
      <c r="Q57" s="106">
        <f>_xll.qlRateHelperLatestDate($L57)</f>
        <v>41591</v>
      </c>
    </row>
    <row r="58" spans="1:17" x14ac:dyDescent="0.2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0"/>
        <v>Actual/360</v>
      </c>
      <c r="I58" s="93">
        <v>0</v>
      </c>
      <c r="J58" s="94" t="str">
        <f t="shared" si="1"/>
        <v>EURECBOISNOV13_Quote</v>
      </c>
      <c r="K58" s="94" t="str">
        <f t="shared" si="2"/>
        <v>EUR_YCONRH_ECBOISNOV13</v>
      </c>
      <c r="L58" s="95" t="str">
        <f>_xll.qlDatedOISRateHelper(K58,B58,B59,J58,$L$4,,Permanent,,ObjectOverwrite)</f>
        <v>EUR_YCONRH_ECBOISNOV13#0000</v>
      </c>
      <c r="M58" s="85" t="str">
        <f>_xll.ohRangeRetrieveError(L58)</f>
        <v/>
      </c>
      <c r="N58" s="81"/>
      <c r="P58" s="106">
        <f>_xll.qlRateHelperEarliestDate(L58)</f>
        <v>41591</v>
      </c>
      <c r="Q58" s="106">
        <f>_xll.qlRateHelperLatestDate($L58)</f>
        <v>41619</v>
      </c>
    </row>
    <row r="59" spans="1:17" x14ac:dyDescent="0.2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0"/>
        <v>Actual/360</v>
      </c>
      <c r="I59" s="93">
        <v>0</v>
      </c>
      <c r="J59" s="94" t="str">
        <f t="shared" si="1"/>
        <v>EURECBOISDEC13_Quote</v>
      </c>
      <c r="K59" s="94" t="str">
        <f t="shared" si="2"/>
        <v>EUR_YCONRH_ECBOISDEC13</v>
      </c>
      <c r="L59" s="95" t="e">
        <f>_xll.qlDatedOISRateHelper(K59,B59,B60,J59,$L$4,,Permanent,,ObjectOverwrite)</f>
        <v>#NUM!</v>
      </c>
      <c r="M59" s="85" t="e">
        <f ca="1">_xll.ohRangeRetrieveError(L59)</f>
        <v>#NAME?</v>
      </c>
      <c r="N59" s="81"/>
      <c r="P59" s="106" t="e">
        <f>_xll.qlRateHelperEarliestDate(L59)</f>
        <v>#VALUE!</v>
      </c>
      <c r="Q59" s="106" t="e">
        <f>_xll.qlRateHelperLatestDate($L59)</f>
        <v>#VALUE!</v>
      </c>
    </row>
    <row r="60" spans="1:17" x14ac:dyDescent="0.2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0"/>
        <v>Actual/360</v>
      </c>
      <c r="I60" s="93">
        <v>0</v>
      </c>
      <c r="J60" s="94" t="e">
        <f t="shared" si="1"/>
        <v>#NUM!</v>
      </c>
      <c r="K60" s="94" t="e">
        <f t="shared" si="2"/>
        <v>#NUM!</v>
      </c>
      <c r="L60" s="95" t="e">
        <f>_xll.qlDatedOISRateHelper(K60,B60,B61,J60,$L$4,,Permanent,,ObjectOverwrite)</f>
        <v>#VALUE!</v>
      </c>
      <c r="M60" s="85" t="e">
        <f ca="1">_xll.ohRangeRetrieveError(L60)</f>
        <v>#NAME?</v>
      </c>
      <c r="N60" s="81"/>
      <c r="P60" s="106" t="e">
        <f>_xll.qlRateHelperEarliestDate(L60)</f>
        <v>#VALUE!</v>
      </c>
      <c r="Q60" s="106" t="e">
        <f>_xll.qlRateHelperLatestDate($L60)</f>
        <v>#VALUE!</v>
      </c>
    </row>
    <row r="61" spans="1:17" x14ac:dyDescent="0.2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0"/>
        <v>Actual/360</v>
      </c>
      <c r="I61" s="93">
        <v>0</v>
      </c>
      <c r="J61" s="94" t="e">
        <f t="shared" si="1"/>
        <v>#NUM!</v>
      </c>
      <c r="K61" s="94" t="e">
        <f t="shared" si="2"/>
        <v>#NUM!</v>
      </c>
      <c r="L61" s="95" t="e">
        <f>_xll.qlDatedOISRateHelper(K61,B61,B62,J61,$L$4,,Permanent,,ObjectOverwrite)</f>
        <v>#VALUE!</v>
      </c>
      <c r="M61" s="85" t="e">
        <f ca="1">_xll.ohRangeRetrieveError(L61)</f>
        <v>#NAME?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0"/>
        <v>Actual/360</v>
      </c>
      <c r="I62" s="93">
        <v>0</v>
      </c>
      <c r="J62" s="94" t="e">
        <f t="shared" si="1"/>
        <v>#NUM!</v>
      </c>
      <c r="K62" s="94" t="e">
        <f t="shared" si="2"/>
        <v>#NUM!</v>
      </c>
      <c r="L62" s="95" t="e">
        <f>_xll.qlDatedOISRateHelper(K62,B62,B63,J62,$L$4,,Permanent,,ObjectOverwrite)</f>
        <v>#VALUE!</v>
      </c>
      <c r="M62" s="85" t="e">
        <f ca="1">_xll.ohRangeRetrieveError(L62)</f>
        <v>#NAME?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0"/>
        <v>Actual/360</v>
      </c>
      <c r="I63" s="93">
        <v>0</v>
      </c>
      <c r="J63" s="94" t="e">
        <f t="shared" si="1"/>
        <v>#NUM!</v>
      </c>
      <c r="K63" s="94" t="e">
        <f t="shared" si="2"/>
        <v>#NUM!</v>
      </c>
      <c r="L63" s="95" t="e">
        <f>_xll.qlDatedOISRateHelper(K63,B63,B64,J63,$L$4,,Permanent,,ObjectOverwrite)</f>
        <v>#VALUE!</v>
      </c>
      <c r="M63" s="85" t="e">
        <f ca="1">_xll.ohRangeRetrieveError(L63)</f>
        <v>#NAME?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0"/>
        <v>Actual/360</v>
      </c>
      <c r="I64" s="93">
        <v>0</v>
      </c>
      <c r="J64" s="94" t="e">
        <f t="shared" si="1"/>
        <v>#NUM!</v>
      </c>
      <c r="K64" s="94" t="e">
        <f t="shared" si="2"/>
        <v>#NUM!</v>
      </c>
      <c r="L64" s="95" t="e">
        <f>_xll.qlDatedOISRateHelper(K64,B64,B65,J64,$L$4,,Permanent,,ObjectOverwrite)</f>
        <v>#VALUE!</v>
      </c>
      <c r="M64" s="85" t="e">
        <f ca="1">_xll.ohRangeRetrieveError(L64)</f>
        <v>#NAME?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0"/>
        <v>Actual/360</v>
      </c>
      <c r="I65" s="93">
        <v>0</v>
      </c>
      <c r="J65" s="94" t="e">
        <f t="shared" si="1"/>
        <v>#NUM!</v>
      </c>
      <c r="K65" s="94" t="e">
        <f t="shared" si="2"/>
        <v>#NUM!</v>
      </c>
      <c r="L65" s="95" t="e">
        <f>_xll.qlDatedOISRateHelper(K65,B65,B66,J65,$L$4,,Permanent,,ObjectOverwrite)</f>
        <v>#VALUE!</v>
      </c>
      <c r="M65" s="85" t="e">
        <f ca="1">_xll.ohRangeRetrieveError(L65)</f>
        <v>#NAME?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0"/>
        <v>Actual/360</v>
      </c>
      <c r="I66" s="93">
        <v>0</v>
      </c>
      <c r="J66" s="94" t="e">
        <f t="shared" si="1"/>
        <v>#NUM!</v>
      </c>
      <c r="K66" s="94" t="e">
        <f t="shared" si="2"/>
        <v>#NUM!</v>
      </c>
      <c r="L66" s="95" t="e">
        <f>_xll.qlDatedOISRateHelper(K66,B66,B67,J66,$L$4,,Permanent,,ObjectOverwrite)</f>
        <v>#VALUE!</v>
      </c>
      <c r="M66" s="85" t="e">
        <f ca="1">_xll.ohRangeRetrieveError(L66)</f>
        <v>#NAME?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0"/>
        <v>Actual/360</v>
      </c>
      <c r="I67" s="93">
        <v>0</v>
      </c>
      <c r="J67" s="94" t="e">
        <f t="shared" si="1"/>
        <v>#NUM!</v>
      </c>
      <c r="K67" s="94" t="e">
        <f t="shared" si="2"/>
        <v>#NUM!</v>
      </c>
      <c r="L67" s="95" t="e">
        <f>_xll.qlDatedOISRateHelper(K67,B67,B68,J67,$L$4,,Permanent,,ObjectOverwrite)</f>
        <v>#VALUE!</v>
      </c>
      <c r="M67" s="85" t="e">
        <f ca="1">_xll.ohRangeRetrieveError(L67)</f>
        <v>#NAME?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0"/>
        <v>Actual/360</v>
      </c>
      <c r="I68" s="93">
        <v>0</v>
      </c>
      <c r="J68" s="94" t="e">
        <f t="shared" si="1"/>
        <v>#NUM!</v>
      </c>
      <c r="K68" s="94" t="e">
        <f t="shared" si="2"/>
        <v>#NUM!</v>
      </c>
      <c r="L68" s="95" t="e">
        <f>_xll.qlDatedOISRateHelper(K68,B68,B69,J68,$L$4,,Permanent,,ObjectOverwrite)</f>
        <v>#VALUE!</v>
      </c>
      <c r="M68" s="85" t="e">
        <f ca="1">_xll.ohRangeRetrieveError(L68)</f>
        <v>#NAME?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0"/>
        <v>Actual/360</v>
      </c>
      <c r="I69" s="93">
        <v>0</v>
      </c>
      <c r="J69" s="94" t="e">
        <f t="shared" si="1"/>
        <v>#NUM!</v>
      </c>
      <c r="K69" s="94" t="e">
        <f t="shared" si="2"/>
        <v>#NUM!</v>
      </c>
      <c r="L69" s="95" t="e">
        <f>_xll.qlDatedOISRateHelper(K69,B69,B70,J69,$L$4,,Permanent,,ObjectOverwrite)</f>
        <v>#VALUE!</v>
      </c>
      <c r="M69" s="85" t="e">
        <f ca="1">_xll.ohRangeRetrieveError(L69)</f>
        <v>#NAME?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0"/>
        <v>Actual/360</v>
      </c>
      <c r="I70" s="93">
        <v>0</v>
      </c>
      <c r="J70" s="94" t="e">
        <f t="shared" si="1"/>
        <v>#NUM!</v>
      </c>
      <c r="K70" s="94" t="e">
        <f t="shared" si="2"/>
        <v>#NUM!</v>
      </c>
      <c r="L70" s="95" t="e">
        <f>_xll.qlDatedOISRateHelper(K70,B70,B71,J70,$L$4,,Permanent,,ObjectOverwrite)</f>
        <v>#VALUE!</v>
      </c>
      <c r="M70" s="85" t="e">
        <f ca="1">_xll.ohRangeRetrieveError(L70)</f>
        <v>#NAME?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0"/>
        <v>Actual/360</v>
      </c>
      <c r="I71" s="93">
        <v>0</v>
      </c>
      <c r="J71" s="94" t="e">
        <f t="shared" si="1"/>
        <v>#NUM!</v>
      </c>
      <c r="K71" s="94" t="e">
        <f t="shared" si="2"/>
        <v>#NUM!</v>
      </c>
      <c r="L71" s="95" t="e">
        <f>_xll.qlDatedOISRateHelper(K71,B71,B72,J71,$L$4,,Permanent,,ObjectOverwrite)</f>
        <v>#VALUE!</v>
      </c>
      <c r="M71" s="85" t="e">
        <f ca="1">_xll.ohRangeRetrieveError(L71)</f>
        <v>#NAME?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0"/>
        <v>Actual/360</v>
      </c>
      <c r="I72" s="93">
        <v>0</v>
      </c>
      <c r="J72" s="94" t="e">
        <f t="shared" si="1"/>
        <v>#NUM!</v>
      </c>
      <c r="K72" s="94" t="e">
        <f t="shared" si="2"/>
        <v>#NUM!</v>
      </c>
      <c r="L72" s="95" t="e">
        <f>_xll.qlDatedOISRateHelper(K72,B72,B73,J72,$L$4,,Permanent,,ObjectOverwrite)</f>
        <v>#VALUE!</v>
      </c>
      <c r="M72" s="85" t="e">
        <f ca="1">_xll.ohRangeRetrieveError(L72)</f>
        <v>#NAME?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>MoneyMarketDayCounter</f>
        <v>Actual/360</v>
      </c>
      <c r="I73" s="93">
        <v>0</v>
      </c>
      <c r="J73" s="94" t="e">
        <f>Currency&amp;$D73&amp;$E73&amp;QuoteSuffix</f>
        <v>#NUM!</v>
      </c>
      <c r="K73" s="94" t="e">
        <f>$K$2&amp;"_"&amp;$D73&amp;$E73</f>
        <v>#NUM!</v>
      </c>
      <c r="L73" s="95" t="e">
        <f>_xll.qlDatedOISRateHelper(K73,B73,B74,J73,$L$4,,Permanent,,ObjectOverwrite)</f>
        <v>#VALUE!</v>
      </c>
      <c r="M73" s="85" t="e">
        <f ca="1">_xll.ohRangeRetrieveError(L73)</f>
        <v>#NAME?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>MoneyMarketDayCounter</f>
        <v>Actual/360</v>
      </c>
      <c r="I74" s="93">
        <v>0</v>
      </c>
      <c r="J74" s="94" t="e">
        <f>Currency&amp;$D74&amp;$E74&amp;QuoteSuffix</f>
        <v>#NUM!</v>
      </c>
      <c r="K74" s="94" t="e">
        <f>$K$2&amp;"_"&amp;$D74&amp;$E74</f>
        <v>#NUM!</v>
      </c>
      <c r="L74" s="95" t="e">
        <f>_xll.qlDatedOISRateHelper(K74,B74,B75,J74,$L$4,,Permanent,,ObjectOverwrite)</f>
        <v>#VALUE!</v>
      </c>
      <c r="M74" s="85" t="e">
        <f ca="1">_xll.ohRangeRetrieveError(L74)</f>
        <v>#NAME?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>MoneyMarketDayCounter</f>
        <v>Actual/360</v>
      </c>
      <c r="I75" s="93">
        <v>0</v>
      </c>
      <c r="J75" s="94" t="e">
        <f>Currency&amp;$D75&amp;$E75&amp;QuoteSuffix</f>
        <v>#NUM!</v>
      </c>
      <c r="K75" s="94" t="e">
        <f>$K$2&amp;"_"&amp;$D75&amp;$E75</f>
        <v>#NUM!</v>
      </c>
      <c r="L75" s="95" t="e">
        <f>_xll.qlDatedOISRateHelper(K75,B75,B76,J75,$L$4,,Permanent,,ObjectOverwrite)</f>
        <v>#VALUE!</v>
      </c>
      <c r="M75" s="85" t="e">
        <f ca="1">_xll.ohRangeRetrieveError(L75)</f>
        <v>#NAME?</v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>MoneyMarketDayCounter</f>
        <v>Actual/360</v>
      </c>
      <c r="I76" s="93">
        <v>0</v>
      </c>
      <c r="J76" s="94" t="e">
        <f>Currency&amp;$D76&amp;$E76&amp;QuoteSuffix</f>
        <v>#NUM!</v>
      </c>
      <c r="K76" s="94" t="e">
        <f>$K$2&amp;"_"&amp;$D76&amp;$E76</f>
        <v>#NUM!</v>
      </c>
      <c r="L76" s="95" t="e">
        <f>_xll.qlDatedOISRateHelper(K76,B76,B77,J76,$L$4,,Permanent,,ObjectOverwrite)</f>
        <v>#VALUE!</v>
      </c>
      <c r="M76" s="85" t="e">
        <f ca="1">_xll.ohRangeRetrieveError(L76)</f>
        <v>#NAME?</v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>MoneyMarketDayCounter</f>
        <v>Actual/360</v>
      </c>
      <c r="I77" s="93">
        <v>0</v>
      </c>
      <c r="J77" s="94" t="e">
        <f>Currency&amp;$D77&amp;$E77&amp;QuoteSuffix</f>
        <v>#NUM!</v>
      </c>
      <c r="K77" s="94" t="e">
        <f>$K$2&amp;"_"&amp;$D77&amp;$E77</f>
        <v>#NUM!</v>
      </c>
      <c r="L77" s="95" t="e">
        <f>_xll.qlDatedOISRateHelper(K77,B77,#REF!,J77,$L$4,Permanent,,ObjectOverwrite)</f>
        <v>#VALUE!</v>
      </c>
      <c r="M77" s="85" t="e">
        <f ca="1">_xll.ohRangeRetrieveError(L77)</f>
        <v>#NAME?</v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ht="12" thickBot="1" x14ac:dyDescent="0.25">
      <c r="A78" s="10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2"/>
      <c r="M78" s="102"/>
      <c r="N78" s="103"/>
      <c r="P78" s="106" t="e">
        <f>_xll.qlRateHelperEarliestDate(L78)</f>
        <v>#NUM!</v>
      </c>
      <c r="Q78" s="106" t="e">
        <f>_xll.qlRateHelperLatestDate($L78)</f>
        <v>#NUM!</v>
      </c>
    </row>
  </sheetData>
  <phoneticPr fontId="5" type="noConversion"/>
  <dataValidations count="2">
    <dataValidation type="list" allowBlank="1" showInputMessage="1" showErrorMessage="1" sqref="F6:F77">
      <formula1>"Once,Annual,Semiannual,EveryFourthMonth,Quarterly,Bimonthly,Monthly"</formula1>
    </dataValidation>
    <dataValidation type="list" allowBlank="1" showInputMessage="1" showErrorMessage="1" sqref="G6:G7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EUR_YC1MRH</v>
      </c>
      <c r="L2" s="61" t="str">
        <f>Discounting</f>
        <v>EurYC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EUR_YC1MRH_xX1S_ibor1M#0000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EUR_YC1MRH_2X1S</v>
      </c>
      <c r="L6" s="24" t="str">
        <f>_xll.qlSwapRateHelper2(K6,$J6,$C6,Calendar,$F6,$G6,$H6,$L$4,$I6,B6,DiscountingCurve,Permanent,,ObjectOverwrite)</f>
        <v>EUR_YC1MRH_2X1S#0000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EUR_YC1MRH_3X1S</v>
      </c>
      <c r="L7" s="24" t="str">
        <f>_xll.qlSwapRateHelper2(K7,$J7,$C7,Calendar,$F7,$G7,$H7,$L$4,$I7,B7,DiscountingCurve,Permanent,,ObjectOverwrite)</f>
        <v>EUR_YC1MRH_3X1S#0000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EUR_YC1MRH_4X1S</v>
      </c>
      <c r="L8" s="24" t="str">
        <f>_xll.qlSwapRateHelper2(K8,$J8,$C8,Calendar,$F8,$G8,$H8,$L$4,$I8,B8,DiscountingCurve,Permanent,,ObjectOverwrite)</f>
        <v>EUR_YC1MRH_4X1S#0000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EUR_YC1MRH_5X1S</v>
      </c>
      <c r="L9" s="24" t="str">
        <f>_xll.qlSwapRateHelper2(K9,$J9,$C9,Calendar,$F9,$G9,$H9,$L$4,$I9,B9,DiscountingCurve,Permanent,,ObjectOverwrite)</f>
        <v>EUR_YC1MRH_5X1S#0000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EUR_YC1MRH_6X1S</v>
      </c>
      <c r="L10" s="24" t="str">
        <f>_xll.qlSwapRateHelper2(K10,$J10,$C10,Calendar,$F10,$G10,$H10,$L$4,$I10,B10,DiscountingCurve,Permanent,,ObjectOverwrite)</f>
        <v>EUR_YC1MRH_6X1S#0000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EUR_YC1MRH_7X1S</v>
      </c>
      <c r="L11" s="24" t="str">
        <f>_xll.qlSwapRateHelper2(K11,$J11,$C11,Calendar,$F11,$G11,$H11,$L$4,$I11,B11,DiscountingCurve,Permanent,,ObjectOverwrite)</f>
        <v>EUR_YC1MRH_7X1S#0000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EUR_YC1MRH_8X1S</v>
      </c>
      <c r="L12" s="24" t="str">
        <f>_xll.qlSwapRateHelper2(K12,$J12,$C12,Calendar,$F12,$G12,$H12,$L$4,$I12,B12,DiscountingCurve,Permanent,,ObjectOverwrite)</f>
        <v>EUR_YC1MRH_8X1S#0000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EUR_YC1MRH_9X1S</v>
      </c>
      <c r="L13" s="24" t="str">
        <f>_xll.qlSwapRateHelper2(K13,$J13,$C13,Calendar,$F13,$G13,$H13,$L$4,$I13,B13,DiscountingCurve,Permanent,,ObjectOverwrite)</f>
        <v>EUR_YC1MRH_9X1S#0000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EUR_YC1MRH_10X1S</v>
      </c>
      <c r="L14" s="24" t="str">
        <f>_xll.qlSwapRateHelper2(K14,$J14,$C14,Calendar,$F14,$G14,$H14,$L$4,$I14,B14,DiscountingCurve,Permanent,,ObjectOverwrite)</f>
        <v>EUR_YC1MRH_10X1S#0000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EUR_YC1MRH_11X1S</v>
      </c>
      <c r="L15" s="24" t="str">
        <f>_xll.qlSwapRateHelper2(K15,$J15,$C15,Calendar,$F15,$G15,$H15,$L$4,$I15,B15,DiscountingCurve,Permanent,,ObjectOverwrite)</f>
        <v>EUR_YC1MRH_11X1S#0000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EUR_YC1MRH_12X1S</v>
      </c>
      <c r="L16" s="24" t="str">
        <f>_xll.qlSwapRateHelper2(K16,$J16,$C16,Calendar,$F16,$G16,$H16,$L$4,$I16,B16,DiscountingCurve,Permanent,,ObjectOverwrite)</f>
        <v>EUR_YC1MRH_12X1S#0000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EUR_YC3MRH</v>
      </c>
      <c r="L2" s="61" t="str">
        <f>Discounting</f>
        <v>EurYC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EUR_YC3MRH_AB3E_ibor3M#0000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69" t="str">
        <f t="shared" ref="J6:J42" si="1">Currency&amp;$D6&amp;$E6&amp;$C6&amp;"_Quote"</f>
        <v>EURAB3E1Y_Quote</v>
      </c>
      <c r="K6" s="22" t="str">
        <f>$K$2&amp;"_"&amp;$D6&amp;$E6&amp;$C6</f>
        <v>EUR_YC3MRH_AB3E1Y</v>
      </c>
      <c r="L6" s="24" t="str">
        <f>_xll.qlSwapRateHelper2(K6,$J6,$C6,Calendar,$F6,$G6,$H6,$L$4,$I6,B6,DiscountingCurve,Permanent,,ObjectOverwrite)</f>
        <v>EUR_YC3MRH_AB3E1Y#0000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46" t="str">
        <f t="shared" si="1"/>
        <v>EURAB3E15M_Quote</v>
      </c>
      <c r="K7" s="22" t="str">
        <f t="shared" ref="K7:K50" si="2">$K$2&amp;"_"&amp;$D7&amp;$E7&amp;$C7</f>
        <v>EUR_YC3MRH_AB3E15M</v>
      </c>
      <c r="L7" s="24" t="str">
        <f>_xll.qlSwapRateHelper2(K7,$J7,$C7,Calendar,$F7,$G7,$H7,$L$4,$I7,B7,DiscountingCurve,Permanent,,ObjectOverwrite)</f>
        <v>EUR_YC3MRH_AB3E15M#0000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30/360 (Bond Basis)</v>
      </c>
      <c r="I8" s="23">
        <v>0</v>
      </c>
      <c r="J8" s="46" t="str">
        <f t="shared" si="1"/>
        <v>EURAB3E18M_Quote</v>
      </c>
      <c r="K8" s="22" t="str">
        <f t="shared" si="2"/>
        <v>EUR_YC3MRH_AB3E18M</v>
      </c>
      <c r="L8" s="24" t="str">
        <f>_xll.qlSwapRateHelper2(K8,$J8,$C8,Calendar,$F8,$G8,$H8,$L$4,$I8,B8,DiscountingCurve,Permanent,,ObjectOverwrite)</f>
        <v>EUR_YC3MRH_AB3E18M#0000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30/360 (Bond Basis)</v>
      </c>
      <c r="I9" s="23">
        <v>0</v>
      </c>
      <c r="J9" s="46" t="str">
        <f t="shared" si="1"/>
        <v>EURAB3E21M_Quote</v>
      </c>
      <c r="K9" s="22" t="str">
        <f t="shared" si="2"/>
        <v>EUR_YC3MRH_AB3E21M</v>
      </c>
      <c r="L9" s="24" t="str">
        <f>_xll.qlSwapRateHelper2(K9,$J9,$C9,Calendar,$F9,$G9,$H9,$L$4,$I9,B9,DiscountingCurve,Permanent,,ObjectOverwrite)</f>
        <v>EUR_YC3MRH_AB3E21M#0000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30/360 (Bond Basis)</v>
      </c>
      <c r="I10" s="23">
        <v>0</v>
      </c>
      <c r="J10" s="46" t="str">
        <f t="shared" si="1"/>
        <v>EURAB3E2Y_Quote</v>
      </c>
      <c r="K10" s="22" t="str">
        <f t="shared" si="2"/>
        <v>EUR_YC3MRH_AB3E2Y</v>
      </c>
      <c r="L10" s="24" t="str">
        <f>_xll.qlSwapRateHelper2(K10,$J10,$C10,Calendar,$F10,$G10,$H10,$L$4,$I10,B10,DiscountingCurve,Permanent,,ObjectOverwrite)</f>
        <v>EUR_YC3MRH_AB3E2Y#0000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3"/>
        <v>Annual</v>
      </c>
      <c r="G11" s="8" t="s">
        <v>6</v>
      </c>
      <c r="H11" s="8" t="str">
        <f t="shared" si="0"/>
        <v>30/360 (Bond Basis)</v>
      </c>
      <c r="I11" s="23">
        <v>0</v>
      </c>
      <c r="J11" s="46" t="str">
        <f t="shared" si="1"/>
        <v>EURAB3E3Y_Quote</v>
      </c>
      <c r="K11" s="22" t="str">
        <f t="shared" si="2"/>
        <v>EUR_YC3MRH_AB3E3Y</v>
      </c>
      <c r="L11" s="24" t="str">
        <f>_xll.qlSwapRateHelper2(K11,$J11,$C11,Calendar,$F11,$G11,$H11,$L$4,$I11,B11,DiscountingCurve,Permanent,,ObjectOverwrite)</f>
        <v>EUR_YC3MRH_AB3E3Y#0000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3"/>
        <v>Annual</v>
      </c>
      <c r="G12" s="8" t="s">
        <v>6</v>
      </c>
      <c r="H12" s="8" t="str">
        <f t="shared" si="0"/>
        <v>30/360 (Bond Basis)</v>
      </c>
      <c r="I12" s="23">
        <v>0</v>
      </c>
      <c r="J12" s="46" t="str">
        <f t="shared" si="1"/>
        <v>EURAB3E4Y_Quote</v>
      </c>
      <c r="K12" s="22" t="str">
        <f t="shared" si="2"/>
        <v>EUR_YC3MRH_AB3E4Y</v>
      </c>
      <c r="L12" s="24" t="str">
        <f>_xll.qlSwapRateHelper2(K12,$J12,$C12,Calendar,$F12,$G12,$H12,$L$4,$I12,B12,DiscountingCurve,Permanent,,ObjectOverwrite)</f>
        <v>EUR_YC3MRH_AB3E4Y#0000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3"/>
        <v>Annual</v>
      </c>
      <c r="G13" s="8" t="s">
        <v>6</v>
      </c>
      <c r="H13" s="8" t="str">
        <f t="shared" si="0"/>
        <v>30/360 (Bond Basis)</v>
      </c>
      <c r="I13" s="23">
        <v>0</v>
      </c>
      <c r="J13" s="46" t="str">
        <f t="shared" si="1"/>
        <v>EURAB3E5Y_Quote</v>
      </c>
      <c r="K13" s="22" t="str">
        <f t="shared" si="2"/>
        <v>EUR_YC3MRH_AB3E5Y</v>
      </c>
      <c r="L13" s="24" t="str">
        <f>_xll.qlSwapRateHelper2(K13,$J13,$C13,Calendar,$F13,$G13,$H13,$L$4,$I13,B13,DiscountingCurve,Permanent,,ObjectOverwrite)</f>
        <v>EUR_YC3MRH_AB3E5Y#0000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3"/>
        <v>Annual</v>
      </c>
      <c r="G14" s="8" t="s">
        <v>6</v>
      </c>
      <c r="H14" s="8" t="str">
        <f t="shared" si="0"/>
        <v>30/360 (Bond Basis)</v>
      </c>
      <c r="I14" s="23">
        <v>0</v>
      </c>
      <c r="J14" s="46" t="str">
        <f t="shared" si="1"/>
        <v>EURAB3E6Y_Quote</v>
      </c>
      <c r="K14" s="22" t="str">
        <f t="shared" si="2"/>
        <v>EUR_YC3MRH_AB3E6Y</v>
      </c>
      <c r="L14" s="24" t="str">
        <f>_xll.qlSwapRateHelper2(K14,$J14,$C14,Calendar,$F14,$G14,$H14,$L$4,$I14,B14,DiscountingCurve,Permanent,,ObjectOverwrite)</f>
        <v>EUR_YC3MRH_AB3E6Y#0000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3"/>
        <v>Annual</v>
      </c>
      <c r="G15" s="8" t="s">
        <v>6</v>
      </c>
      <c r="H15" s="8" t="str">
        <f t="shared" si="0"/>
        <v>30/360 (Bond Basis)</v>
      </c>
      <c r="I15" s="23">
        <v>0</v>
      </c>
      <c r="J15" s="46" t="str">
        <f t="shared" si="1"/>
        <v>EURAB3E7Y_Quote</v>
      </c>
      <c r="K15" s="22" t="str">
        <f t="shared" si="2"/>
        <v>EUR_YC3MRH_AB3E7Y</v>
      </c>
      <c r="L15" s="24" t="str">
        <f>_xll.qlSwapRateHelper2(K15,$J15,$C15,Calendar,$F15,$G15,$H15,$L$4,$I15,B15,DiscountingCurve,Permanent,,ObjectOverwrite)</f>
        <v>EUR_YC3MRH_AB3E7Y#0000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3"/>
        <v>Annual</v>
      </c>
      <c r="G16" s="8" t="s">
        <v>6</v>
      </c>
      <c r="H16" s="8" t="str">
        <f t="shared" si="0"/>
        <v>30/360 (Bond Basis)</v>
      </c>
      <c r="I16" s="23">
        <v>0</v>
      </c>
      <c r="J16" s="46" t="str">
        <f t="shared" si="1"/>
        <v>EURAB3E8Y_Quote</v>
      </c>
      <c r="K16" s="22" t="str">
        <f t="shared" si="2"/>
        <v>EUR_YC3MRH_AB3E8Y</v>
      </c>
      <c r="L16" s="24" t="str">
        <f>_xll.qlSwapRateHelper2(K16,$J16,$C16,Calendar,$F16,$G16,$H16,$L$4,$I16,B16,DiscountingCurve,Permanent,,ObjectOverwrite)</f>
        <v>EUR_YC3MRH_AB3E8Y#0000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3"/>
        <v>Annual</v>
      </c>
      <c r="G17" s="8" t="s">
        <v>6</v>
      </c>
      <c r="H17" s="8" t="str">
        <f t="shared" si="0"/>
        <v>30/360 (Bond Basis)</v>
      </c>
      <c r="I17" s="23">
        <v>0</v>
      </c>
      <c r="J17" s="46" t="str">
        <f t="shared" si="1"/>
        <v>EURAB3E9Y_Quote</v>
      </c>
      <c r="K17" s="22" t="str">
        <f t="shared" si="2"/>
        <v>EUR_YC3MRH_AB3E9Y</v>
      </c>
      <c r="L17" s="24" t="str">
        <f>_xll.qlSwapRateHelper2(K17,$J17,$C17,Calendar,$F17,$G17,$H17,$L$4,$I17,B17,DiscountingCurve,Permanent,,ObjectOverwrite)</f>
        <v>EUR_YC3MRH_AB3E9Y#0000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3"/>
        <v>Annual</v>
      </c>
      <c r="G18" s="8" t="s">
        <v>6</v>
      </c>
      <c r="H18" s="8" t="str">
        <f t="shared" si="0"/>
        <v>30/360 (Bond Basis)</v>
      </c>
      <c r="I18" s="23">
        <v>0</v>
      </c>
      <c r="J18" s="46" t="str">
        <f t="shared" si="1"/>
        <v>EURAB3E10Y_Quote</v>
      </c>
      <c r="K18" s="22" t="str">
        <f t="shared" si="2"/>
        <v>EUR_YC3MRH_AB3E10Y</v>
      </c>
      <c r="L18" s="24" t="str">
        <f>_xll.qlSwapRateHelper2(K18,$J18,$C18,Calendar,$F18,$G18,$H18,$L$4,$I18,B18,DiscountingCurve,Permanent,,ObjectOverwrite)</f>
        <v>EUR_YC3MRH_AB3E10Y#0000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3"/>
        <v>Annual</v>
      </c>
      <c r="G19" s="8" t="s">
        <v>6</v>
      </c>
      <c r="H19" s="8" t="str">
        <f t="shared" si="0"/>
        <v>30/360 (Bond Basis)</v>
      </c>
      <c r="I19" s="23">
        <v>0</v>
      </c>
      <c r="J19" s="46" t="str">
        <f t="shared" si="1"/>
        <v>EURAB3E11Y_Quote</v>
      </c>
      <c r="K19" s="22" t="str">
        <f t="shared" si="2"/>
        <v>EUR_YC3MRH_AB3E11Y</v>
      </c>
      <c r="L19" s="24" t="str">
        <f>_xll.qlSwapRateHelper2(K19,$J19,$C19,Calendar,$F19,$G19,$H19,$L$4,$I19,B19,DiscountingCurve,Permanent,,ObjectOverwrite)</f>
        <v>EUR_YC3MRH_AB3E11Y#0000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3"/>
        <v>Annual</v>
      </c>
      <c r="G20" s="8" t="s">
        <v>6</v>
      </c>
      <c r="H20" s="8" t="str">
        <f t="shared" si="0"/>
        <v>30/360 (Bond Basis)</v>
      </c>
      <c r="I20" s="23">
        <v>0</v>
      </c>
      <c r="J20" s="46" t="str">
        <f t="shared" si="1"/>
        <v>EURAB3E12Y_Quote</v>
      </c>
      <c r="K20" s="22" t="str">
        <f t="shared" si="2"/>
        <v>EUR_YC3MRH_AB3E12Y</v>
      </c>
      <c r="L20" s="24" t="str">
        <f>_xll.qlSwapRateHelper2(K20,$J20,$C20,Calendar,$F20,$G20,$H20,$L$4,$I20,B20,DiscountingCurve,Permanent,,ObjectOverwrite)</f>
        <v>EUR_YC3MRH_AB3E12Y#0000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3"/>
        <v>Annual</v>
      </c>
      <c r="G21" s="8" t="s">
        <v>6</v>
      </c>
      <c r="H21" s="8" t="str">
        <f t="shared" si="0"/>
        <v>30/360 (Bond Basis)</v>
      </c>
      <c r="I21" s="23">
        <v>0</v>
      </c>
      <c r="J21" s="46" t="str">
        <f t="shared" si="1"/>
        <v>EURAB3E13Y_Quote</v>
      </c>
      <c r="K21" s="22" t="str">
        <f t="shared" si="2"/>
        <v>EUR_YC3MRH_AB3E13Y</v>
      </c>
      <c r="L21" s="24" t="str">
        <f>_xll.qlSwapRateHelper2(K21,$J21,$C21,Calendar,$F21,$G21,$H21,$L$4,$I21,B21,DiscountingCurve,Permanent,,ObjectOverwrite)</f>
        <v>EUR_YC3MRH_AB3E13Y#0000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3"/>
        <v>Annual</v>
      </c>
      <c r="G22" s="8" t="s">
        <v>6</v>
      </c>
      <c r="H22" s="8" t="str">
        <f t="shared" si="0"/>
        <v>30/360 (Bond Basis)</v>
      </c>
      <c r="I22" s="23">
        <v>0</v>
      </c>
      <c r="J22" s="46" t="str">
        <f t="shared" si="1"/>
        <v>EURAB3E14Y_Quote</v>
      </c>
      <c r="K22" s="22" t="str">
        <f t="shared" si="2"/>
        <v>EUR_YC3MRH_AB3E14Y</v>
      </c>
      <c r="L22" s="24" t="str">
        <f>_xll.qlSwapRateHelper2(K22,$J22,$C22,Calendar,$F22,$G22,$H22,$L$4,$I22,B22,DiscountingCurve,Permanent,,ObjectOverwrite)</f>
        <v>EUR_YC3MRH_AB3E14Y#0000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3"/>
        <v>Annual</v>
      </c>
      <c r="G23" s="8" t="s">
        <v>6</v>
      </c>
      <c r="H23" s="8" t="str">
        <f t="shared" si="0"/>
        <v>30/360 (Bond Basis)</v>
      </c>
      <c r="I23" s="23">
        <v>0</v>
      </c>
      <c r="J23" s="46" t="str">
        <f t="shared" si="1"/>
        <v>EURAB3E15Y_Quote</v>
      </c>
      <c r="K23" s="22" t="str">
        <f t="shared" si="2"/>
        <v>EUR_YC3MRH_AB3E15Y</v>
      </c>
      <c r="L23" s="24" t="str">
        <f>_xll.qlSwapRateHelper2(K23,$J23,$C23,Calendar,$F23,$G23,$H23,$L$4,$I23,B23,DiscountingCurve,Permanent,,ObjectOverwrite)</f>
        <v>EUR_YC3MRH_AB3E15Y#0000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3"/>
        <v>Annual</v>
      </c>
      <c r="G24" s="8" t="s">
        <v>6</v>
      </c>
      <c r="H24" s="8" t="str">
        <f t="shared" si="0"/>
        <v>30/360 (Bond Basis)</v>
      </c>
      <c r="I24" s="23">
        <v>0</v>
      </c>
      <c r="J24" s="46" t="str">
        <f t="shared" si="1"/>
        <v>EURAB3E16Y_Quote</v>
      </c>
      <c r="K24" s="22" t="str">
        <f t="shared" si="2"/>
        <v>EUR_YC3MRH_AB3E16Y</v>
      </c>
      <c r="L24" s="24" t="str">
        <f>_xll.qlSwapRateHelper2(K24,$J24,$C24,Calendar,$F24,$G24,$H24,$L$4,$I24,B24,DiscountingCurve,Permanent,,ObjectOverwrite)</f>
        <v>EUR_YC3MRH_AB3E16Y#0000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3"/>
        <v>Annual</v>
      </c>
      <c r="G25" s="8" t="s">
        <v>6</v>
      </c>
      <c r="H25" s="8" t="str">
        <f t="shared" si="0"/>
        <v>30/360 (Bond Basis)</v>
      </c>
      <c r="I25" s="23">
        <v>0</v>
      </c>
      <c r="J25" s="46" t="str">
        <f t="shared" si="1"/>
        <v>EURAB3E17Y_Quote</v>
      </c>
      <c r="K25" s="22" t="str">
        <f t="shared" si="2"/>
        <v>EUR_YC3MRH_AB3E17Y</v>
      </c>
      <c r="L25" s="24" t="str">
        <f>_xll.qlSwapRateHelper2(K25,$J25,$C25,Calendar,$F25,$G25,$H25,$L$4,$I25,B25,DiscountingCurve,Permanent,,ObjectOverwrite)</f>
        <v>EUR_YC3MRH_AB3E17Y#0000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3"/>
        <v>Annual</v>
      </c>
      <c r="G26" s="8" t="s">
        <v>6</v>
      </c>
      <c r="H26" s="8" t="str">
        <f t="shared" si="0"/>
        <v>30/360 (Bond Basis)</v>
      </c>
      <c r="I26" s="23">
        <v>0</v>
      </c>
      <c r="J26" s="46" t="str">
        <f t="shared" si="1"/>
        <v>EURAB3E18Y_Quote</v>
      </c>
      <c r="K26" s="22" t="str">
        <f t="shared" si="2"/>
        <v>EUR_YC3MRH_AB3E18Y</v>
      </c>
      <c r="L26" s="24" t="str">
        <f>_xll.qlSwapRateHelper2(K26,$J26,$C26,Calendar,$F26,$G26,$H26,$L$4,$I26,B26,DiscountingCurve,Permanent,,ObjectOverwrite)</f>
        <v>EUR_YC3MRH_AB3E18Y#0000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3"/>
        <v>Annual</v>
      </c>
      <c r="G27" s="8" t="s">
        <v>6</v>
      </c>
      <c r="H27" s="8" t="str">
        <f t="shared" si="0"/>
        <v>30/360 (Bond Basis)</v>
      </c>
      <c r="I27" s="23">
        <v>0</v>
      </c>
      <c r="J27" s="46" t="str">
        <f t="shared" si="1"/>
        <v>EURAB3E19Y_Quote</v>
      </c>
      <c r="K27" s="22" t="str">
        <f t="shared" si="2"/>
        <v>EUR_YC3MRH_AB3E19Y</v>
      </c>
      <c r="L27" s="24" t="str">
        <f>_xll.qlSwapRateHelper2(K27,$J27,$C27,Calendar,$F27,$G27,$H27,$L$4,$I27,B27,DiscountingCurve,Permanent,,ObjectOverwrite)</f>
        <v>EUR_YC3MRH_AB3E19Y#0000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3"/>
        <v>Annual</v>
      </c>
      <c r="G28" s="8" t="s">
        <v>6</v>
      </c>
      <c r="H28" s="8" t="str">
        <f t="shared" si="0"/>
        <v>30/360 (Bond Basis)</v>
      </c>
      <c r="I28" s="23">
        <v>0</v>
      </c>
      <c r="J28" s="46" t="str">
        <f t="shared" si="1"/>
        <v>EURAB3E20Y_Quote</v>
      </c>
      <c r="K28" s="22" t="str">
        <f t="shared" si="2"/>
        <v>EUR_YC3MRH_AB3E20Y</v>
      </c>
      <c r="L28" s="24" t="str">
        <f>_xll.qlSwapRateHelper2(K28,$J28,$C28,Calendar,$F28,$G28,$H28,$L$4,$I28,B28,DiscountingCurve,Permanent,,ObjectOverwrite)</f>
        <v>EUR_YC3MRH_AB3E20Y#0000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3"/>
        <v>Annual</v>
      </c>
      <c r="G29" s="8" t="s">
        <v>6</v>
      </c>
      <c r="H29" s="8" t="str">
        <f t="shared" si="0"/>
        <v>30/360 (Bond Basis)</v>
      </c>
      <c r="I29" s="23">
        <v>0</v>
      </c>
      <c r="J29" s="46" t="str">
        <f t="shared" si="1"/>
        <v>EURAB3E21Y_Quote</v>
      </c>
      <c r="K29" s="22" t="str">
        <f t="shared" si="2"/>
        <v>EUR_YC3MRH_AB3E21Y</v>
      </c>
      <c r="L29" s="24" t="str">
        <f>_xll.qlSwapRateHelper2(K29,$J29,$C29,Calendar,$F29,$G29,$H29,$L$4,$I29,B29,DiscountingCurve,Permanent,,ObjectOverwrite)</f>
        <v>EUR_YC3MRH_AB3E21Y#0000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3"/>
        <v>Annual</v>
      </c>
      <c r="G30" s="8" t="s">
        <v>6</v>
      </c>
      <c r="H30" s="8" t="str">
        <f t="shared" si="0"/>
        <v>30/360 (Bond Basis)</v>
      </c>
      <c r="I30" s="23">
        <v>0</v>
      </c>
      <c r="J30" s="46" t="str">
        <f t="shared" si="1"/>
        <v>EURAB3E22Y_Quote</v>
      </c>
      <c r="K30" s="22" t="str">
        <f t="shared" si="2"/>
        <v>EUR_YC3MRH_AB3E22Y</v>
      </c>
      <c r="L30" s="24" t="str">
        <f>_xll.qlSwapRateHelper2(K30,$J30,$C30,Calendar,$F30,$G30,$H30,$L$4,$I30,B30,DiscountingCurve,Permanent,,ObjectOverwrite)</f>
        <v>EUR_YC3MRH_AB3E22Y#0000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3"/>
        <v>Annual</v>
      </c>
      <c r="G31" s="8" t="s">
        <v>6</v>
      </c>
      <c r="H31" s="8" t="str">
        <f t="shared" si="0"/>
        <v>30/360 (Bond Basis)</v>
      </c>
      <c r="I31" s="23">
        <v>0</v>
      </c>
      <c r="J31" s="46" t="str">
        <f t="shared" si="1"/>
        <v>EURAB3E23Y_Quote</v>
      </c>
      <c r="K31" s="22" t="str">
        <f t="shared" si="2"/>
        <v>EUR_YC3MRH_AB3E23Y</v>
      </c>
      <c r="L31" s="24" t="str">
        <f>_xll.qlSwapRateHelper2(K31,$J31,$C31,Calendar,$F31,$G31,$H31,$L$4,$I31,B31,DiscountingCurve,Permanent,,ObjectOverwrite)</f>
        <v>EUR_YC3MRH_AB3E23Y#0000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3"/>
        <v>Annual</v>
      </c>
      <c r="G32" s="8" t="s">
        <v>6</v>
      </c>
      <c r="H32" s="8" t="str">
        <f t="shared" si="0"/>
        <v>30/360 (Bond Basis)</v>
      </c>
      <c r="I32" s="23">
        <v>0</v>
      </c>
      <c r="J32" s="46" t="str">
        <f t="shared" si="1"/>
        <v>EURAB3E24Y_Quote</v>
      </c>
      <c r="K32" s="22" t="str">
        <f t="shared" si="2"/>
        <v>EUR_YC3MRH_AB3E24Y</v>
      </c>
      <c r="L32" s="24" t="str">
        <f>_xll.qlSwapRateHelper2(K32,$J32,$C32,Calendar,$F32,$G32,$H32,$L$4,$I32,B32,DiscountingCurve,Permanent,,ObjectOverwrite)</f>
        <v>EUR_YC3MRH_AB3E24Y#0000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3"/>
        <v>Annual</v>
      </c>
      <c r="G33" s="8" t="s">
        <v>6</v>
      </c>
      <c r="H33" s="8" t="str">
        <f t="shared" si="0"/>
        <v>30/360 (Bond Basis)</v>
      </c>
      <c r="I33" s="23">
        <v>0</v>
      </c>
      <c r="J33" s="46" t="str">
        <f t="shared" si="1"/>
        <v>EURAB3E25Y_Quote</v>
      </c>
      <c r="K33" s="22" t="str">
        <f t="shared" si="2"/>
        <v>EUR_YC3MRH_AB3E25Y</v>
      </c>
      <c r="L33" s="24" t="str">
        <f>_xll.qlSwapRateHelper2(K33,$J33,$C33,Calendar,$F33,$G33,$H33,$L$4,$I33,B33,DiscountingCurve,Permanent,,ObjectOverwrite)</f>
        <v>EUR_YC3MRH_AB3E25Y#0000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3"/>
        <v>Annual</v>
      </c>
      <c r="G34" s="8" t="s">
        <v>6</v>
      </c>
      <c r="H34" s="8" t="str">
        <f t="shared" si="0"/>
        <v>30/360 (Bond Basis)</v>
      </c>
      <c r="I34" s="23">
        <v>0</v>
      </c>
      <c r="J34" s="46" t="str">
        <f t="shared" si="1"/>
        <v>EURAB3E26Y_Quote</v>
      </c>
      <c r="K34" s="22" t="str">
        <f t="shared" si="2"/>
        <v>EUR_YC3MRH_AB3E26Y</v>
      </c>
      <c r="L34" s="24" t="str">
        <f>_xll.qlSwapRateHelper2(K34,$J34,$C34,Calendar,$F34,$G34,$H34,$L$4,$I34,B34,DiscountingCurve,Permanent,,ObjectOverwrite)</f>
        <v>EUR_YC3MRH_AB3E26Y#0000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3"/>
        <v>Annual</v>
      </c>
      <c r="G35" s="8" t="s">
        <v>6</v>
      </c>
      <c r="H35" s="8" t="str">
        <f t="shared" si="0"/>
        <v>30/360 (Bond Basis)</v>
      </c>
      <c r="I35" s="23">
        <v>0</v>
      </c>
      <c r="J35" s="46" t="str">
        <f t="shared" si="1"/>
        <v>EURAB3E27Y_Quote</v>
      </c>
      <c r="K35" s="22" t="str">
        <f t="shared" si="2"/>
        <v>EUR_YC3MRH_AB3E27Y</v>
      </c>
      <c r="L35" s="24" t="str">
        <f>_xll.qlSwapRateHelper2(K35,$J35,$C35,Calendar,$F35,$G35,$H35,$L$4,$I35,B35,DiscountingCurve,Permanent,,ObjectOverwrite)</f>
        <v>EUR_YC3MRH_AB3E27Y#0000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3"/>
        <v>Annual</v>
      </c>
      <c r="G36" s="8" t="s">
        <v>6</v>
      </c>
      <c r="H36" s="8" t="str">
        <f t="shared" si="0"/>
        <v>30/360 (Bond Basis)</v>
      </c>
      <c r="I36" s="23">
        <v>0</v>
      </c>
      <c r="J36" s="46" t="str">
        <f t="shared" si="1"/>
        <v>EURAB3E28Y_Quote</v>
      </c>
      <c r="K36" s="22" t="str">
        <f t="shared" si="2"/>
        <v>EUR_YC3MRH_AB3E28Y</v>
      </c>
      <c r="L36" s="24" t="str">
        <f>_xll.qlSwapRateHelper2(K36,$J36,$C36,Calendar,$F36,$G36,$H36,$L$4,$I36,B36,DiscountingCurve,Permanent,,ObjectOverwrite)</f>
        <v>EUR_YC3MRH_AB3E28Y#0000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3"/>
        <v>Annual</v>
      </c>
      <c r="G37" s="8" t="s">
        <v>6</v>
      </c>
      <c r="H37" s="8" t="str">
        <f t="shared" si="0"/>
        <v>30/360 (Bond Basis)</v>
      </c>
      <c r="I37" s="23">
        <v>0</v>
      </c>
      <c r="J37" s="46" t="str">
        <f t="shared" si="1"/>
        <v>EURAB3E29Y_Quote</v>
      </c>
      <c r="K37" s="22" t="str">
        <f t="shared" si="2"/>
        <v>EUR_YC3MRH_AB3E29Y</v>
      </c>
      <c r="L37" s="24" t="str">
        <f>_xll.qlSwapRateHelper2(K37,$J37,$C37,Calendar,$F37,$G37,$H37,$L$4,$I37,B37,DiscountingCurve,Permanent,,ObjectOverwrite)</f>
        <v>EUR_YC3MRH_AB3E29Y#0000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3"/>
        <v>Annual</v>
      </c>
      <c r="G38" s="8" t="s">
        <v>6</v>
      </c>
      <c r="H38" s="8" t="str">
        <f t="shared" si="0"/>
        <v>30/360 (Bond Basis)</v>
      </c>
      <c r="I38" s="23">
        <v>0</v>
      </c>
      <c r="J38" s="46" t="str">
        <f t="shared" si="1"/>
        <v>EURAB3E30Y_Quote</v>
      </c>
      <c r="K38" s="22" t="str">
        <f t="shared" si="2"/>
        <v>EUR_YC3MRH_AB3E30Y</v>
      </c>
      <c r="L38" s="24" t="str">
        <f>_xll.qlSwapRateHelper2(K38,$J38,$C38,Calendar,$F38,$G38,$H38,$L$4,$I38,B38,DiscountingCurve,Permanent,,ObjectOverwrite)</f>
        <v>EUR_YC3MRH_AB3E30Y#0000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3"/>
        <v>Annual</v>
      </c>
      <c r="G39" s="8" t="s">
        <v>6</v>
      </c>
      <c r="H39" s="8" t="str">
        <f t="shared" si="0"/>
        <v>30/360 (Bond Basis)</v>
      </c>
      <c r="I39" s="23">
        <v>0</v>
      </c>
      <c r="J39" s="46" t="str">
        <f t="shared" si="1"/>
        <v>EURAB3E35Y_Quote</v>
      </c>
      <c r="K39" s="22" t="str">
        <f t="shared" si="2"/>
        <v>EUR_YC3MRH_AB3E35Y</v>
      </c>
      <c r="L39" s="24" t="str">
        <f>_xll.qlSwapRateHelper2(K39,$J39,$C39,Calendar,$F39,$G39,$H39,$L$4,$I39,B39,DiscountingCurve,Permanent,,ObjectOverwrite)</f>
        <v>EUR_YC3MRH_AB3E35Y#0000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3"/>
        <v>Annual</v>
      </c>
      <c r="G40" s="8" t="s">
        <v>6</v>
      </c>
      <c r="H40" s="8" t="str">
        <f t="shared" si="0"/>
        <v>30/360 (Bond Basis)</v>
      </c>
      <c r="I40" s="23">
        <v>0</v>
      </c>
      <c r="J40" s="46" t="str">
        <f t="shared" si="1"/>
        <v>EURAB3E40Y_Quote</v>
      </c>
      <c r="K40" s="22" t="str">
        <f t="shared" si="2"/>
        <v>EUR_YC3MRH_AB3E40Y</v>
      </c>
      <c r="L40" s="24" t="str">
        <f>_xll.qlSwapRateHelper2(K40,$J40,$C40,Calendar,$F40,$G40,$H40,$L$4,$I40,B40,DiscountingCurve,Permanent,,ObjectOverwrite)</f>
        <v>EUR_YC3MRH_AB3E40Y#0000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3"/>
        <v>Annual</v>
      </c>
      <c r="G41" s="8" t="s">
        <v>6</v>
      </c>
      <c r="H41" s="8" t="str">
        <f t="shared" si="0"/>
        <v>30/360 (Bond Basis)</v>
      </c>
      <c r="I41" s="23">
        <v>0</v>
      </c>
      <c r="J41" s="46" t="str">
        <f t="shared" si="1"/>
        <v>EURAB3E50Y_Quote</v>
      </c>
      <c r="K41" s="22" t="str">
        <f t="shared" si="2"/>
        <v>EUR_YC3MRH_AB3E50Y</v>
      </c>
      <c r="L41" s="24" t="str">
        <f>_xll.qlSwapRateHelper2(K41,$J41,$C41,Calendar,$F41,$G41,$H41,$L$4,$I41,B41,DiscountingCurve,Permanent,,ObjectOverwrite)</f>
        <v>EUR_YC3MRH_AB3E50Y#0000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3"/>
        <v>Annual</v>
      </c>
      <c r="G42" s="8" t="s">
        <v>6</v>
      </c>
      <c r="H42" s="8" t="str">
        <f t="shared" si="0"/>
        <v>30/360 (Bond Basis)</v>
      </c>
      <c r="I42" s="23">
        <v>0</v>
      </c>
      <c r="J42" s="46" t="str">
        <f t="shared" si="1"/>
        <v>EURAB3E60Y_Quote</v>
      </c>
      <c r="K42" s="22" t="str">
        <f t="shared" si="2"/>
        <v>EUR_YC3MRH_AB3E60Y</v>
      </c>
      <c r="L42" s="24" t="str">
        <f>_xll.qlSwapRateHelper2(K42,$J42,$C42,Calendar,$F42,$G42,$H42,$L$4,$I42,B42,DiscountingCurve,Permanent,,ObjectOverwrite)</f>
        <v>EUR_YC3MRH_AB3E60Y#0000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si="2"/>
        <v>EUR_YC3MRH_1S12</v>
      </c>
      <c r="L44" s="24" t="str">
        <f>_xll.qlSwapRateHelper2(K44,$J44,$E44&amp;"M",Calendar,$F44,$G44,$H44,$L$4,$I44,B44,DiscountingCurve,Permanent,,ObjectOverwrite)</f>
        <v>EUR_YC3MRH_1S12#0000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2"/>
        <v>EUR_YC3MRH_2S12</v>
      </c>
      <c r="L45" s="24" t="str">
        <f>_xll.qlSwapRateHelper2(K45,$J45,$E45&amp;"M",Calendar,$F45,$G45,$H45,$L$4,$I45,B45,DiscountingCurve,Permanent,,ObjectOverwrite)</f>
        <v>EUR_YC3MRH_2S12#0000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2"/>
        <v>EUR_YC3MRH_3S12</v>
      </c>
      <c r="L46" s="24" t="str">
        <f>_xll.qlSwapRateHelper2(K46,$J46,$E46&amp;"M",Calendar,$F46,$G46,$H46,$L$4,$I46,B46,DiscountingCurve,Permanent,,ObjectOverwrite)</f>
        <v>EUR_YC3MRH_3S12#0000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2"/>
        <v>EUR_YC3MRH_4S12</v>
      </c>
      <c r="L47" s="24" t="str">
        <f>_xll.qlSwapRateHelper2(K47,$J47,$E47&amp;"M",Calendar,$F47,$G47,$H47,$L$4,$I47,B47,DiscountingCurve,Permanent,,ObjectOverwrite)</f>
        <v>EUR_YC3MRH_4S12#0000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2"/>
        <v>EUR_YC3MRH_1S24</v>
      </c>
      <c r="L48" s="24" t="str">
        <f>_xll.qlSwapRateHelper2(K48,$J48,$E48&amp;"M",Calendar,$F48,$G48,$H48,$L$4,$I48,B48,DiscountingCurve,Permanent,,ObjectOverwrite)</f>
        <v>EUR_YC3MRH_1S24#0000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2"/>
        <v>EUR_YC3MRH_2S24</v>
      </c>
      <c r="L49" s="24" t="str">
        <f>_xll.qlSwapRateHelper2(K49,$J49,$E49&amp;"M",Calendar,$F49,$G49,$H49,$L$4,$I49,B49,DiscountingCurve,Permanent,,ObjectOverwrite)</f>
        <v>EUR_YC3MRH_2S24#0000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2"/>
        <v>EUR_YC3MRH_1S36</v>
      </c>
      <c r="L50" s="24" t="str">
        <f>_xll.qlSwapRateHelper2(K50,$J50,$E50&amp;"M",Calendar,$F50,$G50,$H50,$L$4,$I50,B50,DiscountingCurve,Permanent,,ObjectOverwrite)</f>
        <v>EUR_YC3MRH_1S36#0000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EUR_YC6MRH</v>
      </c>
      <c r="L2" s="61" t="str">
        <f>Discounting</f>
        <v>EurYC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22" t="str">
        <f t="shared" ref="J6:J42" si="1">Currency&amp;$D6&amp;$E6&amp;$C6&amp;QuoteSuffix</f>
        <v>EURAB6E1Y_Quote</v>
      </c>
      <c r="K6" s="22" t="str">
        <f>$K$2&amp;"_"&amp;$D6&amp;$E6&amp;$C6</f>
        <v>EUR_YC6MRH_AB6E1Y</v>
      </c>
      <c r="L6" s="24" t="str">
        <f>_xll.qlSwapRateHelper2(K6,$J6,$C6,Calendar,$F6,$G6,$H6,$L$4,$I6,B6,DiscountingCurve,Permanent,,ObjectOverwrite)</f>
        <v>EUR_YC6MRH_AB6E1Y#0000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25" t="str">
        <f t="shared" si="1"/>
        <v>EURAB6E15M_Quote</v>
      </c>
      <c r="K7" s="22" t="str">
        <f t="shared" ref="K7:K42" si="3">$K$2&amp;"_"&amp;$D7&amp;$E7&amp;$C7</f>
        <v>EUR_YC6MRH_AB6E15M</v>
      </c>
      <c r="L7" s="24" t="str">
        <f>_xll.qlSwapRateHelper2(K7,$J7,$C7,Calendar,$F7,$G7,$H7,$L$4,$I7,B7,DiscountingCurve,Permanent,,ObjectOverwrite)</f>
        <v>EUR_YC6MRH_AB6E15M#0000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2"/>
        <v>Annual</v>
      </c>
      <c r="G8" s="8" t="s">
        <v>6</v>
      </c>
      <c r="H8" s="8" t="str">
        <f t="shared" si="0"/>
        <v>30/360 (Bond Basis)</v>
      </c>
      <c r="I8" s="23">
        <v>0</v>
      </c>
      <c r="J8" s="25" t="str">
        <f t="shared" si="1"/>
        <v>EURAB6E18M_Quote</v>
      </c>
      <c r="K8" s="22" t="str">
        <f t="shared" si="3"/>
        <v>EUR_YC6MRH_AB6E18M</v>
      </c>
      <c r="L8" s="24" t="str">
        <f>_xll.qlSwapRateHelper2(K8,$J8,$C8,Calendar,$F8,$G8,$H8,$L$4,$I8,B8,DiscountingCurve,Permanent,,ObjectOverwrite)</f>
        <v>EUR_YC6MRH_AB6E18M#0000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2"/>
        <v>Annual</v>
      </c>
      <c r="G9" s="8" t="s">
        <v>6</v>
      </c>
      <c r="H9" s="8" t="str">
        <f t="shared" si="0"/>
        <v>30/360 (Bond Basis)</v>
      </c>
      <c r="I9" s="23">
        <v>0</v>
      </c>
      <c r="J9" s="25" t="str">
        <f t="shared" si="1"/>
        <v>EURAB6E21M_Quote</v>
      </c>
      <c r="K9" s="22" t="str">
        <f t="shared" si="3"/>
        <v>EUR_YC6MRH_AB6E21M</v>
      </c>
      <c r="L9" s="24" t="str">
        <f>_xll.qlSwapRateHelper2(K9,$J9,$C9,Calendar,$F9,$G9,$H9,$L$4,$I9,B9,DiscountingCurve,Permanent,,ObjectOverwrite)</f>
        <v>EUR_YC6MRH_AB6E21M#0000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2"/>
        <v>Annual</v>
      </c>
      <c r="G10" s="8" t="s">
        <v>6</v>
      </c>
      <c r="H10" s="8" t="str">
        <f t="shared" si="0"/>
        <v>30/360 (Bond Basis)</v>
      </c>
      <c r="I10" s="23">
        <v>0</v>
      </c>
      <c r="J10" s="25" t="str">
        <f t="shared" si="1"/>
        <v>EURAB6E2Y_Quote</v>
      </c>
      <c r="K10" s="22" t="str">
        <f t="shared" si="3"/>
        <v>EUR_YC6MRH_AB6E2Y</v>
      </c>
      <c r="L10" s="24" t="str">
        <f>_xll.qlSwapRateHelper2(K10,$J10,$C10,Calendar,$F10,$G10,$H10,$L$4,$I10,B10,DiscountingCurve,Permanent,,ObjectOverwrite)</f>
        <v>EUR_YC6MRH_AB6E2Y#0000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2"/>
        <v>Annual</v>
      </c>
      <c r="G11" s="8" t="s">
        <v>6</v>
      </c>
      <c r="H11" s="8" t="str">
        <f t="shared" si="0"/>
        <v>30/360 (Bond Basis)</v>
      </c>
      <c r="I11" s="23">
        <v>0</v>
      </c>
      <c r="J11" s="25" t="str">
        <f t="shared" si="1"/>
        <v>EURAB6E3Y_Quote</v>
      </c>
      <c r="K11" s="22" t="str">
        <f t="shared" si="3"/>
        <v>EUR_YC6MRH_AB6E3Y</v>
      </c>
      <c r="L11" s="24" t="str">
        <f>_xll.qlSwapRateHelper2(K11,$J11,$C11,Calendar,$F11,$G11,$H11,$L$4,$I11,B11,DiscountingCurve,Permanent,,ObjectOverwrite)</f>
        <v>EUR_YC6MRH_AB6E3Y#0000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2"/>
        <v>Annual</v>
      </c>
      <c r="G12" s="8" t="s">
        <v>6</v>
      </c>
      <c r="H12" s="8" t="str">
        <f t="shared" si="0"/>
        <v>30/360 (Bond Basis)</v>
      </c>
      <c r="I12" s="23">
        <v>0</v>
      </c>
      <c r="J12" s="25" t="str">
        <f t="shared" si="1"/>
        <v>EURAB6E4Y_Quote</v>
      </c>
      <c r="K12" s="22" t="str">
        <f t="shared" si="3"/>
        <v>EUR_YC6MRH_AB6E4Y</v>
      </c>
      <c r="L12" s="24" t="str">
        <f>_xll.qlSwapRateHelper2(K12,$J12,$C12,Calendar,$F12,$G12,$H12,$L$4,$I12,B12,DiscountingCurve,Permanent,,ObjectOverwrite)</f>
        <v>EUR_YC6MRH_AB6E4Y#0000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2"/>
        <v>Annual</v>
      </c>
      <c r="G13" s="8" t="s">
        <v>6</v>
      </c>
      <c r="H13" s="8" t="str">
        <f t="shared" si="0"/>
        <v>30/360 (Bond Basis)</v>
      </c>
      <c r="I13" s="23">
        <v>0</v>
      </c>
      <c r="J13" s="25" t="str">
        <f t="shared" si="1"/>
        <v>EURAB6E5Y_Quote</v>
      </c>
      <c r="K13" s="22" t="str">
        <f t="shared" si="3"/>
        <v>EUR_YC6MRH_AB6E5Y</v>
      </c>
      <c r="L13" s="24" t="str">
        <f>_xll.qlSwapRateHelper2(K13,$J13,$C13,Calendar,$F13,$G13,$H13,$L$4,$I13,B13,DiscountingCurve,Permanent,,ObjectOverwrite)</f>
        <v>EUR_YC6MRH_AB6E5Y#0000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2"/>
        <v>Annual</v>
      </c>
      <c r="G14" s="8" t="s">
        <v>6</v>
      </c>
      <c r="H14" s="8" t="str">
        <f t="shared" si="0"/>
        <v>30/360 (Bond Basis)</v>
      </c>
      <c r="I14" s="23">
        <v>0</v>
      </c>
      <c r="J14" s="25" t="str">
        <f t="shared" si="1"/>
        <v>EURAB6E6Y_Quote</v>
      </c>
      <c r="K14" s="22" t="str">
        <f t="shared" si="3"/>
        <v>EUR_YC6MRH_AB6E6Y</v>
      </c>
      <c r="L14" s="24" t="str">
        <f>_xll.qlSwapRateHelper2(K14,$J14,$C14,Calendar,$F14,$G14,$H14,$L$4,$I14,B14,DiscountingCurve,Permanent,,ObjectOverwrite)</f>
        <v>EUR_YC6MRH_AB6E6Y#0000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2"/>
        <v>Annual</v>
      </c>
      <c r="G15" s="8" t="s">
        <v>6</v>
      </c>
      <c r="H15" s="8" t="str">
        <f t="shared" si="0"/>
        <v>30/360 (Bond Basis)</v>
      </c>
      <c r="I15" s="23">
        <v>0</v>
      </c>
      <c r="J15" s="25" t="str">
        <f t="shared" si="1"/>
        <v>EURAB6E7Y_Quote</v>
      </c>
      <c r="K15" s="22" t="str">
        <f t="shared" si="3"/>
        <v>EUR_YC6MRH_AB6E7Y</v>
      </c>
      <c r="L15" s="24" t="str">
        <f>_xll.qlSwapRateHelper2(K15,$J15,$C15,Calendar,$F15,$G15,$H15,$L$4,$I15,B15,DiscountingCurve,Permanent,,ObjectOverwrite)</f>
        <v>EUR_YC6MRH_AB6E7Y#0000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2"/>
        <v>Annual</v>
      </c>
      <c r="G16" s="8" t="s">
        <v>6</v>
      </c>
      <c r="H16" s="8" t="str">
        <f t="shared" si="0"/>
        <v>30/360 (Bond Basis)</v>
      </c>
      <c r="I16" s="23">
        <v>0</v>
      </c>
      <c r="J16" s="25" t="str">
        <f t="shared" si="1"/>
        <v>EURAB6E8Y_Quote</v>
      </c>
      <c r="K16" s="22" t="str">
        <f t="shared" si="3"/>
        <v>EUR_YC6MRH_AB6E8Y</v>
      </c>
      <c r="L16" s="24" t="str">
        <f>_xll.qlSwapRateHelper2(K16,$J16,$C16,Calendar,$F16,$G16,$H16,$L$4,$I16,B16,DiscountingCurve,Permanent,,ObjectOverwrite)</f>
        <v>EUR_YC6MRH_AB6E8Y#0000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2"/>
        <v>Annual</v>
      </c>
      <c r="G17" s="8" t="s">
        <v>6</v>
      </c>
      <c r="H17" s="8" t="str">
        <f t="shared" si="0"/>
        <v>30/360 (Bond Basis)</v>
      </c>
      <c r="I17" s="23">
        <v>0</v>
      </c>
      <c r="J17" s="25" t="str">
        <f t="shared" si="1"/>
        <v>EURAB6E9Y_Quote</v>
      </c>
      <c r="K17" s="22" t="str">
        <f t="shared" si="3"/>
        <v>EUR_YC6MRH_AB6E9Y</v>
      </c>
      <c r="L17" s="24" t="str">
        <f>_xll.qlSwapRateHelper2(K17,$J17,$C17,Calendar,$F17,$G17,$H17,$L$4,$I17,B17,DiscountingCurve,Permanent,,ObjectOverwrite)</f>
        <v>EUR_YC6MRH_AB6E9Y#0000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2"/>
        <v>Annual</v>
      </c>
      <c r="G18" s="8" t="s">
        <v>6</v>
      </c>
      <c r="H18" s="8" t="str">
        <f t="shared" si="0"/>
        <v>30/360 (Bond Basis)</v>
      </c>
      <c r="I18" s="23">
        <v>0</v>
      </c>
      <c r="J18" s="25" t="str">
        <f t="shared" si="1"/>
        <v>EURAB6E10Y_Quote</v>
      </c>
      <c r="K18" s="22" t="str">
        <f t="shared" si="3"/>
        <v>EUR_YC6MRH_AB6E10Y</v>
      </c>
      <c r="L18" s="24" t="str">
        <f>_xll.qlSwapRateHelper2(K18,$J18,$C18,Calendar,$F18,$G18,$H18,$L$4,$I18,B18,DiscountingCurve,Permanent,,ObjectOverwrite)</f>
        <v>EUR_YC6MRH_AB6E10Y#0000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2"/>
        <v>Annual</v>
      </c>
      <c r="G19" s="8" t="s">
        <v>6</v>
      </c>
      <c r="H19" s="8" t="str">
        <f t="shared" si="0"/>
        <v>30/360 (Bond Basis)</v>
      </c>
      <c r="I19" s="23">
        <v>0</v>
      </c>
      <c r="J19" s="25" t="str">
        <f t="shared" si="1"/>
        <v>EURAB6E11Y_Quote</v>
      </c>
      <c r="K19" s="22" t="str">
        <f t="shared" si="3"/>
        <v>EUR_YC6MRH_AB6E11Y</v>
      </c>
      <c r="L19" s="24" t="str">
        <f>_xll.qlSwapRateHelper2(K19,$J19,$C19,Calendar,$F19,$G19,$H19,$L$4,$I19,B19,DiscountingCurve,Permanent,,ObjectOverwrite)</f>
        <v>EUR_YC6MRH_AB6E11Y#0000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2"/>
        <v>Annual</v>
      </c>
      <c r="G20" s="8" t="s">
        <v>6</v>
      </c>
      <c r="H20" s="8" t="str">
        <f t="shared" si="0"/>
        <v>30/360 (Bond Basis)</v>
      </c>
      <c r="I20" s="23">
        <v>0</v>
      </c>
      <c r="J20" s="25" t="str">
        <f t="shared" si="1"/>
        <v>EURAB6E12Y_Quote</v>
      </c>
      <c r="K20" s="22" t="str">
        <f t="shared" si="3"/>
        <v>EUR_YC6MRH_AB6E12Y</v>
      </c>
      <c r="L20" s="24" t="str">
        <f>_xll.qlSwapRateHelper2(K20,$J20,$C20,Calendar,$F20,$G20,$H20,$L$4,$I20,B20,DiscountingCurve,Permanent,,ObjectOverwrite)</f>
        <v>EUR_YC6MRH_AB6E12Y#0000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2"/>
        <v>Annual</v>
      </c>
      <c r="G21" s="8" t="s">
        <v>6</v>
      </c>
      <c r="H21" s="8" t="str">
        <f t="shared" si="0"/>
        <v>30/360 (Bond Basis)</v>
      </c>
      <c r="I21" s="23">
        <v>0</v>
      </c>
      <c r="J21" s="25" t="str">
        <f t="shared" si="1"/>
        <v>EURAB6E13Y_Quote</v>
      </c>
      <c r="K21" s="22" t="str">
        <f t="shared" si="3"/>
        <v>EUR_YC6MRH_AB6E13Y</v>
      </c>
      <c r="L21" s="24" t="str">
        <f>_xll.qlSwapRateHelper2(K21,$J21,$C21,Calendar,$F21,$G21,$H21,$L$4,$I21,B21,DiscountingCurve,Permanent,,ObjectOverwrite)</f>
        <v>EUR_YC6MRH_AB6E13Y#0000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2"/>
        <v>Annual</v>
      </c>
      <c r="G22" s="8" t="s">
        <v>6</v>
      </c>
      <c r="H22" s="8" t="str">
        <f t="shared" si="0"/>
        <v>30/360 (Bond Basis)</v>
      </c>
      <c r="I22" s="23">
        <v>0</v>
      </c>
      <c r="J22" s="25" t="str">
        <f t="shared" si="1"/>
        <v>EURAB6E14Y_Quote</v>
      </c>
      <c r="K22" s="22" t="str">
        <f t="shared" si="3"/>
        <v>EUR_YC6MRH_AB6E14Y</v>
      </c>
      <c r="L22" s="24" t="str">
        <f>_xll.qlSwapRateHelper2(K22,$J22,$C22,Calendar,$F22,$G22,$H22,$L$4,$I22,B22,DiscountingCurve,Permanent,,ObjectOverwrite)</f>
        <v>EUR_YC6MRH_AB6E14Y#0000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2"/>
        <v>Annual</v>
      </c>
      <c r="G23" s="8" t="s">
        <v>6</v>
      </c>
      <c r="H23" s="8" t="str">
        <f t="shared" si="0"/>
        <v>30/360 (Bond Basis)</v>
      </c>
      <c r="I23" s="23">
        <v>0</v>
      </c>
      <c r="J23" s="25" t="str">
        <f t="shared" si="1"/>
        <v>EURAB6E15Y_Quote</v>
      </c>
      <c r="K23" s="22" t="str">
        <f t="shared" si="3"/>
        <v>EUR_YC6MRH_AB6E15Y</v>
      </c>
      <c r="L23" s="24" t="str">
        <f>_xll.qlSwapRateHelper2(K23,$J23,$C23,Calendar,$F23,$G23,$H23,$L$4,$I23,B23,DiscountingCurve,Permanent,,ObjectOverwrite)</f>
        <v>EUR_YC6MRH_AB6E15Y#0000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2"/>
        <v>Annual</v>
      </c>
      <c r="G24" s="8" t="s">
        <v>6</v>
      </c>
      <c r="H24" s="8" t="str">
        <f t="shared" si="0"/>
        <v>30/360 (Bond Basis)</v>
      </c>
      <c r="I24" s="23">
        <v>0</v>
      </c>
      <c r="J24" s="25" t="str">
        <f t="shared" si="1"/>
        <v>EURAB6E16Y_Quote</v>
      </c>
      <c r="K24" s="22" t="str">
        <f t="shared" si="3"/>
        <v>EUR_YC6MRH_AB6E16Y</v>
      </c>
      <c r="L24" s="24" t="str">
        <f>_xll.qlSwapRateHelper2(K24,$J24,$C24,Calendar,$F24,$G24,$H24,$L$4,$I24,B24,DiscountingCurve,Permanent,,ObjectOverwrite)</f>
        <v>EUR_YC6MRH_AB6E16Y#0000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2"/>
        <v>Annual</v>
      </c>
      <c r="G25" s="8" t="s">
        <v>6</v>
      </c>
      <c r="H25" s="8" t="str">
        <f t="shared" si="0"/>
        <v>30/360 (Bond Basis)</v>
      </c>
      <c r="I25" s="23">
        <v>0</v>
      </c>
      <c r="J25" s="25" t="str">
        <f t="shared" si="1"/>
        <v>EURAB6E17Y_Quote</v>
      </c>
      <c r="K25" s="22" t="str">
        <f t="shared" si="3"/>
        <v>EUR_YC6MRH_AB6E17Y</v>
      </c>
      <c r="L25" s="24" t="str">
        <f>_xll.qlSwapRateHelper2(K25,$J25,$C25,Calendar,$F25,$G25,$H25,$L$4,$I25,B25,DiscountingCurve,Permanent,,ObjectOverwrite)</f>
        <v>EUR_YC6MRH_AB6E17Y#0000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2"/>
        <v>Annual</v>
      </c>
      <c r="G26" s="8" t="s">
        <v>6</v>
      </c>
      <c r="H26" s="8" t="str">
        <f t="shared" si="0"/>
        <v>30/360 (Bond Basis)</v>
      </c>
      <c r="I26" s="23">
        <v>0</v>
      </c>
      <c r="J26" s="25" t="str">
        <f t="shared" si="1"/>
        <v>EURAB6E18Y_Quote</v>
      </c>
      <c r="K26" s="22" t="str">
        <f t="shared" si="3"/>
        <v>EUR_YC6MRH_AB6E18Y</v>
      </c>
      <c r="L26" s="24" t="str">
        <f>_xll.qlSwapRateHelper2(K26,$J26,$C26,Calendar,$F26,$G26,$H26,$L$4,$I26,B26,DiscountingCurve,Permanent,,ObjectOverwrite)</f>
        <v>EUR_YC6MRH_AB6E18Y#0000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2"/>
        <v>Annual</v>
      </c>
      <c r="G27" s="8" t="s">
        <v>6</v>
      </c>
      <c r="H27" s="8" t="str">
        <f t="shared" si="0"/>
        <v>30/360 (Bond Basis)</v>
      </c>
      <c r="I27" s="23">
        <v>0</v>
      </c>
      <c r="J27" s="25" t="str">
        <f t="shared" si="1"/>
        <v>EURAB6E19Y_Quote</v>
      </c>
      <c r="K27" s="22" t="str">
        <f t="shared" si="3"/>
        <v>EUR_YC6MRH_AB6E19Y</v>
      </c>
      <c r="L27" s="24" t="str">
        <f>_xll.qlSwapRateHelper2(K27,$J27,$C27,Calendar,$F27,$G27,$H27,$L$4,$I27,B27,DiscountingCurve,Permanent,,ObjectOverwrite)</f>
        <v>EUR_YC6MRH_AB6E19Y#0000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2"/>
        <v>Annual</v>
      </c>
      <c r="G28" s="8" t="s">
        <v>6</v>
      </c>
      <c r="H28" s="8" t="str">
        <f t="shared" si="0"/>
        <v>30/360 (Bond Basis)</v>
      </c>
      <c r="I28" s="23">
        <v>0</v>
      </c>
      <c r="J28" s="25" t="str">
        <f t="shared" si="1"/>
        <v>EURAB6E20Y_Quote</v>
      </c>
      <c r="K28" s="22" t="str">
        <f t="shared" si="3"/>
        <v>EUR_YC6MRH_AB6E20Y</v>
      </c>
      <c r="L28" s="24" t="str">
        <f>_xll.qlSwapRateHelper2(K28,$J28,$C28,Calendar,$F28,$G28,$H28,$L$4,$I28,B28,DiscountingCurve,Permanent,,ObjectOverwrite)</f>
        <v>EUR_YC6MRH_AB6E20Y#0000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2"/>
        <v>Annual</v>
      </c>
      <c r="G29" s="8" t="s">
        <v>6</v>
      </c>
      <c r="H29" s="8" t="str">
        <f t="shared" si="0"/>
        <v>30/360 (Bond Basis)</v>
      </c>
      <c r="I29" s="23">
        <v>0</v>
      </c>
      <c r="J29" s="25" t="str">
        <f t="shared" si="1"/>
        <v>EURAB6E21Y_Quote</v>
      </c>
      <c r="K29" s="22" t="str">
        <f t="shared" si="3"/>
        <v>EUR_YC6MRH_AB6E21Y</v>
      </c>
      <c r="L29" s="24" t="str">
        <f>_xll.qlSwapRateHelper2(K29,$J29,$C29,Calendar,$F29,$G29,$H29,$L$4,$I29,B29,DiscountingCurve,Permanent,,ObjectOverwrite)</f>
        <v>EUR_YC6MRH_AB6E21Y#0000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2"/>
        <v>Annual</v>
      </c>
      <c r="G30" s="8" t="s">
        <v>6</v>
      </c>
      <c r="H30" s="8" t="str">
        <f t="shared" si="0"/>
        <v>30/360 (Bond Basis)</v>
      </c>
      <c r="I30" s="23">
        <v>0</v>
      </c>
      <c r="J30" s="25" t="str">
        <f t="shared" si="1"/>
        <v>EURAB6E22Y_Quote</v>
      </c>
      <c r="K30" s="22" t="str">
        <f t="shared" si="3"/>
        <v>EUR_YC6MRH_AB6E22Y</v>
      </c>
      <c r="L30" s="24" t="str">
        <f>_xll.qlSwapRateHelper2(K30,$J30,$C30,Calendar,$F30,$G30,$H30,$L$4,$I30,B30,DiscountingCurve,Permanent,,ObjectOverwrite)</f>
        <v>EUR_YC6MRH_AB6E22Y#0000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2"/>
        <v>Annual</v>
      </c>
      <c r="G31" s="8" t="s">
        <v>6</v>
      </c>
      <c r="H31" s="8" t="str">
        <f t="shared" si="0"/>
        <v>30/360 (Bond Basis)</v>
      </c>
      <c r="I31" s="23">
        <v>0</v>
      </c>
      <c r="J31" s="25" t="str">
        <f t="shared" si="1"/>
        <v>EURAB6E23Y_Quote</v>
      </c>
      <c r="K31" s="22" t="str">
        <f t="shared" si="3"/>
        <v>EUR_YC6MRH_AB6E23Y</v>
      </c>
      <c r="L31" s="24" t="str">
        <f>_xll.qlSwapRateHelper2(K31,$J31,$C31,Calendar,$F31,$G31,$H31,$L$4,$I31,B31,DiscountingCurve,Permanent,,ObjectOverwrite)</f>
        <v>EUR_YC6MRH_AB6E23Y#0000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2"/>
        <v>Annual</v>
      </c>
      <c r="G32" s="8" t="s">
        <v>6</v>
      </c>
      <c r="H32" s="8" t="str">
        <f t="shared" si="0"/>
        <v>30/360 (Bond Basis)</v>
      </c>
      <c r="I32" s="23">
        <v>0</v>
      </c>
      <c r="J32" s="25" t="str">
        <f t="shared" si="1"/>
        <v>EURAB6E24Y_Quote</v>
      </c>
      <c r="K32" s="22" t="str">
        <f t="shared" si="3"/>
        <v>EUR_YC6MRH_AB6E24Y</v>
      </c>
      <c r="L32" s="24" t="str">
        <f>_xll.qlSwapRateHelper2(K32,$J32,$C32,Calendar,$F32,$G32,$H32,$L$4,$I32,B32,DiscountingCurve,Permanent,,ObjectOverwrite)</f>
        <v>EUR_YC6MRH_AB6E24Y#0000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2"/>
        <v>Annual</v>
      </c>
      <c r="G33" s="8" t="s">
        <v>6</v>
      </c>
      <c r="H33" s="8" t="str">
        <f t="shared" si="0"/>
        <v>30/360 (Bond Basis)</v>
      </c>
      <c r="I33" s="23">
        <v>0</v>
      </c>
      <c r="J33" s="25" t="str">
        <f t="shared" si="1"/>
        <v>EURAB6E25Y_Quote</v>
      </c>
      <c r="K33" s="22" t="str">
        <f t="shared" si="3"/>
        <v>EUR_YC6MRH_AB6E25Y</v>
      </c>
      <c r="L33" s="24" t="str">
        <f>_xll.qlSwapRateHelper2(K33,$J33,$C33,Calendar,$F33,$G33,$H33,$L$4,$I33,B33,DiscountingCurve,Permanent,,ObjectOverwrite)</f>
        <v>EUR_YC6MRH_AB6E25Y#0000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2"/>
        <v>Annual</v>
      </c>
      <c r="G34" s="8" t="s">
        <v>6</v>
      </c>
      <c r="H34" s="8" t="str">
        <f t="shared" si="0"/>
        <v>30/360 (Bond Basis)</v>
      </c>
      <c r="I34" s="23">
        <v>0</v>
      </c>
      <c r="J34" s="25" t="str">
        <f t="shared" si="1"/>
        <v>EURAB6E26Y_Quote</v>
      </c>
      <c r="K34" s="22" t="str">
        <f t="shared" si="3"/>
        <v>EUR_YC6MRH_AB6E26Y</v>
      </c>
      <c r="L34" s="24" t="str">
        <f>_xll.qlSwapRateHelper2(K34,$J34,$C34,Calendar,$F34,$G34,$H34,$L$4,$I34,B34,DiscountingCurve,Permanent,,ObjectOverwrite)</f>
        <v>EUR_YC6MRH_AB6E26Y#0000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2"/>
        <v>Annual</v>
      </c>
      <c r="G35" s="8" t="s">
        <v>6</v>
      </c>
      <c r="H35" s="8" t="str">
        <f t="shared" si="0"/>
        <v>30/360 (Bond Basis)</v>
      </c>
      <c r="I35" s="23">
        <v>0</v>
      </c>
      <c r="J35" s="25" t="str">
        <f t="shared" si="1"/>
        <v>EURAB6E27Y_Quote</v>
      </c>
      <c r="K35" s="22" t="str">
        <f t="shared" si="3"/>
        <v>EUR_YC6MRH_AB6E27Y</v>
      </c>
      <c r="L35" s="24" t="str">
        <f>_xll.qlSwapRateHelper2(K35,$J35,$C35,Calendar,$F35,$G35,$H35,$L$4,$I35,B35,DiscountingCurve,Permanent,,ObjectOverwrite)</f>
        <v>EUR_YC6MRH_AB6E27Y#0000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2"/>
        <v>Annual</v>
      </c>
      <c r="G36" s="8" t="s">
        <v>6</v>
      </c>
      <c r="H36" s="8" t="str">
        <f t="shared" si="0"/>
        <v>30/360 (Bond Basis)</v>
      </c>
      <c r="I36" s="23">
        <v>0</v>
      </c>
      <c r="J36" s="25" t="str">
        <f t="shared" si="1"/>
        <v>EURAB6E28Y_Quote</v>
      </c>
      <c r="K36" s="22" t="str">
        <f t="shared" si="3"/>
        <v>EUR_YC6MRH_AB6E28Y</v>
      </c>
      <c r="L36" s="24" t="str">
        <f>_xll.qlSwapRateHelper2(K36,$J36,$C36,Calendar,$F36,$G36,$H36,$L$4,$I36,B36,DiscountingCurve,Permanent,,ObjectOverwrite)</f>
        <v>EUR_YC6MRH_AB6E28Y#0000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2"/>
        <v>Annual</v>
      </c>
      <c r="G37" s="8" t="s">
        <v>6</v>
      </c>
      <c r="H37" s="8" t="str">
        <f t="shared" si="0"/>
        <v>30/360 (Bond Basis)</v>
      </c>
      <c r="I37" s="23">
        <v>0</v>
      </c>
      <c r="J37" s="25" t="str">
        <f t="shared" si="1"/>
        <v>EURAB6E29Y_Quote</v>
      </c>
      <c r="K37" s="22" t="str">
        <f t="shared" si="3"/>
        <v>EUR_YC6MRH_AB6E29Y</v>
      </c>
      <c r="L37" s="24" t="str">
        <f>_xll.qlSwapRateHelper2(K37,$J37,$C37,Calendar,$F37,$G37,$H37,$L$4,$I37,B37,DiscountingCurve,Permanent,,ObjectOverwrite)</f>
        <v>EUR_YC6MRH_AB6E29Y#0000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2"/>
        <v>Annual</v>
      </c>
      <c r="G38" s="8" t="s">
        <v>6</v>
      </c>
      <c r="H38" s="8" t="str">
        <f t="shared" si="0"/>
        <v>30/360 (Bond Basis)</v>
      </c>
      <c r="I38" s="23">
        <v>0</v>
      </c>
      <c r="J38" s="25" t="str">
        <f t="shared" si="1"/>
        <v>EURAB6E30Y_Quote</v>
      </c>
      <c r="K38" s="22" t="str">
        <f t="shared" si="3"/>
        <v>EUR_YC6MRH_AB6E30Y</v>
      </c>
      <c r="L38" s="24" t="str">
        <f>_xll.qlSwapRateHelper2(K38,$J38,$C38,Calendar,$F38,$G38,$H38,$L$4,$I38,B38,DiscountingCurve,Permanent,,ObjectOverwrite)</f>
        <v>EUR_YC6MRH_AB6E30Y#0000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2"/>
        <v>Annual</v>
      </c>
      <c r="G39" s="8" t="s">
        <v>6</v>
      </c>
      <c r="H39" s="8" t="str">
        <f t="shared" si="0"/>
        <v>30/360 (Bond Basis)</v>
      </c>
      <c r="I39" s="23">
        <v>0</v>
      </c>
      <c r="J39" s="25" t="str">
        <f t="shared" si="1"/>
        <v>EURAB6E35Y_Quote</v>
      </c>
      <c r="K39" s="22" t="str">
        <f t="shared" si="3"/>
        <v>EUR_YC6MRH_AB6E35Y</v>
      </c>
      <c r="L39" s="24" t="str">
        <f>_xll.qlSwapRateHelper2(K39,$J39,$C39,Calendar,$F39,$G39,$H39,$L$4,$I39,B39,DiscountingCurve,Permanent,,ObjectOverwrite)</f>
        <v>EUR_YC6MRH_AB6E35Y#0000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2"/>
        <v>Annual</v>
      </c>
      <c r="G40" s="8" t="s">
        <v>6</v>
      </c>
      <c r="H40" s="8" t="str">
        <f t="shared" si="0"/>
        <v>30/360 (Bond Basis)</v>
      </c>
      <c r="I40" s="23">
        <v>0</v>
      </c>
      <c r="J40" s="25" t="str">
        <f t="shared" si="1"/>
        <v>EURAB6E40Y_Quote</v>
      </c>
      <c r="K40" s="22" t="str">
        <f t="shared" si="3"/>
        <v>EUR_YC6MRH_AB6E40Y</v>
      </c>
      <c r="L40" s="24" t="str">
        <f>_xll.qlSwapRateHelper2(K40,$J40,$C40,Calendar,$F40,$G40,$H40,$L$4,$I40,B40,DiscountingCurve,Permanent,,ObjectOverwrite)</f>
        <v>EUR_YC6MRH_AB6E40Y#0000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2"/>
        <v>Annual</v>
      </c>
      <c r="G41" s="8" t="s">
        <v>6</v>
      </c>
      <c r="H41" s="8" t="str">
        <f t="shared" si="0"/>
        <v>30/360 (Bond Basis)</v>
      </c>
      <c r="I41" s="23">
        <v>0</v>
      </c>
      <c r="J41" s="25" t="str">
        <f t="shared" si="1"/>
        <v>EURAB6E50Y_Quote</v>
      </c>
      <c r="K41" s="22" t="str">
        <f t="shared" si="3"/>
        <v>EUR_YC6MRH_AB6E50Y</v>
      </c>
      <c r="L41" s="24" t="str">
        <f>_xll.qlSwapRateHelper2(K41,$J41,$C41,Calendar,$F41,$G41,$H41,$L$4,$I41,B41,DiscountingCurve,Permanent,,ObjectOverwrite)</f>
        <v>EUR_YC6MRH_AB6E50Y#0000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2"/>
        <v>Annual</v>
      </c>
      <c r="G42" s="8" t="s">
        <v>6</v>
      </c>
      <c r="H42" s="8" t="str">
        <f t="shared" si="0"/>
        <v>30/360 (Bond Basis)</v>
      </c>
      <c r="I42" s="23">
        <v>0</v>
      </c>
      <c r="J42" s="25" t="str">
        <f t="shared" si="1"/>
        <v>EURAB6E60Y_Quote</v>
      </c>
      <c r="K42" s="22" t="str">
        <f t="shared" si="3"/>
        <v>EUR_YC6MRH_AB6E60Y</v>
      </c>
      <c r="L42" s="24" t="str">
        <f>_xll.qlSwapRateHelper2(K42,$J42,$C42,Calendar,$F42,$G42,$H42,$L$4,$I42,B42,DiscountingCurve,Permanent,,ObjectOverwrite)</f>
        <v>EUR_YC6MRH_AB6E60Y#0000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7</v>
      </c>
      <c r="K2" s="61" t="str">
        <f>Currency&amp;"_YC"&amp;$J$2&amp;I2&amp;"RH"</f>
        <v>EUR_YC1M-MxRH</v>
      </c>
      <c r="L2" s="61" t="str">
        <f>Discounting2</f>
        <v>EurYCSTD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EUR_YC1M-MxRH_Swaps.xml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EUR_YC1M-MxRH_xX1S_ibor1M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EUR_YC1M-MxRH_xX1S_ibor1M#0000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EUR_YC1M-MxRH_2X1S</v>
      </c>
      <c r="L6" s="24" t="str">
        <f>_xll.qlSwapRateHelper2(K6,$J6,$C6,Calendar,$F6,$G6,$H6,$L$4,$I6,B6,DiscountingCurve,Permanent,,ObjectOverwrite)</f>
        <v>EUR_YC1M-MxRH_2X1S#0000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EUR_YC1M-MxRH_3X1S</v>
      </c>
      <c r="L7" s="24" t="str">
        <f>_xll.qlSwapRateHelper2(K7,$J7,$C7,Calendar,$F7,$G7,$H7,$L$4,$I7,B7,DiscountingCurve,Permanent,,ObjectOverwrite)</f>
        <v>EUR_YC1M-MxRH_3X1S#0000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EUR_YC1M-MxRH_4X1S</v>
      </c>
      <c r="L8" s="24" t="str">
        <f>_xll.qlSwapRateHelper2(K8,$J8,$C8,Calendar,$F8,$G8,$H8,$L$4,$I8,B8,DiscountingCurve,Permanent,,ObjectOverwrite)</f>
        <v>EUR_YC1M-MxRH_4X1S#0000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EUR_YC1M-MxRH_5X1S</v>
      </c>
      <c r="L9" s="24" t="str">
        <f>_xll.qlSwapRateHelper2(K9,$J9,$C9,Calendar,$F9,$G9,$H9,$L$4,$I9,B9,DiscountingCurve,Permanent,,ObjectOverwrite)</f>
        <v>EUR_YC1M-MxRH_5X1S#0000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EUR_YC1M-MxRH_6X1S</v>
      </c>
      <c r="L10" s="24" t="str">
        <f>_xll.qlSwapRateHelper2(K10,$J10,$C10,Calendar,$F10,$G10,$H10,$L$4,$I10,B10,DiscountingCurve,Permanent,,ObjectOverwrite)</f>
        <v>EUR_YC1M-MxRH_6X1S#0000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EUR_YC1M-MxRH_7X1S</v>
      </c>
      <c r="L11" s="24" t="str">
        <f>_xll.qlSwapRateHelper2(K11,$J11,$C11,Calendar,$F11,$G11,$H11,$L$4,$I11,B11,DiscountingCurve,Permanent,,ObjectOverwrite)</f>
        <v>EUR_YC1M-MxRH_7X1S#0000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EUR_YC1M-MxRH_8X1S</v>
      </c>
      <c r="L12" s="24" t="str">
        <f>_xll.qlSwapRateHelper2(K12,$J12,$C12,Calendar,$F12,$G12,$H12,$L$4,$I12,B12,DiscountingCurve,Permanent,,ObjectOverwrite)</f>
        <v>EUR_YC1M-MxRH_8X1S#0000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EUR_YC1M-MxRH_9X1S</v>
      </c>
      <c r="L13" s="24" t="str">
        <f>_xll.qlSwapRateHelper2(K13,$J13,$C13,Calendar,$F13,$G13,$H13,$L$4,$I13,B13,DiscountingCurve,Permanent,,ObjectOverwrite)</f>
        <v>EUR_YC1M-MxRH_9X1S#0000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EUR_YC1M-MxRH_10X1S</v>
      </c>
      <c r="L14" s="24" t="str">
        <f>_xll.qlSwapRateHelper2(K14,$J14,$C14,Calendar,$F14,$G14,$H14,$L$4,$I14,B14,DiscountingCurve,Permanent,,ObjectOverwrite)</f>
        <v>EUR_YC1M-MxRH_10X1S#0000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EUR_YC1M-MxRH_11X1S</v>
      </c>
      <c r="L15" s="24" t="str">
        <f>_xll.qlSwapRateHelper2(K15,$J15,$C15,Calendar,$F15,$G15,$H15,$L$4,$I15,B15,DiscountingCurve,Permanent,,ObjectOverwrite)</f>
        <v>EUR_YC1M-MxRH_11X1S#0000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EUR_YC1M-MxRH_12X1S</v>
      </c>
      <c r="L16" s="24" t="str">
        <f>_xll.qlSwapRateHelper2(K16,$J16,$C16,Calendar,$F16,$G16,$H16,$L$4,$I16,B16,DiscountingCurve,Permanent,,ObjectOverwrite)</f>
        <v>EUR_YC1M-MxRH_12X1S#0000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9</v>
      </c>
      <c r="K2" s="61" t="str">
        <f>Currency&amp;"_YC"&amp;$J$2&amp;I2&amp;"RH"</f>
        <v>EUR_YC3M-MxRH</v>
      </c>
      <c r="L2" s="61" t="str">
        <f>Discounting2</f>
        <v>EurYCSTD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EUR_YC3M-MxRH_Swaps.xml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EUR_YC3M-MxRH_AB3E_ibor3M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EUR_YC3M-MxRH_AB3E_ibor3M#0000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69" t="str">
        <f t="shared" ref="J6:J42" si="2">Currency&amp;$D6&amp;$E6&amp;$C6&amp;"_Quote"</f>
        <v>EURAB3E1Y_Quote</v>
      </c>
      <c r="K6" s="22" t="str">
        <f t="shared" ref="K6:K42" si="3">$K$2&amp;"_"&amp;$D6&amp;$E6&amp;$C6</f>
        <v>EUR_YC3M-MxRH_AB3E1Y</v>
      </c>
      <c r="L6" s="24" t="str">
        <f>_xll.qlSwapRateHelper2(K6,$J6,$C6,Calendar,$F6,$G6,$H6,$L$4,$I6,B6,DiscountingCurve,Permanent,,ObjectOverwrite)</f>
        <v>EUR_YC3M-MxRH_AB3E1Y#0000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46" t="str">
        <f t="shared" si="2"/>
        <v>EURAB3E15M_Quote</v>
      </c>
      <c r="K7" s="22" t="str">
        <f t="shared" si="3"/>
        <v>EUR_YC3M-MxRH_AB3E15M</v>
      </c>
      <c r="L7" s="24" t="str">
        <f>_xll.qlSwapRateHelper2(K7,$J7,$C7,Calendar,$F7,$G7,$H7,$L$4,$I7,B7,DiscountingCurve,Permanent,,ObjectOverwrite)</f>
        <v>EUR_YC3M-MxRH_AB3E15M#0000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46" t="str">
        <f t="shared" si="2"/>
        <v>EURAB3E18M_Quote</v>
      </c>
      <c r="K8" s="22" t="str">
        <f t="shared" si="3"/>
        <v>EUR_YC3M-MxRH_AB3E18M</v>
      </c>
      <c r="L8" s="24" t="str">
        <f>_xll.qlSwapRateHelper2(K8,$J8,$C8,Calendar,$F8,$G8,$H8,$L$4,$I8,B8,DiscountingCurve,Permanent,,ObjectOverwrite)</f>
        <v>EUR_YC3M-MxRH_AB3E18M#0000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46" t="str">
        <f t="shared" si="2"/>
        <v>EURAB3E21M_Quote</v>
      </c>
      <c r="K9" s="22" t="str">
        <f t="shared" si="3"/>
        <v>EUR_YC3M-MxRH_AB3E21M</v>
      </c>
      <c r="L9" s="24" t="str">
        <f>_xll.qlSwapRateHelper2(K9,$J9,$C9,Calendar,$F9,$G9,$H9,$L$4,$I9,B9,DiscountingCurve,Permanent,,ObjectOverwrite)</f>
        <v>EUR_YC3M-MxRH_AB3E21M#0000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46" t="str">
        <f t="shared" si="2"/>
        <v>EURAB3E2Y_Quote</v>
      </c>
      <c r="K10" s="22" t="str">
        <f t="shared" si="3"/>
        <v>EUR_YC3M-MxRH_AB3E2Y</v>
      </c>
      <c r="L10" s="24" t="str">
        <f>_xll.qlSwapRateHelper2(K10,$J10,$C10,Calendar,$F10,$G10,$H10,$L$4,$I10,B10,DiscountingCurve,Permanent,,ObjectOverwrite)</f>
        <v>EUR_YC3M-MxRH_AB3E2Y#0000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46" t="str">
        <f t="shared" si="2"/>
        <v>EURAB3E3Y_Quote</v>
      </c>
      <c r="K11" s="22" t="str">
        <f t="shared" si="3"/>
        <v>EUR_YC3M-MxRH_AB3E3Y</v>
      </c>
      <c r="L11" s="24" t="str">
        <f>_xll.qlSwapRateHelper2(K11,$J11,$C11,Calendar,$F11,$G11,$H11,$L$4,$I11,B11,DiscountingCurve,Permanent,,ObjectOverwrite)</f>
        <v>EUR_YC3M-MxRH_AB3E3Y#0000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46" t="str">
        <f t="shared" si="2"/>
        <v>EURAB3E4Y_Quote</v>
      </c>
      <c r="K12" s="22" t="str">
        <f t="shared" si="3"/>
        <v>EUR_YC3M-MxRH_AB3E4Y</v>
      </c>
      <c r="L12" s="24" t="str">
        <f>_xll.qlSwapRateHelper2(K12,$J12,$C12,Calendar,$F12,$G12,$H12,$L$4,$I12,B12,DiscountingCurve,Permanent,,ObjectOverwrite)</f>
        <v>EUR_YC3M-MxRH_AB3E4Y#0000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46" t="str">
        <f t="shared" si="2"/>
        <v>EURAB3E5Y_Quote</v>
      </c>
      <c r="K13" s="22" t="str">
        <f t="shared" si="3"/>
        <v>EUR_YC3M-MxRH_AB3E5Y</v>
      </c>
      <c r="L13" s="24" t="str">
        <f>_xll.qlSwapRateHelper2(K13,$J13,$C13,Calendar,$F13,$G13,$H13,$L$4,$I13,B13,DiscountingCurve,Permanent,,ObjectOverwrite)</f>
        <v>EUR_YC3M-MxRH_AB3E5Y#0000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46" t="str">
        <f t="shared" si="2"/>
        <v>EURAB3E6Y_Quote</v>
      </c>
      <c r="K14" s="22" t="str">
        <f t="shared" si="3"/>
        <v>EUR_YC3M-MxRH_AB3E6Y</v>
      </c>
      <c r="L14" s="24" t="str">
        <f>_xll.qlSwapRateHelper2(K14,$J14,$C14,Calendar,$F14,$G14,$H14,$L$4,$I14,B14,DiscountingCurve,Permanent,,ObjectOverwrite)</f>
        <v>EUR_YC3M-MxRH_AB3E6Y#0000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46" t="str">
        <f t="shared" si="2"/>
        <v>EURAB3E7Y_Quote</v>
      </c>
      <c r="K15" s="22" t="str">
        <f t="shared" si="3"/>
        <v>EUR_YC3M-MxRH_AB3E7Y</v>
      </c>
      <c r="L15" s="24" t="str">
        <f>_xll.qlSwapRateHelper2(K15,$J15,$C15,Calendar,$F15,$G15,$H15,$L$4,$I15,B15,DiscountingCurve,Permanent,,ObjectOverwrite)</f>
        <v>EUR_YC3M-MxRH_AB3E7Y#0000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46" t="str">
        <f t="shared" si="2"/>
        <v>EURAB3E8Y_Quote</v>
      </c>
      <c r="K16" s="22" t="str">
        <f t="shared" si="3"/>
        <v>EUR_YC3M-MxRH_AB3E8Y</v>
      </c>
      <c r="L16" s="24" t="str">
        <f>_xll.qlSwapRateHelper2(K16,$J16,$C16,Calendar,$F16,$G16,$H16,$L$4,$I16,B16,DiscountingCurve,Permanent,,ObjectOverwrite)</f>
        <v>EUR_YC3M-MxRH_AB3E8Y#0000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46" t="str">
        <f t="shared" si="2"/>
        <v>EURAB3E9Y_Quote</v>
      </c>
      <c r="K17" s="22" t="str">
        <f t="shared" si="3"/>
        <v>EUR_YC3M-MxRH_AB3E9Y</v>
      </c>
      <c r="L17" s="24" t="str">
        <f>_xll.qlSwapRateHelper2(K17,$J17,$C17,Calendar,$F17,$G17,$H17,$L$4,$I17,B17,DiscountingCurve,Permanent,,ObjectOverwrite)</f>
        <v>EUR_YC3M-MxRH_AB3E9Y#0000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46" t="str">
        <f t="shared" si="2"/>
        <v>EURAB3E10Y_Quote</v>
      </c>
      <c r="K18" s="22" t="str">
        <f t="shared" si="3"/>
        <v>EUR_YC3M-MxRH_AB3E10Y</v>
      </c>
      <c r="L18" s="24" t="str">
        <f>_xll.qlSwapRateHelper2(K18,$J18,$C18,Calendar,$F18,$G18,$H18,$L$4,$I18,B18,DiscountingCurve,Permanent,,ObjectOverwrite)</f>
        <v>EUR_YC3M-MxRH_AB3E10Y#0000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46" t="str">
        <f t="shared" si="2"/>
        <v>EURAB3E11Y_Quote</v>
      </c>
      <c r="K19" s="22" t="str">
        <f t="shared" si="3"/>
        <v>EUR_YC3M-MxRH_AB3E11Y</v>
      </c>
      <c r="L19" s="24" t="str">
        <f>_xll.qlSwapRateHelper2(K19,$J19,$C19,Calendar,$F19,$G19,$H19,$L$4,$I19,B19,DiscountingCurve,Permanent,,ObjectOverwrite)</f>
        <v>EUR_YC3M-MxRH_AB3E11Y#0000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46" t="str">
        <f t="shared" si="2"/>
        <v>EURAB3E12Y_Quote</v>
      </c>
      <c r="K20" s="22" t="str">
        <f t="shared" si="3"/>
        <v>EUR_YC3M-MxRH_AB3E12Y</v>
      </c>
      <c r="L20" s="24" t="str">
        <f>_xll.qlSwapRateHelper2(K20,$J20,$C20,Calendar,$F20,$G20,$H20,$L$4,$I20,B20,DiscountingCurve,Permanent,,ObjectOverwrite)</f>
        <v>EUR_YC3M-MxRH_AB3E12Y#0000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46" t="str">
        <f t="shared" si="2"/>
        <v>EURAB3E13Y_Quote</v>
      </c>
      <c r="K21" s="22" t="str">
        <f t="shared" si="3"/>
        <v>EUR_YC3M-MxRH_AB3E13Y</v>
      </c>
      <c r="L21" s="24" t="str">
        <f>_xll.qlSwapRateHelper2(K21,$J21,$C21,Calendar,$F21,$G21,$H21,$L$4,$I21,B21,DiscountingCurve,Permanent,,ObjectOverwrite)</f>
        <v>EUR_YC3M-MxRH_AB3E13Y#0000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46" t="str">
        <f t="shared" si="2"/>
        <v>EURAB3E14Y_Quote</v>
      </c>
      <c r="K22" s="22" t="str">
        <f t="shared" si="3"/>
        <v>EUR_YC3M-MxRH_AB3E14Y</v>
      </c>
      <c r="L22" s="24" t="str">
        <f>_xll.qlSwapRateHelper2(K22,$J22,$C22,Calendar,$F22,$G22,$H22,$L$4,$I22,B22,DiscountingCurve,Permanent,,ObjectOverwrite)</f>
        <v>EUR_YC3M-MxRH_AB3E14Y#0000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46" t="str">
        <f t="shared" si="2"/>
        <v>EURAB3E15Y_Quote</v>
      </c>
      <c r="K23" s="22" t="str">
        <f t="shared" si="3"/>
        <v>EUR_YC3M-MxRH_AB3E15Y</v>
      </c>
      <c r="L23" s="24" t="str">
        <f>_xll.qlSwapRateHelper2(K23,$J23,$C23,Calendar,$F23,$G23,$H23,$L$4,$I23,B23,DiscountingCurve,Permanent,,ObjectOverwrite)</f>
        <v>EUR_YC3M-MxRH_AB3E15Y#0000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46" t="str">
        <f t="shared" si="2"/>
        <v>EURAB3E16Y_Quote</v>
      </c>
      <c r="K24" s="22" t="str">
        <f t="shared" si="3"/>
        <v>EUR_YC3M-MxRH_AB3E16Y</v>
      </c>
      <c r="L24" s="24" t="str">
        <f>_xll.qlSwapRateHelper2(K24,$J24,$C24,Calendar,$F24,$G24,$H24,$L$4,$I24,B24,DiscountingCurve,Permanent,,ObjectOverwrite)</f>
        <v>EUR_YC3M-MxRH_AB3E16Y#0000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46" t="str">
        <f t="shared" si="2"/>
        <v>EURAB3E17Y_Quote</v>
      </c>
      <c r="K25" s="22" t="str">
        <f t="shared" si="3"/>
        <v>EUR_YC3M-MxRH_AB3E17Y</v>
      </c>
      <c r="L25" s="24" t="str">
        <f>_xll.qlSwapRateHelper2(K25,$J25,$C25,Calendar,$F25,$G25,$H25,$L$4,$I25,B25,DiscountingCurve,Permanent,,ObjectOverwrite)</f>
        <v>EUR_YC3M-MxRH_AB3E17Y#0000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46" t="str">
        <f t="shared" si="2"/>
        <v>EURAB3E18Y_Quote</v>
      </c>
      <c r="K26" s="22" t="str">
        <f t="shared" si="3"/>
        <v>EUR_YC3M-MxRH_AB3E18Y</v>
      </c>
      <c r="L26" s="24" t="str">
        <f>_xll.qlSwapRateHelper2(K26,$J26,$C26,Calendar,$F26,$G26,$H26,$L$4,$I26,B26,DiscountingCurve,Permanent,,ObjectOverwrite)</f>
        <v>EUR_YC3M-MxRH_AB3E18Y#0000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46" t="str">
        <f t="shared" si="2"/>
        <v>EURAB3E19Y_Quote</v>
      </c>
      <c r="K27" s="22" t="str">
        <f t="shared" si="3"/>
        <v>EUR_YC3M-MxRH_AB3E19Y</v>
      </c>
      <c r="L27" s="24" t="str">
        <f>_xll.qlSwapRateHelper2(K27,$J27,$C27,Calendar,$F27,$G27,$H27,$L$4,$I27,B27,DiscountingCurve,Permanent,,ObjectOverwrite)</f>
        <v>EUR_YC3M-MxRH_AB3E19Y#0000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46" t="str">
        <f t="shared" si="2"/>
        <v>EURAB3E20Y_Quote</v>
      </c>
      <c r="K28" s="22" t="str">
        <f t="shared" si="3"/>
        <v>EUR_YC3M-MxRH_AB3E20Y</v>
      </c>
      <c r="L28" s="24" t="str">
        <f>_xll.qlSwapRateHelper2(K28,$J28,$C28,Calendar,$F28,$G28,$H28,$L$4,$I28,B28,DiscountingCurve,Permanent,,ObjectOverwrite)</f>
        <v>EUR_YC3M-MxRH_AB3E20Y#0000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46" t="str">
        <f t="shared" si="2"/>
        <v>EURAB3E21Y_Quote</v>
      </c>
      <c r="K29" s="22" t="str">
        <f t="shared" si="3"/>
        <v>EUR_YC3M-MxRH_AB3E21Y</v>
      </c>
      <c r="L29" s="24" t="str">
        <f>_xll.qlSwapRateHelper2(K29,$J29,$C29,Calendar,$F29,$G29,$H29,$L$4,$I29,B29,DiscountingCurve,Permanent,,ObjectOverwrite)</f>
        <v>EUR_YC3M-MxRH_AB3E21Y#0000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46" t="str">
        <f t="shared" si="2"/>
        <v>EURAB3E22Y_Quote</v>
      </c>
      <c r="K30" s="22" t="str">
        <f t="shared" si="3"/>
        <v>EUR_YC3M-MxRH_AB3E22Y</v>
      </c>
      <c r="L30" s="24" t="str">
        <f>_xll.qlSwapRateHelper2(K30,$J30,$C30,Calendar,$F30,$G30,$H30,$L$4,$I30,B30,DiscountingCurve,Permanent,,ObjectOverwrite)</f>
        <v>EUR_YC3M-MxRH_AB3E22Y#0000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46" t="str">
        <f t="shared" si="2"/>
        <v>EURAB3E23Y_Quote</v>
      </c>
      <c r="K31" s="22" t="str">
        <f t="shared" si="3"/>
        <v>EUR_YC3M-MxRH_AB3E23Y</v>
      </c>
      <c r="L31" s="24" t="str">
        <f>_xll.qlSwapRateHelper2(K31,$J31,$C31,Calendar,$F31,$G31,$H31,$L$4,$I31,B31,DiscountingCurve,Permanent,,ObjectOverwrite)</f>
        <v>EUR_YC3M-MxRH_AB3E23Y#0000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46" t="str">
        <f t="shared" si="2"/>
        <v>EURAB3E24Y_Quote</v>
      </c>
      <c r="K32" s="22" t="str">
        <f t="shared" si="3"/>
        <v>EUR_YC3M-MxRH_AB3E24Y</v>
      </c>
      <c r="L32" s="24" t="str">
        <f>_xll.qlSwapRateHelper2(K32,$J32,$C32,Calendar,$F32,$G32,$H32,$L$4,$I32,B32,DiscountingCurve,Permanent,,ObjectOverwrite)</f>
        <v>EUR_YC3M-MxRH_AB3E24Y#0000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46" t="str">
        <f t="shared" si="2"/>
        <v>EURAB3E25Y_Quote</v>
      </c>
      <c r="K33" s="22" t="str">
        <f t="shared" si="3"/>
        <v>EUR_YC3M-MxRH_AB3E25Y</v>
      </c>
      <c r="L33" s="24" t="str">
        <f>_xll.qlSwapRateHelper2(K33,$J33,$C33,Calendar,$F33,$G33,$H33,$L$4,$I33,B33,DiscountingCurve,Permanent,,ObjectOverwrite)</f>
        <v>EUR_YC3M-MxRH_AB3E25Y#0000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46" t="str">
        <f t="shared" si="2"/>
        <v>EURAB3E26Y_Quote</v>
      </c>
      <c r="K34" s="22" t="str">
        <f t="shared" si="3"/>
        <v>EUR_YC3M-MxRH_AB3E26Y</v>
      </c>
      <c r="L34" s="24" t="str">
        <f>_xll.qlSwapRateHelper2(K34,$J34,$C34,Calendar,$F34,$G34,$H34,$L$4,$I34,B34,DiscountingCurve,Permanent,,ObjectOverwrite)</f>
        <v>EUR_YC3M-MxRH_AB3E26Y#0000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46" t="str">
        <f t="shared" si="2"/>
        <v>EURAB3E27Y_Quote</v>
      </c>
      <c r="K35" s="22" t="str">
        <f t="shared" si="3"/>
        <v>EUR_YC3M-MxRH_AB3E27Y</v>
      </c>
      <c r="L35" s="24" t="str">
        <f>_xll.qlSwapRateHelper2(K35,$J35,$C35,Calendar,$F35,$G35,$H35,$L$4,$I35,B35,DiscountingCurve,Permanent,,ObjectOverwrite)</f>
        <v>EUR_YC3M-MxRH_AB3E27Y#0000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46" t="str">
        <f t="shared" si="2"/>
        <v>EURAB3E28Y_Quote</v>
      </c>
      <c r="K36" s="22" t="str">
        <f t="shared" si="3"/>
        <v>EUR_YC3M-MxRH_AB3E28Y</v>
      </c>
      <c r="L36" s="24" t="str">
        <f>_xll.qlSwapRateHelper2(K36,$J36,$C36,Calendar,$F36,$G36,$H36,$L$4,$I36,B36,DiscountingCurve,Permanent,,ObjectOverwrite)</f>
        <v>EUR_YC3M-MxRH_AB3E28Y#0000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46" t="str">
        <f t="shared" si="2"/>
        <v>EURAB3E29Y_Quote</v>
      </c>
      <c r="K37" s="22" t="str">
        <f t="shared" si="3"/>
        <v>EUR_YC3M-MxRH_AB3E29Y</v>
      </c>
      <c r="L37" s="24" t="str">
        <f>_xll.qlSwapRateHelper2(K37,$J37,$C37,Calendar,$F37,$G37,$H37,$L$4,$I37,B37,DiscountingCurve,Permanent,,ObjectOverwrite)</f>
        <v>EUR_YC3M-MxRH_AB3E29Y#0000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46" t="str">
        <f t="shared" si="2"/>
        <v>EURAB3E30Y_Quote</v>
      </c>
      <c r="K38" s="22" t="str">
        <f t="shared" si="3"/>
        <v>EUR_YC3M-MxRH_AB3E30Y</v>
      </c>
      <c r="L38" s="24" t="str">
        <f>_xll.qlSwapRateHelper2(K38,$J38,$C38,Calendar,$F38,$G38,$H38,$L$4,$I38,B38,DiscountingCurve,Permanent,,ObjectOverwrite)</f>
        <v>EUR_YC3M-MxRH_AB3E30Y#0000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46" t="str">
        <f t="shared" si="2"/>
        <v>EURAB3E35Y_Quote</v>
      </c>
      <c r="K39" s="22" t="str">
        <f t="shared" si="3"/>
        <v>EUR_YC3M-MxRH_AB3E35Y</v>
      </c>
      <c r="L39" s="24" t="str">
        <f>_xll.qlSwapRateHelper2(K39,$J39,$C39,Calendar,$F39,$G39,$H39,$L$4,$I39,B39,DiscountingCurve,Permanent,,ObjectOverwrite)</f>
        <v>EUR_YC3M-MxRH_AB3E35Y#0000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46" t="str">
        <f t="shared" si="2"/>
        <v>EURAB3E40Y_Quote</v>
      </c>
      <c r="K40" s="22" t="str">
        <f t="shared" si="3"/>
        <v>EUR_YC3M-MxRH_AB3E40Y</v>
      </c>
      <c r="L40" s="24" t="str">
        <f>_xll.qlSwapRateHelper2(K40,$J40,$C40,Calendar,$F40,$G40,$H40,$L$4,$I40,B40,DiscountingCurve,Permanent,,ObjectOverwrite)</f>
        <v>EUR_YC3M-MxRH_AB3E40Y#0000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46" t="str">
        <f t="shared" si="2"/>
        <v>EURAB3E50Y_Quote</v>
      </c>
      <c r="K41" s="22" t="str">
        <f t="shared" si="3"/>
        <v>EUR_YC3M-MxRH_AB3E50Y</v>
      </c>
      <c r="L41" s="24" t="str">
        <f>_xll.qlSwapRateHelper2(K41,$J41,$C41,Calendar,$F41,$G41,$H41,$L$4,$I41,B41,DiscountingCurve,Permanent,,ObjectOverwrite)</f>
        <v>EUR_YC3M-MxRH_AB3E50Y#0000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46" t="str">
        <f t="shared" si="2"/>
        <v>EURAB3E60Y_Quote</v>
      </c>
      <c r="K42" s="22" t="str">
        <f t="shared" si="3"/>
        <v>EUR_YC3M-MxRH_AB3E60Y</v>
      </c>
      <c r="L42" s="24" t="str">
        <f>_xll.qlSwapRateHelper2(K42,$J42,$C42,Calendar,$F42,$G42,$H42,$L$4,$I42,B42,DiscountingCurve,Permanent,,ObjectOverwrite)</f>
        <v>EUR_YC3M-MxRH_AB3E60Y#0000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ref="K44:K50" si="5">$K$2&amp;"_"&amp;$D44&amp;$E44&amp;$C44</f>
        <v>EUR_YC3M-MxRH_1S12</v>
      </c>
      <c r="L44" s="24" t="str">
        <f>_xll.qlSwapRateHelper2(K44,$J44,$E44&amp;"M",Calendar,$F44,$G44,$H44,$L$4,$I44,B44,DiscountingCurve,Permanent,,ObjectOverwrite)</f>
        <v>EUR_YC3M-MxRH_1S12#0000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5"/>
        <v>EUR_YC3M-MxRH_2S12</v>
      </c>
      <c r="L45" s="24" t="str">
        <f>_xll.qlSwapRateHelper2(K45,$J45,$E45&amp;"M",Calendar,$F45,$G45,$H45,$L$4,$I45,B45,DiscountingCurve,Permanent,,ObjectOverwrite)</f>
        <v>EUR_YC3M-MxRH_2S12#0000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5"/>
        <v>EUR_YC3M-MxRH_3S12</v>
      </c>
      <c r="L46" s="24" t="str">
        <f>_xll.qlSwapRateHelper2(K46,$J46,$E46&amp;"M",Calendar,$F46,$G46,$H46,$L$4,$I46,B46,DiscountingCurve,Permanent,,ObjectOverwrite)</f>
        <v>EUR_YC3M-MxRH_3S12#0000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5"/>
        <v>EUR_YC3M-MxRH_4S12</v>
      </c>
      <c r="L47" s="24" t="str">
        <f>_xll.qlSwapRateHelper2(K47,$J47,$E47&amp;"M",Calendar,$F47,$G47,$H47,$L$4,$I47,B47,DiscountingCurve,Permanent,,ObjectOverwrite)</f>
        <v>EUR_YC3M-MxRH_4S12#0000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5"/>
        <v>EUR_YC3M-MxRH_1S24</v>
      </c>
      <c r="L48" s="24" t="str">
        <f>_xll.qlSwapRateHelper2(K48,$J48,$E48&amp;"M",Calendar,$F48,$G48,$H48,$L$4,$I48,B48,DiscountingCurve,Permanent,,ObjectOverwrite)</f>
        <v>EUR_YC3M-MxRH_1S24#0000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5"/>
        <v>EUR_YC3M-MxRH_2S24</v>
      </c>
      <c r="L49" s="24" t="str">
        <f>_xll.qlSwapRateHelper2(K49,$J49,$E49&amp;"M",Calendar,$F49,$G49,$H49,$L$4,$I49,B49,DiscountingCurve,Permanent,,ObjectOverwrite)</f>
        <v>EUR_YC3M-MxRH_2S24#0000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5"/>
        <v>EUR_YC3M-MxRH_1S36</v>
      </c>
      <c r="L50" s="24" t="str">
        <f>_xll.qlSwapRateHelper2(K50,$J50,$E50&amp;"M",Calendar,$F50,$G50,$H50,$L$4,$I50,B50,DiscountingCurve,Permanent,,ObjectOverwrite)</f>
        <v>EUR_YC3M-MxRH_1S36#0000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12</v>
      </c>
      <c r="K2" s="61" t="str">
        <f>Currency&amp;"_YC"&amp;$J$2&amp;I2&amp;"RH"</f>
        <v>EUR_YC6M-MxRH</v>
      </c>
      <c r="L2" s="61" t="str">
        <f>Discounting2</f>
        <v>EurYCSTD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EUR_YC6M-MxRH_Swaps.xml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EUR_YC6M-MxRH_AB6E_ibor6M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EUR_YC6M-MxRH_AB6E_ibor6M#0000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EUR_YC6M-MxRH_AB6E1Y</v>
      </c>
      <c r="L6" s="24" t="str">
        <f>_xll.qlSwapRateHelper2(K6,$J6,$C6,Calendar,$F6,$G6,$H6,$L$4,$I6,B6,DiscountingCurve,Permanent,,ObjectOverwrite)</f>
        <v>EUR_YC6M-MxRH_AB6E1Y#0000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EUR_YC6M-MxRH_AB6E15M</v>
      </c>
      <c r="L7" s="24" t="str">
        <f>_xll.qlSwapRateHelper2(K7,$J7,$C7,Calendar,$F7,$G7,$H7,$L$4,$I7,B7,DiscountingCurve,Permanent,,ObjectOverwrite)</f>
        <v>EUR_YC6M-MxRH_AB6E15M#0000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EUR_YC6M-MxRH_AB6E18M</v>
      </c>
      <c r="L8" s="24" t="str">
        <f>_xll.qlSwapRateHelper2(K8,$J8,$C8,Calendar,$F8,$G8,$H8,$L$4,$I8,B8,DiscountingCurve,Permanent,,ObjectOverwrite)</f>
        <v>EUR_YC6M-MxRH_AB6E18M#0000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EUR_YC6M-MxRH_AB6E21M</v>
      </c>
      <c r="L9" s="24" t="str">
        <f>_xll.qlSwapRateHelper2(K9,$J9,$C9,Calendar,$F9,$G9,$H9,$L$4,$I9,B9,DiscountingCurve,Permanent,,ObjectOverwrite)</f>
        <v>EUR_YC6M-MxRH_AB6E21M#0000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EUR_YC6M-MxRH_AB6E2Y</v>
      </c>
      <c r="L10" s="24" t="str">
        <f>_xll.qlSwapRateHelper2(K10,$J10,$C10,Calendar,$F10,$G10,$H10,$L$4,$I10,B10,DiscountingCurve,Permanent,,ObjectOverwrite)</f>
        <v>EUR_YC6M-MxRH_AB6E2Y#0000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EUR_YC6M-MxRH_AB6E3Y</v>
      </c>
      <c r="L11" s="24" t="str">
        <f>_xll.qlSwapRateHelper2(K11,$J11,$C11,Calendar,$F11,$G11,$H11,$L$4,$I11,B11,DiscountingCurve,Permanent,,ObjectOverwrite)</f>
        <v>EUR_YC6M-MxRH_AB6E3Y#0000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EUR_YC6M-MxRH_AB6E4Y</v>
      </c>
      <c r="L12" s="24" t="str">
        <f>_xll.qlSwapRateHelper2(K12,$J12,$C12,Calendar,$F12,$G12,$H12,$L$4,$I12,B12,DiscountingCurve,Permanent,,ObjectOverwrite)</f>
        <v>EUR_YC6M-MxRH_AB6E4Y#0000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EUR_YC6M-MxRH_AB6E5Y</v>
      </c>
      <c r="L13" s="24" t="str">
        <f>_xll.qlSwapRateHelper2(K13,$J13,$C13,Calendar,$F13,$G13,$H13,$L$4,$I13,B13,DiscountingCurve,Permanent,,ObjectOverwrite)</f>
        <v>EUR_YC6M-MxRH_AB6E5Y#0000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EUR_YC6M-MxRH_AB6E6Y</v>
      </c>
      <c r="L14" s="24" t="str">
        <f>_xll.qlSwapRateHelper2(K14,$J14,$C14,Calendar,$F14,$G14,$H14,$L$4,$I14,B14,DiscountingCurve,Permanent,,ObjectOverwrite)</f>
        <v>EUR_YC6M-MxRH_AB6E6Y#0000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EUR_YC6M-MxRH_AB6E7Y</v>
      </c>
      <c r="L15" s="24" t="str">
        <f>_xll.qlSwapRateHelper2(K15,$J15,$C15,Calendar,$F15,$G15,$H15,$L$4,$I15,B15,DiscountingCurve,Permanent,,ObjectOverwrite)</f>
        <v>EUR_YC6M-MxRH_AB6E7Y#0000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EUR_YC6M-MxRH_AB6E8Y</v>
      </c>
      <c r="L16" s="24" t="str">
        <f>_xll.qlSwapRateHelper2(K16,$J16,$C16,Calendar,$F16,$G16,$H16,$L$4,$I16,B16,DiscountingCurve,Permanent,,ObjectOverwrite)</f>
        <v>EUR_YC6M-MxRH_AB6E8Y#0000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EUR_YC6M-MxRH_AB6E9Y</v>
      </c>
      <c r="L17" s="24" t="str">
        <f>_xll.qlSwapRateHelper2(K17,$J17,$C17,Calendar,$F17,$G17,$H17,$L$4,$I17,B17,DiscountingCurve,Permanent,,ObjectOverwrite)</f>
        <v>EUR_YC6M-MxRH_AB6E9Y#0000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EUR_YC6M-MxRH_AB6E10Y</v>
      </c>
      <c r="L18" s="24" t="str">
        <f>_xll.qlSwapRateHelper2(K18,$J18,$C18,Calendar,$F18,$G18,$H18,$L$4,$I18,B18,DiscountingCurve,Permanent,,ObjectOverwrite)</f>
        <v>EUR_YC6M-MxRH_AB6E10Y#0000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EUR_YC6M-MxRH_AB6E11Y</v>
      </c>
      <c r="L19" s="24" t="str">
        <f>_xll.qlSwapRateHelper2(K19,$J19,$C19,Calendar,$F19,$G19,$H19,$L$4,$I19,B19,DiscountingCurve,Permanent,,ObjectOverwrite)</f>
        <v>EUR_YC6M-MxRH_AB6E11Y#0000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EUR_YC6M-MxRH_AB6E12Y</v>
      </c>
      <c r="L20" s="24" t="str">
        <f>_xll.qlSwapRateHelper2(K20,$J20,$C20,Calendar,$F20,$G20,$H20,$L$4,$I20,B20,DiscountingCurve,Permanent,,ObjectOverwrite)</f>
        <v>EUR_YC6M-MxRH_AB6E12Y#0000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EUR_YC6M-MxRH_AB6E13Y</v>
      </c>
      <c r="L21" s="24" t="str">
        <f>_xll.qlSwapRateHelper2(K21,$J21,$C21,Calendar,$F21,$G21,$H21,$L$4,$I21,B21,DiscountingCurve,Permanent,,ObjectOverwrite)</f>
        <v>EUR_YC6M-MxRH_AB6E13Y#0000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EUR_YC6M-MxRH_AB6E14Y</v>
      </c>
      <c r="L22" s="24" t="str">
        <f>_xll.qlSwapRateHelper2(K22,$J22,$C22,Calendar,$F22,$G22,$H22,$L$4,$I22,B22,DiscountingCurve,Permanent,,ObjectOverwrite)</f>
        <v>EUR_YC6M-MxRH_AB6E14Y#0000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EUR_YC6M-MxRH_AB6E15Y</v>
      </c>
      <c r="L23" s="24" t="str">
        <f>_xll.qlSwapRateHelper2(K23,$J23,$C23,Calendar,$F23,$G23,$H23,$L$4,$I23,B23,DiscountingCurve,Permanent,,ObjectOverwrite)</f>
        <v>EUR_YC6M-MxRH_AB6E15Y#0000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EUR_YC6M-MxRH_AB6E16Y</v>
      </c>
      <c r="L24" s="24" t="str">
        <f>_xll.qlSwapRateHelper2(K24,$J24,$C24,Calendar,$F24,$G24,$H24,$L$4,$I24,B24,DiscountingCurve,Permanent,,ObjectOverwrite)</f>
        <v>EUR_YC6M-MxRH_AB6E16Y#0000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EUR_YC6M-MxRH_AB6E17Y</v>
      </c>
      <c r="L25" s="24" t="str">
        <f>_xll.qlSwapRateHelper2(K25,$J25,$C25,Calendar,$F25,$G25,$H25,$L$4,$I25,B25,DiscountingCurve,Permanent,,ObjectOverwrite)</f>
        <v>EUR_YC6M-MxRH_AB6E17Y#0000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EUR_YC6M-MxRH_AB6E18Y</v>
      </c>
      <c r="L26" s="24" t="str">
        <f>_xll.qlSwapRateHelper2(K26,$J26,$C26,Calendar,$F26,$G26,$H26,$L$4,$I26,B26,DiscountingCurve,Permanent,,ObjectOverwrite)</f>
        <v>EUR_YC6M-MxRH_AB6E18Y#0000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EUR_YC6M-MxRH_AB6E19Y</v>
      </c>
      <c r="L27" s="24" t="str">
        <f>_xll.qlSwapRateHelper2(K27,$J27,$C27,Calendar,$F27,$G27,$H27,$L$4,$I27,B27,DiscountingCurve,Permanent,,ObjectOverwrite)</f>
        <v>EUR_YC6M-MxRH_AB6E19Y#0000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EUR_YC6M-MxRH_AB6E20Y</v>
      </c>
      <c r="L28" s="24" t="str">
        <f>_xll.qlSwapRateHelper2(K28,$J28,$C28,Calendar,$F28,$G28,$H28,$L$4,$I28,B28,DiscountingCurve,Permanent,,ObjectOverwrite)</f>
        <v>EUR_YC6M-MxRH_AB6E20Y#0000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EUR_YC6M-MxRH_AB6E21Y</v>
      </c>
      <c r="L29" s="24" t="str">
        <f>_xll.qlSwapRateHelper2(K29,$J29,$C29,Calendar,$F29,$G29,$H29,$L$4,$I29,B29,DiscountingCurve,Permanent,,ObjectOverwrite)</f>
        <v>EUR_YC6M-MxRH_AB6E21Y#0000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EUR_YC6M-MxRH_AB6E22Y</v>
      </c>
      <c r="L30" s="24" t="str">
        <f>_xll.qlSwapRateHelper2(K30,$J30,$C30,Calendar,$F30,$G30,$H30,$L$4,$I30,B30,DiscountingCurve,Permanent,,ObjectOverwrite)</f>
        <v>EUR_YC6M-MxRH_AB6E22Y#0000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EUR_YC6M-MxRH_AB6E23Y</v>
      </c>
      <c r="L31" s="24" t="str">
        <f>_xll.qlSwapRateHelper2(K31,$J31,$C31,Calendar,$F31,$G31,$H31,$L$4,$I31,B31,DiscountingCurve,Permanent,,ObjectOverwrite)</f>
        <v>EUR_YC6M-MxRH_AB6E23Y#0000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EUR_YC6M-MxRH_AB6E24Y</v>
      </c>
      <c r="L32" s="24" t="str">
        <f>_xll.qlSwapRateHelper2(K32,$J32,$C32,Calendar,$F32,$G32,$H32,$L$4,$I32,B32,DiscountingCurve,Permanent,,ObjectOverwrite)</f>
        <v>EUR_YC6M-MxRH_AB6E24Y#0000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EUR_YC6M-MxRH_AB6E25Y</v>
      </c>
      <c r="L33" s="24" t="str">
        <f>_xll.qlSwapRateHelper2(K33,$J33,$C33,Calendar,$F33,$G33,$H33,$L$4,$I33,B33,DiscountingCurve,Permanent,,ObjectOverwrite)</f>
        <v>EUR_YC6M-MxRH_AB6E25Y#0000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EUR_YC6M-MxRH_AB6E26Y</v>
      </c>
      <c r="L34" s="24" t="str">
        <f>_xll.qlSwapRateHelper2(K34,$J34,$C34,Calendar,$F34,$G34,$H34,$L$4,$I34,B34,DiscountingCurve,Permanent,,ObjectOverwrite)</f>
        <v>EUR_YC6M-MxRH_AB6E26Y#0000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EUR_YC6M-MxRH_AB6E27Y</v>
      </c>
      <c r="L35" s="24" t="str">
        <f>_xll.qlSwapRateHelper2(K35,$J35,$C35,Calendar,$F35,$G35,$H35,$L$4,$I35,B35,DiscountingCurve,Permanent,,ObjectOverwrite)</f>
        <v>EUR_YC6M-MxRH_AB6E27Y#0000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EUR_YC6M-MxRH_AB6E28Y</v>
      </c>
      <c r="L36" s="24" t="str">
        <f>_xll.qlSwapRateHelper2(K36,$J36,$C36,Calendar,$F36,$G36,$H36,$L$4,$I36,B36,DiscountingCurve,Permanent,,ObjectOverwrite)</f>
        <v>EUR_YC6M-MxRH_AB6E28Y#0000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EUR_YC6M-MxRH_AB6E29Y</v>
      </c>
      <c r="L37" s="24" t="str">
        <f>_xll.qlSwapRateHelper2(K37,$J37,$C37,Calendar,$F37,$G37,$H37,$L$4,$I37,B37,DiscountingCurve,Permanent,,ObjectOverwrite)</f>
        <v>EUR_YC6M-MxRH_AB6E29Y#0000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EUR_YC6M-MxRH_AB6E30Y</v>
      </c>
      <c r="L38" s="24" t="str">
        <f>_xll.qlSwapRateHelper2(K38,$J38,$C38,Calendar,$F38,$G38,$H38,$L$4,$I38,B38,DiscountingCurve,Permanent,,ObjectOverwrite)</f>
        <v>EUR_YC6M-MxRH_AB6E30Y#0000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EUR_YC6M-MxRH_AB6E35Y</v>
      </c>
      <c r="L39" s="24" t="str">
        <f>_xll.qlSwapRateHelper2(K39,$J39,$C39,Calendar,$F39,$G39,$H39,$L$4,$I39,B39,DiscountingCurve,Permanent,,ObjectOverwrite)</f>
        <v>EUR_YC6M-MxRH_AB6E35Y#0000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EUR_YC6M-MxRH_AB6E40Y</v>
      </c>
      <c r="L40" s="24" t="str">
        <f>_xll.qlSwapRateHelper2(K40,$J40,$C40,Calendar,$F40,$G40,$H40,$L$4,$I40,B40,DiscountingCurve,Permanent,,ObjectOverwrite)</f>
        <v>EUR_YC6M-MxRH_AB6E40Y#0000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EUR_YC6M-MxRH_AB6E50Y</v>
      </c>
      <c r="L41" s="24" t="str">
        <f>_xll.qlSwapRateHelper2(K41,$J41,$C41,Calendar,$F41,$G41,$H41,$L$4,$I41,B41,DiscountingCurve,Permanent,,ObjectOverwrite)</f>
        <v>EUR_YC6M-MxRH_AB6E50Y#0000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EUR_YC6M-MxRH_AB6E60Y</v>
      </c>
      <c r="L42" s="24" t="str">
        <f>_xll.qlSwapRateHelper2(K42,$J42,$C42,Calendar,$F42,$G42,$H42,$L$4,$I42,B42,DiscountingCurve,Permanent,,ObjectOverwrite)</f>
        <v>EUR_YC6M-MxRH_AB6E60Y#0000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2013-11-06T23:46:31Z</dcterms:modified>
</cp:coreProperties>
</file>