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210" tabRatio="795"/>
  </bookViews>
  <sheets>
    <sheet name="General Settings" sheetId="12" r:id="rId1"/>
    <sheet name="STD" sheetId="27" r:id="rId2"/>
    <sheet name="Discount" sheetId="28" r:id="rId3"/>
    <sheet name="ON" sheetId="26" r:id="rId4"/>
    <sheet name="1M" sheetId="25" r:id="rId5"/>
    <sheet name="3M" sheetId="22" r:id="rId6"/>
    <sheet name="6M" sheetId="15" r:id="rId7"/>
    <sheet name="1Y" sheetId="24" r:id="rId8"/>
    <sheet name="1M (2)" sheetId="29" r:id="rId9"/>
    <sheet name="3M (2)" sheetId="30" r:id="rId10"/>
    <sheet name="6M (2)" sheetId="31" r:id="rId11"/>
    <sheet name="1Y (2)" sheetId="32" r:id="rId12"/>
  </sheet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D8" i="12" l="1"/>
  <c r="B7" i="31" l="1"/>
  <c r="D7" i="31"/>
  <c r="G7" i="31"/>
  <c r="B8" i="31"/>
  <c r="D8" i="31"/>
  <c r="G8" i="31"/>
  <c r="B9" i="31"/>
  <c r="D9" i="31"/>
  <c r="G9" i="31"/>
  <c r="B10" i="31"/>
  <c r="D10" i="31"/>
  <c r="G10" i="31" s="1"/>
  <c r="B11" i="31"/>
  <c r="D11" i="31"/>
  <c r="G11" i="31" s="1"/>
  <c r="B12" i="31"/>
  <c r="D12" i="31"/>
  <c r="G12" i="31" s="1"/>
  <c r="B13" i="31"/>
  <c r="D13" i="31"/>
  <c r="G13" i="31"/>
  <c r="B14" i="31"/>
  <c r="D14" i="31"/>
  <c r="G14" i="31" s="1"/>
  <c r="B15" i="31"/>
  <c r="D15" i="31"/>
  <c r="G15" i="31"/>
  <c r="B16" i="31"/>
  <c r="D16" i="31"/>
  <c r="G16" i="31"/>
  <c r="B17" i="31"/>
  <c r="D17" i="31"/>
  <c r="G17" i="31"/>
  <c r="B18" i="31"/>
  <c r="D18" i="31"/>
  <c r="G18" i="31" s="1"/>
  <c r="B19" i="31"/>
  <c r="D19" i="31"/>
  <c r="G19" i="31" s="1"/>
  <c r="B20" i="31"/>
  <c r="D20" i="31"/>
  <c r="G20" i="31"/>
  <c r="B21" i="31"/>
  <c r="D21" i="31"/>
  <c r="G21" i="31" s="1"/>
  <c r="B22" i="31"/>
  <c r="D22" i="31"/>
  <c r="G22" i="31"/>
  <c r="B22" i="15"/>
  <c r="D22" i="15"/>
  <c r="G22" i="15"/>
  <c r="B7" i="15"/>
  <c r="D7" i="15"/>
  <c r="G7" i="15" s="1"/>
  <c r="B8" i="15"/>
  <c r="D8" i="15"/>
  <c r="G8" i="15"/>
  <c r="B9" i="15"/>
  <c r="D9" i="15"/>
  <c r="G9" i="15"/>
  <c r="B10" i="15"/>
  <c r="D10" i="15"/>
  <c r="G10" i="15" s="1"/>
  <c r="B11" i="15"/>
  <c r="D11" i="15"/>
  <c r="G11" i="15" s="1"/>
  <c r="B12" i="15"/>
  <c r="D12" i="15"/>
  <c r="G12" i="15" s="1"/>
  <c r="B13" i="15"/>
  <c r="D13" i="15"/>
  <c r="G13" i="15"/>
  <c r="B14" i="15"/>
  <c r="D14" i="15"/>
  <c r="G14" i="15" s="1"/>
  <c r="B15" i="15"/>
  <c r="D15" i="15"/>
  <c r="G15" i="15" s="1"/>
  <c r="B16" i="15"/>
  <c r="D16" i="15"/>
  <c r="G16" i="15"/>
  <c r="B17" i="15"/>
  <c r="D17" i="15"/>
  <c r="G17" i="15"/>
  <c r="B18" i="15"/>
  <c r="D18" i="15"/>
  <c r="G18" i="15" s="1"/>
  <c r="B19" i="15"/>
  <c r="D19" i="15"/>
  <c r="G19" i="15" s="1"/>
  <c r="B20" i="15"/>
  <c r="D20" i="15"/>
  <c r="G20" i="15"/>
  <c r="B21" i="15"/>
  <c r="D21" i="15"/>
  <c r="G21" i="15"/>
  <c r="C3" i="32"/>
  <c r="G3" i="32"/>
  <c r="C4" i="32"/>
  <c r="G4" i="32"/>
  <c r="B5" i="32"/>
  <c r="D5" i="32"/>
  <c r="B6" i="32"/>
  <c r="D6" i="32"/>
  <c r="B7" i="32"/>
  <c r="D7" i="32"/>
  <c r="B8" i="32"/>
  <c r="D8" i="32"/>
  <c r="B9" i="32"/>
  <c r="D9" i="32"/>
  <c r="B10" i="32"/>
  <c r="D10" i="32"/>
  <c r="B11" i="32"/>
  <c r="D11" i="32"/>
  <c r="B12" i="32"/>
  <c r="D12" i="32"/>
  <c r="B13" i="32"/>
  <c r="D13" i="32"/>
  <c r="B14" i="32"/>
  <c r="D14" i="32"/>
  <c r="B15" i="32"/>
  <c r="D15" i="32"/>
  <c r="B16" i="32"/>
  <c r="D16" i="32"/>
  <c r="G16" i="32" s="1"/>
  <c r="B17" i="32"/>
  <c r="D17" i="32"/>
  <c r="B18" i="32"/>
  <c r="D18" i="32"/>
  <c r="B19" i="32"/>
  <c r="D19" i="32"/>
  <c r="B20" i="32"/>
  <c r="D20" i="32"/>
  <c r="B21" i="32"/>
  <c r="D21" i="32"/>
  <c r="B22" i="32"/>
  <c r="D22" i="32"/>
  <c r="B23" i="32"/>
  <c r="D23" i="32"/>
  <c r="B24" i="32"/>
  <c r="D24" i="32"/>
  <c r="B25" i="32"/>
  <c r="D25" i="32"/>
  <c r="B26" i="32"/>
  <c r="D26" i="32"/>
  <c r="B27" i="32"/>
  <c r="D27" i="32"/>
  <c r="B28" i="32"/>
  <c r="D28" i="32"/>
  <c r="B29" i="32"/>
  <c r="D29" i="32"/>
  <c r="B30" i="32"/>
  <c r="D30" i="32"/>
  <c r="B31" i="32"/>
  <c r="D31" i="32"/>
  <c r="B32" i="32"/>
  <c r="D32" i="32"/>
  <c r="B33" i="32"/>
  <c r="D33" i="32"/>
  <c r="B34" i="32"/>
  <c r="D34" i="32"/>
  <c r="B35" i="32"/>
  <c r="D35" i="32"/>
  <c r="B36" i="32"/>
  <c r="D36" i="32"/>
  <c r="B37" i="32"/>
  <c r="D37" i="32"/>
  <c r="B38" i="32"/>
  <c r="D38" i="32"/>
  <c r="B39" i="32"/>
  <c r="D39" i="32"/>
  <c r="B40" i="32"/>
  <c r="D40" i="32"/>
  <c r="B41" i="32"/>
  <c r="D41" i="32"/>
  <c r="B42" i="32"/>
  <c r="D42" i="32"/>
  <c r="B43" i="32"/>
  <c r="D43" i="32"/>
  <c r="B44" i="32"/>
  <c r="D44" i="32"/>
  <c r="B45" i="32"/>
  <c r="D45" i="32"/>
  <c r="B46" i="32"/>
  <c r="D46" i="32"/>
  <c r="B47" i="32"/>
  <c r="D47" i="32"/>
  <c r="B48" i="32"/>
  <c r="D48" i="32"/>
  <c r="B49" i="32"/>
  <c r="D49" i="32"/>
  <c r="C3" i="31"/>
  <c r="G3" i="31" s="1"/>
  <c r="C4" i="31"/>
  <c r="G4" i="31"/>
  <c r="B5" i="31"/>
  <c r="D5" i="31"/>
  <c r="G5" i="31"/>
  <c r="B6" i="31"/>
  <c r="D6" i="31"/>
  <c r="G6" i="31" s="1"/>
  <c r="C3" i="30"/>
  <c r="F3" i="30" s="1"/>
  <c r="C4" i="30"/>
  <c r="F4" i="30"/>
  <c r="B5" i="30"/>
  <c r="D5" i="30"/>
  <c r="F5" i="30" s="1"/>
  <c r="B6" i="30"/>
  <c r="D6" i="30"/>
  <c r="F6" i="30" s="1"/>
  <c r="B7" i="30"/>
  <c r="D7" i="30"/>
  <c r="F7" i="30"/>
  <c r="B8" i="30"/>
  <c r="D8" i="30"/>
  <c r="F8" i="30"/>
  <c r="B9" i="30"/>
  <c r="D9" i="30"/>
  <c r="F9" i="30" s="1"/>
  <c r="B10" i="30"/>
  <c r="D10" i="30"/>
  <c r="F10" i="30" s="1"/>
  <c r="C3" i="29"/>
  <c r="F3" i="29"/>
  <c r="C4" i="29"/>
  <c r="F4" i="29" s="1"/>
  <c r="G1" i="28"/>
  <c r="G4" i="28" s="1"/>
  <c r="G2" i="28"/>
  <c r="F3" i="28"/>
  <c r="G3" i="28"/>
  <c r="F4" i="28"/>
  <c r="G1" i="27"/>
  <c r="G2" i="27"/>
  <c r="F3" i="27"/>
  <c r="F4" i="27"/>
  <c r="G1" i="26"/>
  <c r="G2" i="26"/>
  <c r="F3" i="26"/>
  <c r="F4" i="26"/>
  <c r="C3" i="25"/>
  <c r="F3" i="25" s="1"/>
  <c r="C4" i="25"/>
  <c r="F4" i="25"/>
  <c r="C4" i="24"/>
  <c r="G4" i="24"/>
  <c r="C3" i="24"/>
  <c r="G3" i="24" s="1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0" i="24"/>
  <c r="D19" i="24"/>
  <c r="D18" i="24"/>
  <c r="D17" i="24"/>
  <c r="D16" i="24"/>
  <c r="G16" i="24" s="1"/>
  <c r="D43" i="24"/>
  <c r="D24" i="24"/>
  <c r="D23" i="24"/>
  <c r="D22" i="24"/>
  <c r="D21" i="24"/>
  <c r="B5" i="24"/>
  <c r="D5" i="24"/>
  <c r="D6" i="24"/>
  <c r="D7" i="24"/>
  <c r="D8" i="24"/>
  <c r="D9" i="24"/>
  <c r="D10" i="24"/>
  <c r="D11" i="24"/>
  <c r="D12" i="24"/>
  <c r="D13" i="24"/>
  <c r="D14" i="24"/>
  <c r="D15" i="24"/>
  <c r="D44" i="24"/>
  <c r="D45" i="24"/>
  <c r="D46" i="24"/>
  <c r="D47" i="24"/>
  <c r="D48" i="24"/>
  <c r="D49" i="24"/>
  <c r="D6" i="15"/>
  <c r="D5" i="15"/>
  <c r="C4" i="15"/>
  <c r="G4" i="15" s="1"/>
  <c r="C3" i="15"/>
  <c r="G3" i="15" s="1"/>
  <c r="G6" i="15"/>
  <c r="G5" i="15"/>
  <c r="B6" i="15"/>
  <c r="B5" i="15"/>
  <c r="C3" i="22"/>
  <c r="F3" i="22" s="1"/>
  <c r="C4" i="22"/>
  <c r="F4" i="22" s="1"/>
  <c r="D10" i="22"/>
  <c r="D9" i="22"/>
  <c r="F9" i="22" s="1"/>
  <c r="D8" i="22"/>
  <c r="D7" i="22"/>
  <c r="D6" i="22"/>
  <c r="F6" i="22" s="1"/>
  <c r="D5" i="22"/>
  <c r="F5" i="22" s="1"/>
  <c r="B9" i="22"/>
  <c r="F8" i="22"/>
  <c r="B8" i="22"/>
  <c r="F7" i="22"/>
  <c r="B7" i="22"/>
  <c r="B6" i="22"/>
  <c r="B5" i="22"/>
  <c r="F10" i="22"/>
  <c r="B10" i="22"/>
  <c r="E1" i="30"/>
  <c r="E1" i="15"/>
  <c r="E1" i="29"/>
  <c r="H4" i="28"/>
  <c r="E1" i="32"/>
  <c r="H3" i="28"/>
  <c r="E1" i="31"/>
  <c r="I3" i="28"/>
  <c r="E1" i="24"/>
  <c r="I4" i="28"/>
  <c r="B1" i="12"/>
  <c r="E1" i="22"/>
  <c r="E1" i="25"/>
  <c r="G1" i="25" l="1"/>
  <c r="E4" i="25"/>
  <c r="E3" i="25"/>
  <c r="E9" i="22"/>
  <c r="E4" i="22"/>
  <c r="E6" i="22"/>
  <c r="E10" i="22"/>
  <c r="E3" i="22"/>
  <c r="E8" i="22"/>
  <c r="E5" i="22"/>
  <c r="E7" i="22"/>
  <c r="G1" i="22"/>
  <c r="E3" i="24"/>
  <c r="E42" i="24"/>
  <c r="E38" i="24"/>
  <c r="E34" i="24"/>
  <c r="E30" i="24"/>
  <c r="E26" i="24"/>
  <c r="E18" i="24"/>
  <c r="E24" i="24"/>
  <c r="E6" i="24"/>
  <c r="E37" i="24"/>
  <c r="G35" i="24"/>
  <c r="E16" i="24"/>
  <c r="E21" i="24"/>
  <c r="E10" i="24"/>
  <c r="E47" i="24"/>
  <c r="G19" i="24"/>
  <c r="G33" i="24"/>
  <c r="E19" i="24"/>
  <c r="G22" i="24"/>
  <c r="E15" i="24"/>
  <c r="G46" i="24"/>
  <c r="E40" i="24"/>
  <c r="E35" i="24"/>
  <c r="E25" i="24"/>
  <c r="G10" i="24"/>
  <c r="H1" i="24"/>
  <c r="E9" i="24"/>
  <c r="E46" i="24"/>
  <c r="E33" i="24"/>
  <c r="G31" i="24"/>
  <c r="G17" i="24"/>
  <c r="E22" i="24"/>
  <c r="G12" i="24"/>
  <c r="E28" i="24"/>
  <c r="E7" i="24"/>
  <c r="E12" i="24"/>
  <c r="E49" i="24"/>
  <c r="G36" i="24"/>
  <c r="G9" i="24"/>
  <c r="G49" i="24"/>
  <c r="E32" i="24"/>
  <c r="E27" i="24"/>
  <c r="E23" i="24"/>
  <c r="G21" i="24"/>
  <c r="E5" i="24"/>
  <c r="E44" i="24"/>
  <c r="E29" i="24"/>
  <c r="E14" i="24"/>
  <c r="E45" i="24"/>
  <c r="E4" i="24"/>
  <c r="E31" i="24"/>
  <c r="G14" i="24"/>
  <c r="G45" i="24"/>
  <c r="E48" i="24"/>
  <c r="G6" i="24"/>
  <c r="G39" i="24"/>
  <c r="E39" i="24"/>
  <c r="G32" i="24"/>
  <c r="E36" i="24"/>
  <c r="E43" i="24"/>
  <c r="G41" i="24"/>
  <c r="G20" i="24"/>
  <c r="E17" i="24"/>
  <c r="E8" i="24"/>
  <c r="E11" i="24"/>
  <c r="E41" i="24"/>
  <c r="E20" i="24"/>
  <c r="G27" i="24"/>
  <c r="G23" i="24"/>
  <c r="G43" i="24"/>
  <c r="E13" i="24"/>
  <c r="G29" i="24"/>
  <c r="E10" i="31"/>
  <c r="E18" i="31"/>
  <c r="E6" i="31"/>
  <c r="E9" i="31"/>
  <c r="E17" i="31"/>
  <c r="E5" i="31"/>
  <c r="E7" i="31"/>
  <c r="E8" i="31"/>
  <c r="E16" i="31"/>
  <c r="E3" i="31"/>
  <c r="E11" i="31"/>
  <c r="E13" i="31"/>
  <c r="E20" i="31"/>
  <c r="H1" i="31"/>
  <c r="E22" i="31"/>
  <c r="E15" i="31"/>
  <c r="E19" i="31"/>
  <c r="E14" i="31"/>
  <c r="E21" i="31"/>
  <c r="E12" i="31"/>
  <c r="E4" i="31"/>
  <c r="E6" i="32"/>
  <c r="E14" i="32"/>
  <c r="E22" i="32"/>
  <c r="E30" i="32"/>
  <c r="E38" i="32"/>
  <c r="E46" i="32"/>
  <c r="E5" i="32"/>
  <c r="E13" i="32"/>
  <c r="E21" i="32"/>
  <c r="E29" i="32"/>
  <c r="E37" i="32"/>
  <c r="E45" i="32"/>
  <c r="G5" i="32"/>
  <c r="E8" i="32"/>
  <c r="E11" i="32"/>
  <c r="G12" i="32"/>
  <c r="E18" i="32"/>
  <c r="G37" i="32"/>
  <c r="E40" i="32"/>
  <c r="E43" i="32"/>
  <c r="G44" i="32"/>
  <c r="E17" i="32"/>
  <c r="E4" i="32"/>
  <c r="E15" i="32"/>
  <c r="E25" i="32"/>
  <c r="E36" i="32"/>
  <c r="E47" i="32"/>
  <c r="E10" i="32"/>
  <c r="G25" i="32"/>
  <c r="G29" i="32"/>
  <c r="E32" i="32"/>
  <c r="E35" i="32"/>
  <c r="G36" i="32"/>
  <c r="E42" i="32"/>
  <c r="E7" i="32"/>
  <c r="G32" i="32"/>
  <c r="G35" i="32"/>
  <c r="E39" i="32"/>
  <c r="G42" i="32"/>
  <c r="G10" i="32"/>
  <c r="E28" i="32"/>
  <c r="E49" i="32"/>
  <c r="E3" i="32"/>
  <c r="G17" i="32"/>
  <c r="G21" i="32"/>
  <c r="E24" i="32"/>
  <c r="E27" i="32"/>
  <c r="G28" i="32"/>
  <c r="E34" i="32"/>
  <c r="G49" i="32"/>
  <c r="H1" i="32"/>
  <c r="G9" i="32"/>
  <c r="G13" i="32"/>
  <c r="E16" i="32"/>
  <c r="E19" i="32"/>
  <c r="G20" i="32"/>
  <c r="E26" i="32"/>
  <c r="G45" i="32"/>
  <c r="E48" i="32"/>
  <c r="E12" i="32"/>
  <c r="E23" i="32"/>
  <c r="E33" i="32"/>
  <c r="E44" i="32"/>
  <c r="G27" i="32"/>
  <c r="G24" i="32"/>
  <c r="E9" i="32"/>
  <c r="G34" i="32"/>
  <c r="E31" i="32"/>
  <c r="E41" i="32"/>
  <c r="E20" i="32"/>
  <c r="E4" i="29"/>
  <c r="G1" i="29"/>
  <c r="E3" i="29"/>
  <c r="E10" i="15"/>
  <c r="E18" i="15"/>
  <c r="E3" i="15"/>
  <c r="E9" i="15"/>
  <c r="E17" i="15"/>
  <c r="E7" i="15"/>
  <c r="E14" i="15"/>
  <c r="E4" i="15"/>
  <c r="E22" i="15"/>
  <c r="E11" i="15"/>
  <c r="E21" i="15"/>
  <c r="E6" i="15"/>
  <c r="H1" i="15"/>
  <c r="E13" i="15"/>
  <c r="E20" i="15"/>
  <c r="E12" i="15"/>
  <c r="E15" i="15"/>
  <c r="E8" i="15"/>
  <c r="E19" i="15"/>
  <c r="E5" i="15"/>
  <c r="E16" i="15"/>
  <c r="E9" i="30"/>
  <c r="E8" i="30"/>
  <c r="E5" i="30"/>
  <c r="E4" i="30"/>
  <c r="E3" i="30"/>
  <c r="E10" i="30"/>
  <c r="E6" i="30"/>
  <c r="E7" i="30"/>
  <c r="G1" i="30"/>
  <c r="G48" i="24"/>
  <c r="G33" i="32"/>
  <c r="G3" i="26"/>
  <c r="G4" i="26"/>
  <c r="G48" i="32"/>
  <c r="G26" i="32"/>
  <c r="G6" i="32"/>
  <c r="G19" i="32"/>
  <c r="G5" i="24"/>
  <c r="G41" i="32"/>
  <c r="G37" i="24"/>
  <c r="G43" i="32"/>
  <c r="G18" i="32"/>
  <c r="G11" i="32"/>
  <c r="G8" i="32"/>
  <c r="G13" i="24"/>
  <c r="G18" i="24"/>
  <c r="G44" i="24"/>
  <c r="G40" i="24"/>
  <c r="G38" i="32"/>
  <c r="G11" i="24"/>
  <c r="G8" i="24"/>
  <c r="G28" i="24"/>
  <c r="G34" i="24"/>
  <c r="G40" i="32"/>
  <c r="G25" i="24"/>
  <c r="G42" i="24"/>
  <c r="G4" i="27"/>
  <c r="G3" i="27"/>
  <c r="G47" i="24"/>
  <c r="G30" i="24"/>
  <c r="G30" i="32"/>
  <c r="G23" i="32"/>
  <c r="G31" i="32"/>
  <c r="G39" i="32"/>
  <c r="G7" i="32"/>
  <c r="G14" i="32"/>
  <c r="G26" i="24"/>
  <c r="G22" i="32"/>
  <c r="G46" i="32"/>
  <c r="G15" i="24"/>
  <c r="G7" i="24"/>
  <c r="G38" i="24"/>
  <c r="G24" i="24"/>
  <c r="G47" i="32"/>
  <c r="G15" i="32"/>
  <c r="H4" i="26"/>
  <c r="I4" i="26" s="1"/>
  <c r="H4" i="27"/>
  <c r="I4" i="27" s="1"/>
  <c r="H3" i="27"/>
  <c r="I3" i="27" s="1"/>
  <c r="H3" i="26"/>
  <c r="I3" i="26" s="1"/>
  <c r="H2" i="28"/>
  <c r="G3" i="29" l="1"/>
  <c r="G2" i="29"/>
  <c r="G4" i="29"/>
  <c r="G9" i="22"/>
  <c r="G7" i="22"/>
  <c r="G3" i="22"/>
  <c r="G5" i="22"/>
  <c r="G2" i="22"/>
  <c r="G8" i="22"/>
  <c r="G6" i="22"/>
  <c r="G10" i="22"/>
  <c r="G4" i="22"/>
  <c r="G3" i="30"/>
  <c r="G10" i="30"/>
  <c r="G6" i="30"/>
  <c r="G5" i="30"/>
  <c r="G9" i="30"/>
  <c r="G7" i="30"/>
  <c r="G8" i="30"/>
  <c r="G4" i="30"/>
  <c r="G2" i="30"/>
  <c r="H8" i="32"/>
  <c r="H16" i="32"/>
  <c r="H24" i="32"/>
  <c r="H32" i="32"/>
  <c r="H40" i="32"/>
  <c r="H48" i="32"/>
  <c r="H7" i="32"/>
  <c r="H15" i="32"/>
  <c r="H23" i="32"/>
  <c r="H31" i="32"/>
  <c r="H39" i="32"/>
  <c r="H47" i="32"/>
  <c r="H19" i="32"/>
  <c r="H26" i="32"/>
  <c r="H30" i="32"/>
  <c r="H25" i="32"/>
  <c r="H5" i="32"/>
  <c r="H12" i="32"/>
  <c r="H33" i="32"/>
  <c r="H37" i="32"/>
  <c r="H44" i="32"/>
  <c r="H4" i="32"/>
  <c r="H2" i="32"/>
  <c r="H11" i="32"/>
  <c r="H18" i="32"/>
  <c r="H22" i="32"/>
  <c r="H43" i="32"/>
  <c r="H29" i="32"/>
  <c r="H36" i="32"/>
  <c r="H10" i="32"/>
  <c r="H14" i="32"/>
  <c r="H35" i="32"/>
  <c r="H46" i="32"/>
  <c r="H3" i="32"/>
  <c r="H6" i="32"/>
  <c r="H27" i="32"/>
  <c r="H34" i="32"/>
  <c r="H38" i="32"/>
  <c r="H9" i="32"/>
  <c r="H13" i="32"/>
  <c r="H20" i="32"/>
  <c r="H41" i="32"/>
  <c r="H45" i="32"/>
  <c r="H17" i="32"/>
  <c r="H49" i="32"/>
  <c r="H42" i="32"/>
  <c r="H21" i="32"/>
  <c r="H28" i="32"/>
  <c r="H12" i="31"/>
  <c r="H20" i="31"/>
  <c r="H11" i="31"/>
  <c r="H19" i="31"/>
  <c r="H10" i="31"/>
  <c r="H9" i="31"/>
  <c r="H14" i="31"/>
  <c r="H21" i="31"/>
  <c r="H8" i="31"/>
  <c r="H17" i="31"/>
  <c r="H3" i="31"/>
  <c r="H6" i="31"/>
  <c r="H13" i="31"/>
  <c r="H7" i="31"/>
  <c r="H16" i="31"/>
  <c r="H15" i="31"/>
  <c r="H18" i="31"/>
  <c r="H4" i="31"/>
  <c r="H2" i="31"/>
  <c r="H5" i="31"/>
  <c r="H22" i="31"/>
  <c r="H12" i="15"/>
  <c r="H20" i="15"/>
  <c r="H3" i="15"/>
  <c r="H11" i="15"/>
  <c r="H19" i="15"/>
  <c r="H15" i="15"/>
  <c r="H6" i="15"/>
  <c r="H8" i="15"/>
  <c r="H5" i="15"/>
  <c r="H7" i="15"/>
  <c r="H14" i="15"/>
  <c r="H18" i="15"/>
  <c r="H2" i="15"/>
  <c r="H21" i="15"/>
  <c r="H22" i="15"/>
  <c r="H10" i="15"/>
  <c r="H9" i="15"/>
  <c r="H16" i="15"/>
  <c r="H17" i="15"/>
  <c r="H13" i="15"/>
  <c r="H4" i="15"/>
  <c r="H4" i="24"/>
  <c r="H39" i="24"/>
  <c r="H35" i="24"/>
  <c r="H31" i="24"/>
  <c r="H27" i="24"/>
  <c r="H19" i="24"/>
  <c r="H43" i="24"/>
  <c r="H21" i="24"/>
  <c r="H7" i="24"/>
  <c r="H11" i="24"/>
  <c r="H3" i="24"/>
  <c r="H30" i="24"/>
  <c r="H28" i="24"/>
  <c r="H8" i="24"/>
  <c r="H13" i="24"/>
  <c r="H22" i="24"/>
  <c r="H5" i="24"/>
  <c r="H17" i="24"/>
  <c r="H15" i="24"/>
  <c r="H33" i="24"/>
  <c r="H24" i="24"/>
  <c r="H44" i="24"/>
  <c r="H47" i="24"/>
  <c r="H41" i="24"/>
  <c r="H26" i="24"/>
  <c r="H20" i="24"/>
  <c r="H38" i="24"/>
  <c r="H36" i="24"/>
  <c r="H10" i="24"/>
  <c r="H2" i="24"/>
  <c r="H42" i="24"/>
  <c r="H40" i="24"/>
  <c r="H25" i="24"/>
  <c r="H18" i="24"/>
  <c r="H16" i="24"/>
  <c r="H9" i="24"/>
  <c r="H12" i="24"/>
  <c r="H49" i="24"/>
  <c r="H32" i="24"/>
  <c r="H6" i="24"/>
  <c r="H34" i="24"/>
  <c r="H14" i="24"/>
  <c r="H45" i="24"/>
  <c r="H37" i="24"/>
  <c r="H23" i="24"/>
  <c r="H48" i="24"/>
  <c r="H46" i="24"/>
  <c r="H29" i="24"/>
  <c r="G2" i="25"/>
  <c r="G3" i="25"/>
  <c r="G4" i="25"/>
  <c r="H3" i="29"/>
  <c r="I3" i="29" s="1"/>
  <c r="H8" i="22"/>
  <c r="I8" i="22" s="1"/>
  <c r="H9" i="30"/>
  <c r="I9" i="30" s="1"/>
  <c r="I32" i="32"/>
  <c r="J32" i="32" s="1"/>
  <c r="I47" i="32"/>
  <c r="J47" i="32" s="1"/>
  <c r="I37" i="32"/>
  <c r="J37" i="32" s="1"/>
  <c r="I29" i="32"/>
  <c r="J29" i="32" s="1"/>
  <c r="I27" i="32"/>
  <c r="J27" i="32" s="1"/>
  <c r="I17" i="32"/>
  <c r="J17" i="32" s="1"/>
  <c r="I19" i="31"/>
  <c r="J19" i="31" s="1"/>
  <c r="I6" i="31"/>
  <c r="J6" i="31" s="1"/>
  <c r="I5" i="31"/>
  <c r="J5" i="31" s="1"/>
  <c r="I6" i="15"/>
  <c r="J6" i="15" s="1"/>
  <c r="I22" i="15"/>
  <c r="J22" i="15" s="1"/>
  <c r="I39" i="24"/>
  <c r="J39" i="24" s="1"/>
  <c r="I11" i="24"/>
  <c r="J11" i="24" s="1"/>
  <c r="I17" i="24"/>
  <c r="J17" i="24" s="1"/>
  <c r="I20" i="24"/>
  <c r="J20" i="24" s="1"/>
  <c r="I18" i="24"/>
  <c r="J18" i="24" s="1"/>
  <c r="I14" i="24"/>
  <c r="J14" i="24" s="1"/>
  <c r="H3" i="25"/>
  <c r="I3" i="25" s="1"/>
  <c r="H6" i="22"/>
  <c r="I6" i="22" s="1"/>
  <c r="H7" i="30"/>
  <c r="I7" i="30" s="1"/>
  <c r="I40" i="32"/>
  <c r="J40" i="32" s="1"/>
  <c r="I19" i="32"/>
  <c r="J19" i="32" s="1"/>
  <c r="I44" i="32"/>
  <c r="J44" i="32" s="1"/>
  <c r="I36" i="32"/>
  <c r="J36" i="32" s="1"/>
  <c r="I49" i="32"/>
  <c r="J49" i="32" s="1"/>
  <c r="I10" i="31"/>
  <c r="J10" i="31" s="1"/>
  <c r="I13" i="31"/>
  <c r="J13" i="31" s="1"/>
  <c r="I8" i="15"/>
  <c r="J8" i="15" s="1"/>
  <c r="I35" i="24"/>
  <c r="J35" i="24" s="1"/>
  <c r="I15" i="24"/>
  <c r="J15" i="24" s="1"/>
  <c r="I38" i="24"/>
  <c r="J38" i="24" s="1"/>
  <c r="I45" i="24"/>
  <c r="J45" i="24" s="1"/>
  <c r="H4" i="29"/>
  <c r="I4" i="29" s="1"/>
  <c r="H8" i="30"/>
  <c r="I8" i="30" s="1"/>
  <c r="I48" i="32"/>
  <c r="J48" i="32" s="1"/>
  <c r="I4" i="32"/>
  <c r="J4" i="32" s="1"/>
  <c r="I38" i="32"/>
  <c r="J38" i="32" s="1"/>
  <c r="I42" i="32"/>
  <c r="J42" i="32" s="1"/>
  <c r="I7" i="31"/>
  <c r="J7" i="31" s="1"/>
  <c r="I5" i="15"/>
  <c r="J5" i="15" s="1"/>
  <c r="I31" i="24"/>
  <c r="J31" i="24" s="1"/>
  <c r="I33" i="24"/>
  <c r="J33" i="24" s="1"/>
  <c r="I9" i="24"/>
  <c r="J9" i="24" s="1"/>
  <c r="H9" i="22"/>
  <c r="I9" i="22" s="1"/>
  <c r="H4" i="30"/>
  <c r="I4" i="30" s="1"/>
  <c r="I30" i="32"/>
  <c r="J30" i="32" s="1"/>
  <c r="I14" i="32"/>
  <c r="J14" i="32" s="1"/>
  <c r="I9" i="32"/>
  <c r="J9" i="32" s="1"/>
  <c r="I14" i="31"/>
  <c r="J14" i="31" s="1"/>
  <c r="I20" i="15"/>
  <c r="J20" i="15" s="1"/>
  <c r="I16" i="15"/>
  <c r="J16" i="15" s="1"/>
  <c r="I24" i="24"/>
  <c r="J24" i="24" s="1"/>
  <c r="I12" i="24"/>
  <c r="J12" i="24" s="1"/>
  <c r="H7" i="22"/>
  <c r="I7" i="22" s="1"/>
  <c r="I15" i="32"/>
  <c r="J15" i="32" s="1"/>
  <c r="I35" i="32"/>
  <c r="J35" i="32" s="1"/>
  <c r="I28" i="32"/>
  <c r="J28" i="32" s="1"/>
  <c r="I15" i="31"/>
  <c r="J15" i="31" s="1"/>
  <c r="I14" i="15"/>
  <c r="J14" i="15" s="1"/>
  <c r="I8" i="24"/>
  <c r="J8" i="24" s="1"/>
  <c r="I49" i="24"/>
  <c r="J49" i="24" s="1"/>
  <c r="H3" i="22"/>
  <c r="I3" i="22" s="1"/>
  <c r="I23" i="32"/>
  <c r="J23" i="32" s="1"/>
  <c r="I18" i="32"/>
  <c r="J18" i="32" s="1"/>
  <c r="I12" i="31"/>
  <c r="J12" i="31" s="1"/>
  <c r="I11" i="15"/>
  <c r="J11" i="15" s="1"/>
  <c r="I43" i="24"/>
  <c r="J43" i="24" s="1"/>
  <c r="I42" i="24"/>
  <c r="J42" i="24" s="1"/>
  <c r="H5" i="22"/>
  <c r="I5" i="22" s="1"/>
  <c r="I31" i="32"/>
  <c r="J31" i="32" s="1"/>
  <c r="I3" i="32"/>
  <c r="J3" i="32" s="1"/>
  <c r="I17" i="31"/>
  <c r="J17" i="31" s="1"/>
  <c r="H5" i="30"/>
  <c r="I5" i="30" s="1"/>
  <c r="I33" i="32"/>
  <c r="J33" i="32" s="1"/>
  <c r="I45" i="32"/>
  <c r="J45" i="32" s="1"/>
  <c r="I3" i="31"/>
  <c r="J3" i="31" s="1"/>
  <c r="I21" i="15"/>
  <c r="J21" i="15" s="1"/>
  <c r="I7" i="24"/>
  <c r="J7" i="24" s="1"/>
  <c r="I25" i="24"/>
  <c r="J25" i="24" s="1"/>
  <c r="I34" i="32"/>
  <c r="J34" i="32" s="1"/>
  <c r="I22" i="31"/>
  <c r="J22" i="31" s="1"/>
  <c r="I10" i="15"/>
  <c r="J10" i="15" s="1"/>
  <c r="I3" i="24"/>
  <c r="J3" i="24" s="1"/>
  <c r="I16" i="24"/>
  <c r="J16" i="24" s="1"/>
  <c r="H4" i="25"/>
  <c r="I4" i="25" s="1"/>
  <c r="H10" i="22"/>
  <c r="I10" i="22" s="1"/>
  <c r="I26" i="32"/>
  <c r="J26" i="32" s="1"/>
  <c r="I10" i="32"/>
  <c r="J10" i="32" s="1"/>
  <c r="I9" i="31"/>
  <c r="J9" i="31" s="1"/>
  <c r="I12" i="15"/>
  <c r="J12" i="15" s="1"/>
  <c r="I9" i="15"/>
  <c r="J9" i="15" s="1"/>
  <c r="I30" i="24"/>
  <c r="J30" i="24" s="1"/>
  <c r="I36" i="24"/>
  <c r="J36" i="24" s="1"/>
  <c r="I37" i="24"/>
  <c r="J37" i="24" s="1"/>
  <c r="H4" i="22"/>
  <c r="I4" i="22" s="1"/>
  <c r="I7" i="32"/>
  <c r="J7" i="32" s="1"/>
  <c r="I21" i="32"/>
  <c r="J21" i="32" s="1"/>
  <c r="I16" i="31"/>
  <c r="J16" i="31" s="1"/>
  <c r="I7" i="15"/>
  <c r="J7" i="15" s="1"/>
  <c r="I27" i="24"/>
  <c r="J27" i="24" s="1"/>
  <c r="I10" i="24"/>
  <c r="J10" i="24" s="1"/>
  <c r="I23" i="24"/>
  <c r="J23" i="24" s="1"/>
  <c r="H3" i="30"/>
  <c r="I3" i="30" s="1"/>
  <c r="I25" i="32"/>
  <c r="J25" i="32" s="1"/>
  <c r="I11" i="32"/>
  <c r="J11" i="32" s="1"/>
  <c r="I13" i="32"/>
  <c r="J13" i="32" s="1"/>
  <c r="I21" i="31"/>
  <c r="J21" i="31" s="1"/>
  <c r="I3" i="15"/>
  <c r="I19" i="24"/>
  <c r="J19" i="24" s="1"/>
  <c r="I44" i="24"/>
  <c r="J44" i="24" s="1"/>
  <c r="I48" i="24"/>
  <c r="J48" i="24" s="1"/>
  <c r="H10" i="30"/>
  <c r="I10" i="30" s="1"/>
  <c r="I5" i="32"/>
  <c r="I20" i="32"/>
  <c r="J20" i="32" s="1"/>
  <c r="I18" i="31"/>
  <c r="J18" i="31" s="1"/>
  <c r="I13" i="15"/>
  <c r="J13" i="15" s="1"/>
  <c r="I47" i="24"/>
  <c r="J47" i="24" s="1"/>
  <c r="I32" i="24"/>
  <c r="J32" i="24" s="1"/>
  <c r="H6" i="30"/>
  <c r="I6" i="30" s="1"/>
  <c r="I12" i="32"/>
  <c r="J12" i="32" s="1"/>
  <c r="I41" i="32"/>
  <c r="J41" i="32" s="1"/>
  <c r="I4" i="31"/>
  <c r="J4" i="31" s="1"/>
  <c r="I4" i="15"/>
  <c r="J4" i="15" s="1"/>
  <c r="I22" i="24"/>
  <c r="J22" i="24" s="1"/>
  <c r="I40" i="24"/>
  <c r="J40" i="24" s="1"/>
  <c r="I29" i="24"/>
  <c r="J29" i="24" s="1"/>
  <c r="I24" i="32"/>
  <c r="J24" i="32" s="1"/>
  <c r="I39" i="32"/>
  <c r="J39" i="32" s="1"/>
  <c r="I6" i="32"/>
  <c r="J6" i="32" s="1"/>
  <c r="I11" i="31"/>
  <c r="J11" i="31" s="1"/>
  <c r="I15" i="15"/>
  <c r="J15" i="15" s="1"/>
  <c r="I4" i="24"/>
  <c r="J4" i="24" s="1"/>
  <c r="I26" i="24"/>
  <c r="J26" i="24" s="1"/>
  <c r="I34" i="24"/>
  <c r="J34" i="24" s="1"/>
  <c r="I28" i="24"/>
  <c r="J28" i="24" s="1"/>
  <c r="I17" i="15"/>
  <c r="J17" i="15" s="1"/>
  <c r="I8" i="32"/>
  <c r="J8" i="32" s="1"/>
  <c r="I46" i="32"/>
  <c r="J46" i="32" s="1"/>
  <c r="I8" i="31"/>
  <c r="J8" i="31" s="1"/>
  <c r="I18" i="15"/>
  <c r="J18" i="15" s="1"/>
  <c r="I13" i="24"/>
  <c r="J13" i="24" s="1"/>
  <c r="I46" i="24"/>
  <c r="J46" i="24" s="1"/>
  <c r="I16" i="32"/>
  <c r="J16" i="32" s="1"/>
  <c r="I22" i="32"/>
  <c r="J22" i="32" s="1"/>
  <c r="I20" i="31"/>
  <c r="J20" i="31" s="1"/>
  <c r="I19" i="15"/>
  <c r="J19" i="15" s="1"/>
  <c r="I21" i="24"/>
  <c r="J21" i="24" s="1"/>
  <c r="I41" i="24"/>
  <c r="J41" i="24" s="1"/>
  <c r="I6" i="24"/>
  <c r="J6" i="24" s="1"/>
  <c r="I43" i="32"/>
  <c r="J43" i="32" s="1"/>
  <c r="I5" i="24"/>
  <c r="J3" i="15"/>
  <c r="J5" i="32"/>
  <c r="J5" i="24"/>
  <c r="I2" i="15"/>
  <c r="H2" i="27"/>
  <c r="H2" i="22"/>
  <c r="I2" i="32"/>
  <c r="I2" i="31"/>
  <c r="H2" i="30"/>
  <c r="H2" i="29"/>
  <c r="H2" i="25"/>
  <c r="I2" i="24"/>
  <c r="H2" i="26"/>
  <c r="J2" i="32"/>
  <c r="I2" i="29"/>
  <c r="J2" i="24"/>
  <c r="I2" i="27"/>
  <c r="J2" i="15"/>
  <c r="J2" i="31"/>
  <c r="I2" i="28"/>
  <c r="I2" i="22"/>
  <c r="I2" i="25"/>
  <c r="I2" i="26"/>
  <c r="I2" i="30"/>
</calcChain>
</file>

<file path=xl/sharedStrings.xml><?xml version="1.0" encoding="utf-8"?>
<sst xmlns="http://schemas.openxmlformats.org/spreadsheetml/2006/main" count="104" uniqueCount="29">
  <si>
    <t>Currency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</si>
  <si>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</si>
  <si>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</si>
  <si>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</si>
  <si>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</si>
  <si>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</si>
  <si>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</si>
  <si>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</si>
  <si>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</si>
  <si>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</si>
  <si>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</si>
  <si>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</si>
  <si>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</si>
  <si>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</si>
  <si>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FamilyName</t>
  </si>
  <si>
    <t>Synthetic</t>
  </si>
  <si>
    <t>F1</t>
  </si>
  <si>
    <t>0D</t>
  </si>
  <si>
    <t>1D</t>
  </si>
  <si>
    <t>ON</t>
  </si>
  <si>
    <t>2D</t>
  </si>
  <si>
    <t>Eonia</t>
  </si>
  <si>
    <t>TN</t>
  </si>
  <si>
    <t>D</t>
  </si>
  <si>
    <t>SN</t>
  </si>
  <si>
    <t>STD</t>
  </si>
  <si>
    <t>-Mx</t>
  </si>
  <si>
    <t>USD</t>
  </si>
  <si>
    <t>Libor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</si>
</sst>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;[Red]\-&quot;£&quot;#,##0"/>
    <numFmt numFmtId="165" formatCode="#,##0.0;#,##0.0"/>
    <numFmt numFmtId="166" formatCode="ddd\,\ d\-mmm\-yyyy\,\ hh:mm:ss"/>
    <numFmt numFmtId="167" formatCode="General_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7" fontId="12" fillId="0" borderId="0"/>
    <xf numFmtId="165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85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0" fillId="4" borderId="0" xfId="0" applyFill="1"/>
    <xf numFmtId="0" fontId="2" fillId="3" borderId="3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6" fontId="9" fillId="5" borderId="9" xfId="0" applyNumberFormat="1" applyFont="1" applyFill="1" applyBorder="1" applyAlignment="1" applyProtection="1">
      <alignment horizontal="center"/>
    </xf>
    <xf numFmtId="166" fontId="9" fillId="5" borderId="9" xfId="0" quotePrefix="1" applyNumberFormat="1" applyFont="1" applyFill="1" applyBorder="1" applyAlignment="1" applyProtection="1">
      <alignment horizontal="left"/>
    </xf>
    <xf numFmtId="166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0" fontId="2" fillId="3" borderId="10" xfId="0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5" borderId="8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8" xfId="0" applyNumberFormat="1" applyFont="1" applyFill="1" applyBorder="1" applyAlignment="1">
      <alignment horizontal="left"/>
    </xf>
    <xf numFmtId="0" fontId="13" fillId="5" borderId="9" xfId="0" applyNumberFormat="1" applyFont="1" applyFill="1" applyBorder="1" applyAlignment="1" applyProtection="1">
      <alignment vertical="center"/>
    </xf>
    <xf numFmtId="0" fontId="13" fillId="5" borderId="12" xfId="0" applyNumberFormat="1" applyFont="1" applyFill="1" applyBorder="1" applyAlignment="1" applyProtection="1"/>
    <xf numFmtId="0" fontId="13" fillId="5" borderId="13" xfId="0" applyNumberFormat="1" applyFont="1" applyFill="1" applyBorder="1" applyAlignment="1" applyProtection="1"/>
    <xf numFmtId="0" fontId="2" fillId="3" borderId="14" xfId="0" applyNumberFormat="1" applyFont="1" applyFill="1" applyBorder="1" applyAlignment="1">
      <alignment horizontal="left"/>
    </xf>
    <xf numFmtId="0" fontId="2" fillId="3" borderId="15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 wrapText="1"/>
    </xf>
    <xf numFmtId="0" fontId="2" fillId="3" borderId="16" xfId="0" applyNumberFormat="1" applyFont="1" applyFill="1" applyBorder="1" applyAlignment="1">
      <alignment horizontal="left"/>
    </xf>
    <xf numFmtId="0" fontId="2" fillId="3" borderId="17" xfId="0" applyNumberFormat="1" applyFont="1" applyFill="1" applyBorder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2" fillId="3" borderId="18" xfId="0" applyNumberFormat="1" applyFont="1" applyFill="1" applyBorder="1" applyAlignment="1">
      <alignment horizontal="left"/>
    </xf>
    <xf numFmtId="0" fontId="2" fillId="3" borderId="1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left"/>
    </xf>
    <xf numFmtId="0" fontId="13" fillId="5" borderId="19" xfId="0" applyNumberFormat="1" applyFont="1" applyFill="1" applyBorder="1" applyAlignment="1" applyProtection="1"/>
    <xf numFmtId="0" fontId="3" fillId="3" borderId="18" xfId="0" applyFont="1" applyFill="1" applyBorder="1" applyAlignment="1">
      <alignment horizontal="center" vertical="center" wrapText="1"/>
    </xf>
    <xf numFmtId="0" fontId="13" fillId="5" borderId="19" xfId="0" applyNumberFormat="1" applyFont="1" applyFill="1" applyBorder="1" applyAlignment="1" applyProtection="1">
      <alignment vertical="center"/>
    </xf>
    <xf numFmtId="0" fontId="2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9" fillId="5" borderId="20" xfId="0" applyNumberFormat="1" applyFont="1" applyFill="1" applyBorder="1" applyAlignment="1" applyProtection="1">
      <alignment horizontal="center" vertical="center"/>
    </xf>
    <xf numFmtId="0" fontId="2" fillId="3" borderId="11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5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3" fillId="5" borderId="13" xfId="0" applyNumberFormat="1" applyFont="1" applyFill="1" applyBorder="1" applyAlignment="1" applyProtection="1">
      <alignment vertical="center"/>
    </xf>
    <xf numFmtId="0" fontId="13" fillId="5" borderId="20" xfId="0" applyNumberFormat="1" applyFont="1" applyFill="1" applyBorder="1" applyAlignment="1" applyProtection="1">
      <alignment vertical="center"/>
    </xf>
    <xf numFmtId="0" fontId="13" fillId="5" borderId="14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>
      <alignment vertical="center"/>
    </xf>
    <xf numFmtId="0" fontId="13" fillId="5" borderId="8" xfId="0" applyNumberFormat="1" applyFont="1" applyFill="1" applyBorder="1" applyAlignment="1" applyProtection="1"/>
    <xf numFmtId="0" fontId="13" fillId="5" borderId="20" xfId="0" applyNumberFormat="1" applyFont="1" applyFill="1" applyBorder="1" applyAlignment="1" applyProtection="1"/>
    <xf numFmtId="0" fontId="4" fillId="0" borderId="0" xfId="0" quotePrefix="1" applyFont="1"/>
    <xf numFmtId="0" fontId="2" fillId="3" borderId="21" xfId="0" applyFont="1" applyFill="1" applyBorder="1"/>
    <xf numFmtId="0" fontId="2" fillId="3" borderId="21" xfId="0" applyFont="1" applyFill="1" applyBorder="1" applyAlignment="1">
      <alignment horizontal="left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9" customWidth="1"/>
    <col min="2" max="2" width="4.28515625" style="9" customWidth="1"/>
    <col min="3" max="3" width="18.5703125" style="9" bestFit="1" customWidth="1"/>
    <col min="4" max="4" width="105.140625" style="9" bestFit="1" customWidth="1"/>
    <col min="5" max="5" width="3.42578125" style="9" customWidth="1"/>
    <col min="6" max="6" width="4.28515625" style="9" customWidth="1"/>
    <col min="7" max="16384" width="8" style="9"/>
  </cols>
  <sheetData>
    <row r="1" spans="1:22" ht="13.5" thickBot="1" x14ac:dyDescent="0.25">
      <c r="B1" s="10" t="str">
        <f>_xll.qlxlVersion(TRUE,Trigger)</f>
        <v>QuantLibXL 1.2.0 - MS VC++ 9.0 - Multithreaded Dynamic Runtime library - Release Configuration - Jan 18 2013 12:11:06</v>
      </c>
    </row>
    <row r="2" spans="1:22" s="6" customFormat="1" ht="15.75" x14ac:dyDescent="0.25">
      <c r="A2" s="11"/>
      <c r="B2" s="82" t="s">
        <v>3</v>
      </c>
      <c r="C2" s="83"/>
      <c r="D2" s="83"/>
      <c r="E2" s="84"/>
    </row>
    <row r="3" spans="1:22" s="6" customFormat="1" ht="12.75" x14ac:dyDescent="0.2">
      <c r="A3" s="11"/>
      <c r="B3" s="17"/>
      <c r="C3" s="12"/>
      <c r="D3" s="12"/>
      <c r="E3" s="18"/>
    </row>
    <row r="4" spans="1:22" s="6" customFormat="1" ht="12.75" x14ac:dyDescent="0.2">
      <c r="A4" s="11"/>
      <c r="B4" s="17"/>
      <c r="C4" s="27" t="s">
        <v>4</v>
      </c>
      <c r="D4" s="28"/>
      <c r="E4" s="19"/>
    </row>
    <row r="5" spans="1:22" s="6" customFormat="1" ht="12.75" x14ac:dyDescent="0.2">
      <c r="A5" s="11"/>
      <c r="B5" s="17"/>
      <c r="C5" s="27" t="s">
        <v>2</v>
      </c>
      <c r="D5" s="28" t="b">
        <v>1</v>
      </c>
      <c r="E5" s="19"/>
    </row>
    <row r="6" spans="1:22" s="6" customFormat="1" ht="12.75" x14ac:dyDescent="0.2">
      <c r="A6" s="11"/>
      <c r="B6" s="17"/>
      <c r="C6" s="27" t="s">
        <v>10</v>
      </c>
      <c r="D6" s="28" t="b">
        <v>0</v>
      </c>
      <c r="E6" s="19"/>
    </row>
    <row r="7" spans="1:22" s="6" customFormat="1" ht="12.75" x14ac:dyDescent="0.2">
      <c r="A7" s="11"/>
      <c r="B7" s="17"/>
      <c r="C7" s="27" t="s">
        <v>7</v>
      </c>
      <c r="D7" s="28" t="b">
        <v>1</v>
      </c>
      <c r="E7" s="19"/>
    </row>
    <row r="8" spans="1:22" s="6" customFormat="1" ht="12.75" x14ac:dyDescent="0.2">
      <c r="A8" s="11"/>
      <c r="B8" s="17"/>
      <c r="C8" s="27" t="s">
        <v>8</v>
      </c>
      <c r="D8" s="29" t="str">
        <f ca="1">SUBSTITUTE(LEFT(CELL("filename",A1),FIND("[",CELL("filename",A1),1)-1),"\XLS\","\XML\")</f>
        <v>C:\Users\erik\Documents\repos\quantlib_nando\QuantLibXL\Data\XML\020_YieldCurveBootstrap\020_RateHelpers\</v>
      </c>
      <c r="E8" s="19"/>
    </row>
    <row r="9" spans="1:22" s="6" customFormat="1" ht="12.75" x14ac:dyDescent="0.2">
      <c r="A9" s="11"/>
      <c r="B9" s="17"/>
      <c r="C9" s="27" t="s">
        <v>11</v>
      </c>
      <c r="D9" s="30" t="b">
        <v>1</v>
      </c>
      <c r="E9" s="19"/>
    </row>
    <row r="10" spans="1:22" s="6" customFormat="1" ht="13.5" thickBot="1" x14ac:dyDescent="0.25">
      <c r="A10" s="11"/>
      <c r="B10" s="20"/>
      <c r="C10" s="21"/>
      <c r="D10" s="21"/>
      <c r="E10" s="22"/>
    </row>
    <row r="11" spans="1:22" ht="12" thickBot="1" x14ac:dyDescent="0.25"/>
    <row r="12" spans="1:22" ht="15.75" x14ac:dyDescent="0.25">
      <c r="B12" s="82" t="s">
        <v>13</v>
      </c>
      <c r="C12" s="83"/>
      <c r="D12" s="83"/>
      <c r="E12" s="84"/>
      <c r="V12" s="9" t="s">
        <v>12</v>
      </c>
    </row>
    <row r="13" spans="1:22" ht="12.75" x14ac:dyDescent="0.2">
      <c r="B13" s="23"/>
      <c r="C13" s="8"/>
      <c r="D13" s="8"/>
      <c r="E13" s="24"/>
    </row>
    <row r="14" spans="1:22" ht="12.75" x14ac:dyDescent="0.2">
      <c r="B14" s="23"/>
      <c r="C14" s="31" t="s">
        <v>0</v>
      </c>
      <c r="D14" s="28" t="s">
        <v>27</v>
      </c>
      <c r="E14" s="24"/>
      <c r="V14" s="9" t="s">
        <v>12</v>
      </c>
    </row>
    <row r="15" spans="1:22" ht="12.75" x14ac:dyDescent="0.2">
      <c r="B15" s="23"/>
      <c r="C15" s="31" t="s">
        <v>14</v>
      </c>
      <c r="D15" s="28" t="s">
        <v>28</v>
      </c>
      <c r="E15" s="24"/>
    </row>
    <row r="16" spans="1:22" ht="12.75" x14ac:dyDescent="0.2">
      <c r="B16" s="23"/>
      <c r="C16" s="31" t="s">
        <v>9</v>
      </c>
      <c r="D16" s="30" t="s">
        <v>6</v>
      </c>
      <c r="E16" s="24"/>
    </row>
    <row r="17" spans="2:5" ht="13.5" thickBot="1" x14ac:dyDescent="0.25">
      <c r="B17" s="25"/>
      <c r="C17" s="26"/>
      <c r="D17" s="26"/>
      <c r="E17" s="5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F1" s="79" t="s">
        <v>26</v>
      </c>
      <c r="G1" s="41" t="str">
        <f>Currency&amp;"_YC"&amp;$E$1&amp;F1&amp;"RH"</f>
        <v>USD_YC3M-MxRH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USD_YC3M-MxRH_FRAs.xml</v>
      </c>
      <c r="H2" s="35" t="e">
        <f ca="1">IF(Serialize,_xll.ohObjectSave(H3:H10,SerializationPath&amp;G2,FileOverwrite,Serialize),"---")</f>
        <v>#NAME?</v>
      </c>
      <c r="I2" s="43" t="e">
        <f ca="1">_xll.ohRangeRetrieveError(H2)</f>
        <v>#NAME?</v>
      </c>
      <c r="J2" s="16"/>
    </row>
    <row r="3" spans="1:10" x14ac:dyDescent="0.2">
      <c r="A3" s="1"/>
      <c r="B3" s="54" t="s">
        <v>17</v>
      </c>
      <c r="C3" s="54" t="str">
        <f>"T"&amp;D1</f>
        <v>T3</v>
      </c>
      <c r="D3" s="55" t="s">
        <v>16</v>
      </c>
      <c r="E3" s="56" t="str">
        <f t="shared" ref="E3:E10" si="0">PROPER(Currency)&amp;FamilyName&amp;$E$1</f>
        <v>UsdLibor3M</v>
      </c>
      <c r="F3" s="56" t="str">
        <f t="shared" ref="F3:F10" si="1">Currency&amp;C3&amp;D3&amp;"_Quote"</f>
        <v>USDT3F1_Quote</v>
      </c>
      <c r="G3" s="56" t="str">
        <f t="shared" ref="G3:G10" si="2">$G$1&amp;"_"&amp;$C3&amp;$D3</f>
        <v>USD_YC3M-MxRH_T3F1</v>
      </c>
      <c r="H3" s="56" t="str">
        <f>_xll.qlFraRateHelper(G3,F3,B3,E3,Permanent,Trigger,ObjectOverwrite)</f>
        <v>USD_YC3M-MxRH_T3F1#0000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TOM3</v>
      </c>
      <c r="D4" s="53" t="s">
        <v>16</v>
      </c>
      <c r="E4" s="47" t="str">
        <f t="shared" si="0"/>
        <v>UsdLibor3M</v>
      </c>
      <c r="F4" s="47" t="str">
        <f t="shared" si="1"/>
        <v>USDTOM3F1_Quote</v>
      </c>
      <c r="G4" s="47" t="str">
        <f t="shared" si="2"/>
        <v>USD_YC3M-MxRH_TOM3F1</v>
      </c>
      <c r="H4" s="47" t="str">
        <f>_xll.qlFraRateHelper(G4,F4,B4,E4,Permanent,Trigger,ObjectOverwrite)</f>
        <v>USD_YC3M-MxRH_TOM3F1#0000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UsdLibor3M</v>
      </c>
      <c r="F5" s="46" t="str">
        <f t="shared" si="1"/>
        <v>USD1x4F_Quote</v>
      </c>
      <c r="G5" s="46" t="str">
        <f t="shared" si="2"/>
        <v>USD_YC3M-MxRH_1x4F</v>
      </c>
      <c r="H5" s="46" t="str">
        <f>_xll.qlFraRateHelper(G5,F5,B5,E5,Permanent,Trigger,ObjectOverwrite)</f>
        <v>USD_YC3M-MxRH_1x4F#0000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UsdLibor3M</v>
      </c>
      <c r="F6" s="46" t="str">
        <f t="shared" si="1"/>
        <v>USD2x5F_Quote</v>
      </c>
      <c r="G6" s="46" t="str">
        <f t="shared" si="2"/>
        <v>USD_YC3M-MxRH_2x5F</v>
      </c>
      <c r="H6" s="46" t="str">
        <f>_xll.qlFraRateHelper(G6,F6,B6,E6,Permanent,Trigger,ObjectOverwrite)</f>
        <v>USD_YC3M-MxRH_2x5F#0000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UsdLibor3M</v>
      </c>
      <c r="F7" s="46" t="str">
        <f t="shared" si="1"/>
        <v>USD3x6F_Quote</v>
      </c>
      <c r="G7" s="46" t="str">
        <f t="shared" si="2"/>
        <v>USD_YC3M-MxRH_3x6F</v>
      </c>
      <c r="H7" s="46" t="str">
        <f>_xll.qlFraRateHelper(G7,F7,B7,E7,Permanent,Trigger,ObjectOverwrite)</f>
        <v>USD_YC3M-MxRH_3x6F#0000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UsdLibor3M</v>
      </c>
      <c r="F8" s="46" t="str">
        <f t="shared" si="1"/>
        <v>USD4x7F_Quote</v>
      </c>
      <c r="G8" s="46" t="str">
        <f t="shared" si="2"/>
        <v>USD_YC3M-MxRH_4x7F</v>
      </c>
      <c r="H8" s="46" t="str">
        <f>_xll.qlFraRateHelper(G8,F8,B8,E8,Permanent,Trigger,ObjectOverwrite)</f>
        <v>USD_YC3M-MxRH_4x7F#0000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UsdLibor3M</v>
      </c>
      <c r="F9" s="46" t="str">
        <f t="shared" si="1"/>
        <v>USD5x8F_Quote</v>
      </c>
      <c r="G9" s="46" t="str">
        <f t="shared" si="2"/>
        <v>USD_YC3M-MxRH_5x8F</v>
      </c>
      <c r="H9" s="46" t="str">
        <f>_xll.qlFraRateHelper(G9,F9,B9,E9,Permanent,Trigger,ObjectOverwrite)</f>
        <v>USD_YC3M-MxRH_5x8F#0000</v>
      </c>
      <c r="I9" s="44" t="str">
        <f>_xll.ohRangeRetrieveError(H9)</f>
        <v/>
      </c>
      <c r="J9" s="16"/>
    </row>
    <row r="10" spans="1:10" x14ac:dyDescent="0.2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UsdLibor3M</v>
      </c>
      <c r="F10" s="47" t="str">
        <f t="shared" si="1"/>
        <v>USD6x9F_Quote</v>
      </c>
      <c r="G10" s="47" t="str">
        <f t="shared" si="2"/>
        <v>USD_YC3M-MxRH_6x9F</v>
      </c>
      <c r="H10" s="47" t="str">
        <f>_xll.qlFraRateHelper(G10,F10,B10,E10,Permanent,Trigger,ObjectOverwrite)</f>
        <v>USD_YC3M-MxRH_6x9F#0000</v>
      </c>
      <c r="I10" s="45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85546875" style="36" bestFit="1" customWidth="1"/>
    <col min="9" max="9" width="25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G1" s="79" t="s">
        <v>26</v>
      </c>
      <c r="H1" s="41" t="str">
        <f>Currency&amp;"_YC"&amp;$E$1&amp;G1&amp;"RH"</f>
        <v>USD_YC6M-MxRH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USD_YC6M-MxRH_FRAs.xml</v>
      </c>
      <c r="I2" s="64" t="e">
        <f ca="1">IF(Serialize,_xll.ohObjectSave(I3:I22,SerializationPath&amp;H2,FileOverwrite,Serialize),"---")</f>
        <v>#NAME?</v>
      </c>
      <c r="J2" s="59" t="e">
        <f ca="1">_xll.ohRangeRetrieveError(I2)</f>
        <v>#NAME?</v>
      </c>
      <c r="K2" s="16"/>
    </row>
    <row r="3" spans="1:11" x14ac:dyDescent="0.2">
      <c r="A3" s="1"/>
      <c r="B3" s="54" t="s">
        <v>17</v>
      </c>
      <c r="C3" s="54" t="str">
        <f>"T"&amp;D1</f>
        <v>T6</v>
      </c>
      <c r="D3" s="55" t="s">
        <v>16</v>
      </c>
      <c r="E3" s="56" t="str">
        <f t="shared" ref="E3:E22" si="0">PROPER(Currency)&amp;FamilyName&amp;$E$1</f>
        <v>UsdLibor6M</v>
      </c>
      <c r="F3" s="67" t="b">
        <v>0</v>
      </c>
      <c r="G3" s="56" t="str">
        <f>Currency&amp;C3&amp;D3&amp;IF(F3,"_SYNTH"&amp;$E$1,"")&amp;"_Quote"</f>
        <v>USDT6F1_Quote</v>
      </c>
      <c r="H3" s="56" t="str">
        <f t="shared" ref="H3:H22" si="1">$H$1&amp;"_"&amp;$C3&amp;$D3</f>
        <v>USD_YC6M-MxRH_T6F1</v>
      </c>
      <c r="I3" s="56" t="str">
        <f>_xll.qlFraRateHelper(H3,G3,B3,E3,Permanent,Trigger,ObjectOverwrite)</f>
        <v>USD_YC6M-MxRH_T6F1#0000</v>
      </c>
      <c r="J3" s="59" t="str">
        <f>_xll.ohRangeRetrieveError(I3)</f>
        <v/>
      </c>
      <c r="K3" s="16"/>
    </row>
    <row r="4" spans="1:11" x14ac:dyDescent="0.2">
      <c r="A4" s="1"/>
      <c r="B4" s="52" t="s">
        <v>18</v>
      </c>
      <c r="C4" s="52" t="str">
        <f>"TOM"&amp;D1</f>
        <v>TOM6</v>
      </c>
      <c r="D4" s="53" t="s">
        <v>16</v>
      </c>
      <c r="E4" s="47" t="str">
        <f t="shared" si="0"/>
        <v>UsdLibor6M</v>
      </c>
      <c r="F4" s="69" t="b">
        <v>0</v>
      </c>
      <c r="G4" s="47" t="str">
        <f>Currency&amp;C4&amp;D4&amp;IF(F4,"_SYNTH"&amp;$E$1,"")&amp;"_Quote"</f>
        <v>USDTOM6F1_Quote</v>
      </c>
      <c r="H4" s="47" t="str">
        <f t="shared" si="1"/>
        <v>USD_YC6M-MxRH_TOM6F1</v>
      </c>
      <c r="I4" s="47" t="str">
        <f>_xll.qlFraRateHelper(H4,G4,B4,E4,Permanent,Trigger,ObjectOverwrite)</f>
        <v>USD_YC6M-MxRH_TOM6F1#0000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UsdLibor6M</v>
      </c>
      <c r="F5" s="67" t="b">
        <v>0</v>
      </c>
      <c r="G5" s="56" t="str">
        <f>Currency&amp;C5&amp;D5&amp;IF(F5,"_SYNTH"&amp;$E$1,"")&amp;"_Quote"</f>
        <v>USD1x7F_Quote</v>
      </c>
      <c r="H5" s="56" t="str">
        <f t="shared" si="1"/>
        <v>USD_YC6M-MxRH_1x7F</v>
      </c>
      <c r="I5" s="56" t="str">
        <f>_xll.qlFraRateHelper(H5,G5,B5,E5,Permanent,Trigger,ObjectOverwrite)</f>
        <v>USD_YC6M-MxRH_1x7F#0000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UsdLibor6M</v>
      </c>
      <c r="F6" s="68" t="b">
        <v>0</v>
      </c>
      <c r="G6" s="46" t="str">
        <f>Currency&amp;C6&amp;D6&amp;IF(F6,"_SYNTH"&amp;$E$1,"")&amp;"_Quote"</f>
        <v>USD2x8F_Quote</v>
      </c>
      <c r="H6" s="46" t="str">
        <f t="shared" si="1"/>
        <v>USD_YC6M-MxRH_2x8F</v>
      </c>
      <c r="I6" s="46" t="str">
        <f>_xll.qlFraRateHelper(H6,G6,B6,E6,Permanent,Trigger,ObjectOverwrite)</f>
        <v>USD_YC6M-MxRH_2x8F#0000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UsdLibor6M</v>
      </c>
      <c r="F7" s="68" t="b">
        <v>0</v>
      </c>
      <c r="G7" s="46" t="str">
        <f t="shared" ref="G7:G22" si="4">Currency&amp;C7&amp;D7&amp;IF(F7,"_SYNTH"&amp;$E$1,"")&amp;"_Quote"</f>
        <v>USD3x9F_Quote</v>
      </c>
      <c r="H7" s="46" t="str">
        <f t="shared" si="1"/>
        <v>USD_YC6M-MxRH_3x9F</v>
      </c>
      <c r="I7" s="46" t="str">
        <f>_xll.qlFraRateHelper(H7,G7,B7,E7,Permanent,Trigger,ObjectOverwrite)</f>
        <v>USD_YC6M-MxRH_3x9F#0000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UsdLibor6M</v>
      </c>
      <c r="F8" s="68" t="b">
        <v>0</v>
      </c>
      <c r="G8" s="46" t="str">
        <f t="shared" si="4"/>
        <v>USD4x10F_Quote</v>
      </c>
      <c r="H8" s="46" t="str">
        <f t="shared" si="1"/>
        <v>USD_YC6M-MxRH_4x10F</v>
      </c>
      <c r="I8" s="46" t="str">
        <f>_xll.qlFraRateHelper(H8,G8,B8,E8,Permanent,Trigger,ObjectOverwrite)</f>
        <v>USD_YC6M-MxRH_4x10F#0000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UsdLibor6M</v>
      </c>
      <c r="F9" s="68" t="b">
        <v>0</v>
      </c>
      <c r="G9" s="46" t="str">
        <f t="shared" si="4"/>
        <v>USD5x11F_Quote</v>
      </c>
      <c r="H9" s="46" t="str">
        <f t="shared" si="1"/>
        <v>USD_YC6M-MxRH_5x11F</v>
      </c>
      <c r="I9" s="46" t="str">
        <f>_xll.qlFraRateHelper(H9,G9,B9,E9,Permanent,Trigger,ObjectOverwrite)</f>
        <v>USD_YC6M-MxRH_5x11F#0000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UsdLibor6M</v>
      </c>
      <c r="F10" s="68" t="b">
        <v>0</v>
      </c>
      <c r="G10" s="46" t="str">
        <f t="shared" si="4"/>
        <v>USD6x12F_Quote</v>
      </c>
      <c r="H10" s="46" t="str">
        <f t="shared" si="1"/>
        <v>USD_YC6M-MxRH_6x12F</v>
      </c>
      <c r="I10" s="46" t="str">
        <f>_xll.qlFraRateHelper(H10,G10,B10,E10,Permanent,Trigger,ObjectOverwrite)</f>
        <v>USD_YC6M-MxRH_6x12F#0000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UsdLibor6M</v>
      </c>
      <c r="F11" s="68" t="b">
        <v>0</v>
      </c>
      <c r="G11" s="46" t="str">
        <f t="shared" si="4"/>
        <v>USD7x13F_Quote</v>
      </c>
      <c r="H11" s="46" t="str">
        <f t="shared" si="1"/>
        <v>USD_YC6M-MxRH_7x13F</v>
      </c>
      <c r="I11" s="46" t="str">
        <f>_xll.qlFraRateHelper(H11,G11,B11,E11,Permanent,Trigger,ObjectOverwrite)</f>
        <v>USD_YC6M-MxRH_7x13F#0000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UsdLibor6M</v>
      </c>
      <c r="F12" s="68" t="b">
        <v>0</v>
      </c>
      <c r="G12" s="46" t="str">
        <f t="shared" si="4"/>
        <v>USD8x14F_Quote</v>
      </c>
      <c r="H12" s="46" t="str">
        <f t="shared" si="1"/>
        <v>USD_YC6M-MxRH_8x14F</v>
      </c>
      <c r="I12" s="46" t="str">
        <f>_xll.qlFraRateHelper(H12,G12,B12,E12,Permanent,Trigger,ObjectOverwrite)</f>
        <v>USD_YC6M-MxRH_8x14F#0000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UsdLibor6M</v>
      </c>
      <c r="F13" s="68" t="b">
        <v>0</v>
      </c>
      <c r="G13" s="46" t="str">
        <f t="shared" si="4"/>
        <v>USD9x15F_Quote</v>
      </c>
      <c r="H13" s="46" t="str">
        <f t="shared" si="1"/>
        <v>USD_YC6M-MxRH_9x15F</v>
      </c>
      <c r="I13" s="46" t="str">
        <f>_xll.qlFraRateHelper(H13,G13,B13,E13,Permanent,Trigger,ObjectOverwrite)</f>
        <v>USD_YC6M-MxRH_9x15F#0000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UsdLibor6M</v>
      </c>
      <c r="F14" s="68" t="b">
        <v>0</v>
      </c>
      <c r="G14" s="46" t="str">
        <f t="shared" si="4"/>
        <v>USD10x16F_Quote</v>
      </c>
      <c r="H14" s="46" t="str">
        <f t="shared" si="1"/>
        <v>USD_YC6M-MxRH_10x16F</v>
      </c>
      <c r="I14" s="46" t="str">
        <f>_xll.qlFraRateHelper(H14,G14,B14,E14,Permanent,Trigger,ObjectOverwrite)</f>
        <v>USD_YC6M-MxRH_10x16F#0000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UsdLibor6M</v>
      </c>
      <c r="F15" s="68" t="b">
        <v>0</v>
      </c>
      <c r="G15" s="46" t="str">
        <f t="shared" si="4"/>
        <v>USD11x17F_Quote</v>
      </c>
      <c r="H15" s="46" t="str">
        <f t="shared" si="1"/>
        <v>USD_YC6M-MxRH_11x17F</v>
      </c>
      <c r="I15" s="46" t="str">
        <f>_xll.qlFraRateHelper(H15,G15,B15,E15,Permanent,Trigger,ObjectOverwrite)</f>
        <v>USD_YC6M-MxRH_11x17F#0000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UsdLibor6M</v>
      </c>
      <c r="F16" s="68" t="b">
        <v>0</v>
      </c>
      <c r="G16" s="46" t="str">
        <f t="shared" si="4"/>
        <v>USD12x18F_Quote</v>
      </c>
      <c r="H16" s="46" t="str">
        <f t="shared" si="1"/>
        <v>USD_YC6M-MxRH_12x18F</v>
      </c>
      <c r="I16" s="46" t="str">
        <f>_xll.qlFraRateHelper(H16,G16,B16,E16,Permanent,Trigger,ObjectOverwrite)</f>
        <v>USD_YC6M-MxRH_12x18F#0000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UsdLibor6M</v>
      </c>
      <c r="F17" s="68" t="b">
        <v>0</v>
      </c>
      <c r="G17" s="46" t="str">
        <f t="shared" si="4"/>
        <v>USD13x19F_Quote</v>
      </c>
      <c r="H17" s="46" t="str">
        <f t="shared" si="1"/>
        <v>USD_YC6M-MxRH_13x19F</v>
      </c>
      <c r="I17" s="46" t="str">
        <f>_xll.qlFraRateHelper(H17,G17,B17,E17,Permanent,Trigger,ObjectOverwrite)</f>
        <v>USD_YC6M-MxRH_13x19F#0000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UsdLibor6M</v>
      </c>
      <c r="F18" s="68" t="b">
        <v>0</v>
      </c>
      <c r="G18" s="46" t="str">
        <f t="shared" si="4"/>
        <v>USD14x20F_Quote</v>
      </c>
      <c r="H18" s="46" t="str">
        <f t="shared" si="1"/>
        <v>USD_YC6M-MxRH_14x20F</v>
      </c>
      <c r="I18" s="46" t="str">
        <f>_xll.qlFraRateHelper(H18,G18,B18,E18,Permanent,Trigger,ObjectOverwrite)</f>
        <v>USD_YC6M-MxRH_14x20F#0000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UsdLibor6M</v>
      </c>
      <c r="F19" s="68" t="b">
        <v>0</v>
      </c>
      <c r="G19" s="46" t="str">
        <f t="shared" si="4"/>
        <v>USD15x21F_Quote</v>
      </c>
      <c r="H19" s="46" t="str">
        <f t="shared" si="1"/>
        <v>USD_YC6M-MxRH_15x21F</v>
      </c>
      <c r="I19" s="46" t="str">
        <f>_xll.qlFraRateHelper(H19,G19,B19,E19,Permanent,Trigger,ObjectOverwrite)</f>
        <v>USD_YC6M-MxRH_15x21F#0000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UsdLibor6M</v>
      </c>
      <c r="F20" s="68" t="b">
        <v>0</v>
      </c>
      <c r="G20" s="46" t="str">
        <f t="shared" si="4"/>
        <v>USD16x22F_Quote</v>
      </c>
      <c r="H20" s="46" t="str">
        <f t="shared" si="1"/>
        <v>USD_YC6M-MxRH_16x22F</v>
      </c>
      <c r="I20" s="46" t="str">
        <f>_xll.qlFraRateHelper(H20,G20,B20,E20,Permanent,Trigger,ObjectOverwrite)</f>
        <v>USD_YC6M-MxRH_16x22F#0000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UsdLibor6M</v>
      </c>
      <c r="F21" s="68" t="b">
        <v>0</v>
      </c>
      <c r="G21" s="46" t="str">
        <f t="shared" si="4"/>
        <v>USD17x23F_Quote</v>
      </c>
      <c r="H21" s="46" t="str">
        <f t="shared" si="1"/>
        <v>USD_YC6M-MxRH_17x23F</v>
      </c>
      <c r="I21" s="46" t="str">
        <f>_xll.qlFraRateHelper(H21,G21,B21,E21,Permanent,Trigger,ObjectOverwrite)</f>
        <v>USD_YC6M-MxRH_17x23F#0000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UsdLibor6M</v>
      </c>
      <c r="F22" s="68" t="b">
        <v>0</v>
      </c>
      <c r="G22" s="46" t="str">
        <f t="shared" si="4"/>
        <v>USD18x24F_Quote</v>
      </c>
      <c r="H22" s="46" t="str">
        <f t="shared" si="1"/>
        <v>USD_YC6M-MxRH_18x24F</v>
      </c>
      <c r="I22" s="46" t="str">
        <f>_xll.qlFraRateHelper(H22,G22,B22,E22,Permanent,Trigger,ObjectOverwrite)</f>
        <v>USD_YC6M-MxRH_18x24F#0000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5703125" style="36" bestFit="1" customWidth="1"/>
    <col min="9" max="9" width="26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G1" s="79" t="s">
        <v>26</v>
      </c>
      <c r="H1" s="41" t="str">
        <f>Currency&amp;"_YC"&amp;$E$1&amp;G1&amp;"RH"</f>
        <v>USD_YC1Y-MxRH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USD_YC1Y-MxRH_FRAs.xml</v>
      </c>
      <c r="I2" s="64" t="e">
        <f ca="1">IF(Serialize,_xll.ohObjectSave(I3:I49,SerializationPath&amp;H2,FileOverwrite,Serialize),"---")</f>
        <v>#NAME?</v>
      </c>
      <c r="J2" s="59" t="e">
        <f ca="1">_xll.ohRangeRetrieveError(I2)</f>
        <v>#NAME?</v>
      </c>
      <c r="K2" s="16"/>
    </row>
    <row r="3" spans="1:11" x14ac:dyDescent="0.2">
      <c r="A3" s="1"/>
      <c r="B3" s="56" t="s">
        <v>17</v>
      </c>
      <c r="C3" s="54" t="str">
        <f>"T"&amp;D1</f>
        <v>T12</v>
      </c>
      <c r="D3" s="55" t="s">
        <v>16</v>
      </c>
      <c r="E3" s="56" t="str">
        <f t="shared" ref="E3:E49" si="0">PROPER(Currency)&amp;FamilyName&amp;$E$1</f>
        <v>UsdLibor1Y</v>
      </c>
      <c r="F3" s="67" t="b">
        <v>0</v>
      </c>
      <c r="G3" s="56" t="str">
        <f t="shared" ref="G3:G49" si="1">Currency&amp;C3&amp;D3&amp;IF(F3,"_SYNTH"&amp;$E$1,"")&amp;"_Quote"</f>
        <v>USDT12F1_Quote</v>
      </c>
      <c r="H3" s="56" t="str">
        <f t="shared" ref="H3:H49" si="2">$H$1&amp;"_"&amp;$C3&amp;$D3</f>
        <v>USD_YC1Y-MxRH_T12F1</v>
      </c>
      <c r="I3" s="56" t="str">
        <f>_xll.qlFraRateHelper(H3,G3,B3,E3,Permanent,Trigger,ObjectOverwrite)</f>
        <v>USD_YC1Y-MxRH_T12F1#0000</v>
      </c>
      <c r="J3" s="73" t="str">
        <f>_xll.ohRangeRetrieveError(I3)</f>
        <v/>
      </c>
      <c r="K3" s="16"/>
    </row>
    <row r="4" spans="1:11" x14ac:dyDescent="0.2">
      <c r="A4" s="1"/>
      <c r="B4" s="47" t="s">
        <v>18</v>
      </c>
      <c r="C4" s="52" t="str">
        <f>"TOM"&amp;D1</f>
        <v>TOM12</v>
      </c>
      <c r="D4" s="53" t="s">
        <v>16</v>
      </c>
      <c r="E4" s="47" t="str">
        <f t="shared" si="0"/>
        <v>UsdLibor1Y</v>
      </c>
      <c r="F4" s="69" t="b">
        <v>0</v>
      </c>
      <c r="G4" s="47" t="str">
        <f t="shared" si="1"/>
        <v>USDTOM12F1_Quote</v>
      </c>
      <c r="H4" s="47" t="str">
        <f t="shared" si="2"/>
        <v>USD_YC1Y-MxRH_TOM12F1</v>
      </c>
      <c r="I4" s="47" t="str">
        <f>_xll.qlFraRateHelper(H4,G4,B4,E4,Permanent,Trigger,ObjectOverwrite)</f>
        <v>USD_YC1Y-MxRH_TOM12F1#0000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UsdLibor1Y</v>
      </c>
      <c r="F5" s="68" t="b">
        <v>1</v>
      </c>
      <c r="G5" s="46" t="str">
        <f t="shared" si="1"/>
        <v>USD1x13F_SYNTH1Y_Quote</v>
      </c>
      <c r="H5" s="46" t="str">
        <f t="shared" si="2"/>
        <v>USD_YC1Y-MxRH_1x13F</v>
      </c>
      <c r="I5" s="46" t="str">
        <f>_xll.qlFraRateHelper(H5,G5,B5,E5,Permanent,Trigger,ObjectOverwrite)</f>
        <v>USD_YC1Y-MxRH_1x13F#0000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UsdLibor1Y</v>
      </c>
      <c r="F6" s="68" t="b">
        <v>1</v>
      </c>
      <c r="G6" s="46" t="str">
        <f t="shared" si="1"/>
        <v>USD2x14F_SYNTH1Y_Quote</v>
      </c>
      <c r="H6" s="46" t="str">
        <f t="shared" si="2"/>
        <v>USD_YC1Y-MxRH_2x14F</v>
      </c>
      <c r="I6" s="46" t="str">
        <f>_xll.qlFraRateHelper(H6,G6,B6,E6,Permanent,Trigger,ObjectOverwrite)</f>
        <v>USD_YC1Y-MxRH_2x14F#0000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UsdLibor1Y</v>
      </c>
      <c r="F7" s="68" t="b">
        <v>1</v>
      </c>
      <c r="G7" s="46" t="str">
        <f t="shared" si="1"/>
        <v>USD3x15F_SYNTH1Y_Quote</v>
      </c>
      <c r="H7" s="46" t="str">
        <f t="shared" si="2"/>
        <v>USD_YC1Y-MxRH_3x15F</v>
      </c>
      <c r="I7" s="46" t="str">
        <f>_xll.qlFraRateHelper(H7,G7,B7,E7,Permanent,Trigger,ObjectOverwrite)</f>
        <v>USD_YC1Y-MxRH_3x15F#0000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UsdLibor1Y</v>
      </c>
      <c r="F8" s="68" t="b">
        <v>1</v>
      </c>
      <c r="G8" s="46" t="str">
        <f t="shared" si="1"/>
        <v>USD4x16F_SYNTH1Y_Quote</v>
      </c>
      <c r="H8" s="46" t="str">
        <f t="shared" si="2"/>
        <v>USD_YC1Y-MxRH_4x16F</v>
      </c>
      <c r="I8" s="46" t="str">
        <f>_xll.qlFraRateHelper(H8,G8,B8,E8,Permanent,Trigger,ObjectOverwrite)</f>
        <v>USD_YC1Y-MxRH_4x16F#0000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UsdLibor1Y</v>
      </c>
      <c r="F9" s="68" t="b">
        <v>1</v>
      </c>
      <c r="G9" s="46" t="str">
        <f t="shared" si="1"/>
        <v>USD5x17F_SYNTH1Y_Quote</v>
      </c>
      <c r="H9" s="46" t="str">
        <f t="shared" si="2"/>
        <v>USD_YC1Y-MxRH_5x17F</v>
      </c>
      <c r="I9" s="46" t="str">
        <f>_xll.qlFraRateHelper(H9,G9,B9,E9,Permanent,Trigger,ObjectOverwrite)</f>
        <v>USD_YC1Y-MxRH_5x17F#0000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UsdLibor1Y</v>
      </c>
      <c r="F10" s="68" t="b">
        <v>1</v>
      </c>
      <c r="G10" s="46" t="str">
        <f t="shared" si="1"/>
        <v>USD6x18F_SYNTH1Y_Quote</v>
      </c>
      <c r="H10" s="46" t="str">
        <f t="shared" si="2"/>
        <v>USD_YC1Y-MxRH_6x18F</v>
      </c>
      <c r="I10" s="46" t="str">
        <f>_xll.qlFraRateHelper(H10,G10,B10,E10,Permanent,Trigger,ObjectOverwrite)</f>
        <v>USD_YC1Y-MxRH_6x18F#0000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UsdLibor1Y</v>
      </c>
      <c r="F11" s="68" t="b">
        <v>1</v>
      </c>
      <c r="G11" s="46" t="str">
        <f t="shared" si="1"/>
        <v>USD7x19F_SYNTH1Y_Quote</v>
      </c>
      <c r="H11" s="46" t="str">
        <f t="shared" si="2"/>
        <v>USD_YC1Y-MxRH_7x19F</v>
      </c>
      <c r="I11" s="46" t="str">
        <f>_xll.qlFraRateHelper(H11,G11,B11,E11,Permanent,Trigger,ObjectOverwrite)</f>
        <v>USD_YC1Y-MxRH_7x19F#0000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UsdLibor1Y</v>
      </c>
      <c r="F12" s="68" t="b">
        <v>1</v>
      </c>
      <c r="G12" s="46" t="str">
        <f t="shared" si="1"/>
        <v>USD8x20F_SYNTH1Y_Quote</v>
      </c>
      <c r="H12" s="46" t="str">
        <f t="shared" si="2"/>
        <v>USD_YC1Y-MxRH_8x20F</v>
      </c>
      <c r="I12" s="46" t="str">
        <f>_xll.qlFraRateHelper(H12,G12,B12,E12,Permanent,Trigger,ObjectOverwrite)</f>
        <v>USD_YC1Y-MxRH_8x20F#0000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UsdLibor1Y</v>
      </c>
      <c r="F13" s="68" t="b">
        <v>1</v>
      </c>
      <c r="G13" s="46" t="str">
        <f t="shared" si="1"/>
        <v>USD9x21F_SYNTH1Y_Quote</v>
      </c>
      <c r="H13" s="46" t="str">
        <f t="shared" si="2"/>
        <v>USD_YC1Y-MxRH_9x21F</v>
      </c>
      <c r="I13" s="46" t="str">
        <f>_xll.qlFraRateHelper(H13,G13,B13,E13,Permanent,Trigger,ObjectOverwrite)</f>
        <v>USD_YC1Y-MxRH_9x21F#0000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UsdLibor1Y</v>
      </c>
      <c r="F14" s="68" t="b">
        <v>1</v>
      </c>
      <c r="G14" s="46" t="str">
        <f t="shared" si="1"/>
        <v>USD10x22F_SYNTH1Y_Quote</v>
      </c>
      <c r="H14" s="46" t="str">
        <f t="shared" si="2"/>
        <v>USD_YC1Y-MxRH_10x22F</v>
      </c>
      <c r="I14" s="46" t="str">
        <f>_xll.qlFraRateHelper(H14,G14,B14,E14,Permanent,Trigger,ObjectOverwrite)</f>
        <v>USD_YC1Y-MxRH_10x22F#0000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UsdLibor1Y</v>
      </c>
      <c r="F15" s="68" t="b">
        <v>1</v>
      </c>
      <c r="G15" s="46" t="str">
        <f t="shared" si="1"/>
        <v>USD11x23F_SYNTH1Y_Quote</v>
      </c>
      <c r="H15" s="46" t="str">
        <f t="shared" si="2"/>
        <v>USD_YC1Y-MxRH_11x23F</v>
      </c>
      <c r="I15" s="46" t="str">
        <f>_xll.qlFraRateHelper(H15,G15,B15,E15,Permanent,Trigger,ObjectOverwrite)</f>
        <v>USD_YC1Y-MxRH_11x23F#0000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UsdLibor1Y</v>
      </c>
      <c r="F16" s="70" t="b">
        <v>0</v>
      </c>
      <c r="G16" s="42" t="str">
        <f t="shared" si="1"/>
        <v>USD12x24F_Quote</v>
      </c>
      <c r="H16" s="42" t="str">
        <f t="shared" si="2"/>
        <v>USD_YC1Y-MxRH_12x24F</v>
      </c>
      <c r="I16" s="42" t="str">
        <f>_xll.qlFraRateHelper(H16,G16,B16,E16,Permanent,Trigger,ObjectOverwrite)</f>
        <v>USD_YC1Y-MxRH_12x24F#0000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UsdLibor1Y</v>
      </c>
      <c r="F17" s="67" t="b">
        <v>1</v>
      </c>
      <c r="G17" s="56" t="str">
        <f t="shared" si="1"/>
        <v>USD13x25F_SYNTH1Y_Quote</v>
      </c>
      <c r="H17" s="56" t="str">
        <f t="shared" si="2"/>
        <v>USD_YC1Y-MxRH_13x25F</v>
      </c>
      <c r="I17" s="56" t="str">
        <f>_xll.qlFraRateHelper(H17,G17,B17,E17,Permanent,Trigger,ObjectOverwrite)</f>
        <v>USD_YC1Y-MxRH_13x25F#0000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UsdLibor1Y</v>
      </c>
      <c r="F18" s="68" t="b">
        <v>1</v>
      </c>
      <c r="G18" s="46" t="str">
        <f t="shared" si="1"/>
        <v>USD14x26F_SYNTH1Y_Quote</v>
      </c>
      <c r="H18" s="46" t="str">
        <f t="shared" si="2"/>
        <v>USD_YC1Y-MxRH_14x26F</v>
      </c>
      <c r="I18" s="46" t="str">
        <f>_xll.qlFraRateHelper(H18,G18,B18,E18,Permanent,Trigger,ObjectOverwrite)</f>
        <v>USD_YC1Y-MxRH_14x26F#0000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UsdLibor1Y</v>
      </c>
      <c r="F19" s="68" t="b">
        <v>1</v>
      </c>
      <c r="G19" s="46" t="str">
        <f t="shared" si="1"/>
        <v>USD15x27F_SYNTH1Y_Quote</v>
      </c>
      <c r="H19" s="46" t="str">
        <f t="shared" si="2"/>
        <v>USD_YC1Y-MxRH_15x27F</v>
      </c>
      <c r="I19" s="46" t="str">
        <f>_xll.qlFraRateHelper(H19,G19,B19,E19,Permanent,Trigger,ObjectOverwrite)</f>
        <v>USD_YC1Y-MxRH_15x27F#0000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UsdLibor1Y</v>
      </c>
      <c r="F20" s="68" t="b">
        <v>1</v>
      </c>
      <c r="G20" s="46" t="str">
        <f t="shared" si="1"/>
        <v>USD16x28F_SYNTH1Y_Quote</v>
      </c>
      <c r="H20" s="46" t="str">
        <f t="shared" si="2"/>
        <v>USD_YC1Y-MxRH_16x28F</v>
      </c>
      <c r="I20" s="46" t="str">
        <f>_xll.qlFraRateHelper(H20,G20,B20,E20,Permanent,Trigger,ObjectOverwrite)</f>
        <v>USD_YC1Y-MxRH_16x28F#0000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UsdLibor1Y</v>
      </c>
      <c r="F21" s="68" t="b">
        <v>1</v>
      </c>
      <c r="G21" s="46" t="str">
        <f t="shared" si="1"/>
        <v>USD17x29F_SYNTH1Y_Quote</v>
      </c>
      <c r="H21" s="46" t="str">
        <f t="shared" si="2"/>
        <v>USD_YC1Y-MxRH_17x29F</v>
      </c>
      <c r="I21" s="46" t="str">
        <f>_xll.qlFraRateHelper(H21,G21,B21,E21,Permanent,Trigger,ObjectOverwrite)</f>
        <v>USD_YC1Y-MxRH_17x29F#0000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UsdLibor1Y</v>
      </c>
      <c r="F22" s="68" t="b">
        <v>1</v>
      </c>
      <c r="G22" s="46" t="str">
        <f t="shared" si="1"/>
        <v>USD18x30F_SYNTH1Y_Quote</v>
      </c>
      <c r="H22" s="46" t="str">
        <f t="shared" si="2"/>
        <v>USD_YC1Y-MxRH_18x30F</v>
      </c>
      <c r="I22" s="46" t="str">
        <f>_xll.qlFraRateHelper(H22,G22,B22,E22,Permanent,Trigger,ObjectOverwrite)</f>
        <v>USD_YC1Y-MxRH_18x30F#0000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UsdLibor1Y</v>
      </c>
      <c r="F23" s="68" t="b">
        <v>1</v>
      </c>
      <c r="G23" s="46" t="str">
        <f t="shared" si="1"/>
        <v>USD19x31F_SYNTH1Y_Quote</v>
      </c>
      <c r="H23" s="46" t="str">
        <f t="shared" si="2"/>
        <v>USD_YC1Y-MxRH_19x31F</v>
      </c>
      <c r="I23" s="46" t="str">
        <f>_xll.qlFraRateHelper(H23,G23,B23,E23,Permanent,Trigger,ObjectOverwrite)</f>
        <v>USD_YC1Y-MxRH_19x31F#0000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UsdLibor1Y</v>
      </c>
      <c r="F24" s="68" t="b">
        <v>1</v>
      </c>
      <c r="G24" s="46" t="str">
        <f t="shared" si="1"/>
        <v>USD20x32F_SYNTH1Y_Quote</v>
      </c>
      <c r="H24" s="46" t="str">
        <f t="shared" si="2"/>
        <v>USD_YC1Y-MxRH_20x32F</v>
      </c>
      <c r="I24" s="46" t="str">
        <f>_xll.qlFraRateHelper(H24,G24,B24,E24,Permanent,Trigger,ObjectOverwrite)</f>
        <v>USD_YC1Y-MxRH_20x32F#0000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UsdLibor1Y</v>
      </c>
      <c r="F25" s="68" t="b">
        <v>1</v>
      </c>
      <c r="G25" s="46" t="str">
        <f t="shared" si="1"/>
        <v>USD21x33F_SYNTH1Y_Quote</v>
      </c>
      <c r="H25" s="46" t="str">
        <f t="shared" si="2"/>
        <v>USD_YC1Y-MxRH_21x33F</v>
      </c>
      <c r="I25" s="46" t="str">
        <f>_xll.qlFraRateHelper(H25,G25,B25,E25,Permanent,Trigger,ObjectOverwrite)</f>
        <v>USD_YC1Y-MxRH_21x33F#0000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UsdLibor1Y</v>
      </c>
      <c r="F26" s="68" t="b">
        <v>1</v>
      </c>
      <c r="G26" s="46" t="str">
        <f t="shared" si="1"/>
        <v>USD22x34F_SYNTH1Y_Quote</v>
      </c>
      <c r="H26" s="46" t="str">
        <f t="shared" si="2"/>
        <v>USD_YC1Y-MxRH_22x34F</v>
      </c>
      <c r="I26" s="46" t="str">
        <f>_xll.qlFraRateHelper(H26,G26,B26,E26,Permanent,Trigger,ObjectOverwrite)</f>
        <v>USD_YC1Y-MxRH_22x34F#0000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UsdLibor1Y</v>
      </c>
      <c r="F27" s="69" t="b">
        <v>1</v>
      </c>
      <c r="G27" s="47" t="str">
        <f t="shared" si="1"/>
        <v>USD23x35F_SYNTH1Y_Quote</v>
      </c>
      <c r="H27" s="47" t="str">
        <f t="shared" si="2"/>
        <v>USD_YC1Y-MxRH_23x35F</v>
      </c>
      <c r="I27" s="47" t="str">
        <f>_xll.qlFraRateHelper(H27,G27,B27,E27,Permanent,Trigger,ObjectOverwrite)</f>
        <v>USD_YC1Y-MxRH_23x35F#0000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UsdLibor1Y</v>
      </c>
      <c r="F28" s="67" t="b">
        <v>1</v>
      </c>
      <c r="G28" s="56" t="str">
        <f t="shared" si="1"/>
        <v>USD25x37F_SYNTH1Y_Quote</v>
      </c>
      <c r="H28" s="56" t="str">
        <f t="shared" si="2"/>
        <v>USD_YC1Y-MxRH_25x37F</v>
      </c>
      <c r="I28" s="56" t="str">
        <f>_xll.qlFraRateHelper(H28,G28,B28,E28,Permanent,Trigger,ObjectOverwrite)</f>
        <v>USD_YC1Y-MxRH_25x37F#0000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UsdLibor1Y</v>
      </c>
      <c r="F29" s="68" t="b">
        <v>1</v>
      </c>
      <c r="G29" s="46" t="str">
        <f t="shared" si="1"/>
        <v>USD26x38F_SYNTH1Y_Quote</v>
      </c>
      <c r="H29" s="46" t="str">
        <f t="shared" si="2"/>
        <v>USD_YC1Y-MxRH_26x38F</v>
      </c>
      <c r="I29" s="46" t="str">
        <f>_xll.qlFraRateHelper(H29,G29,B29,E29,Permanent,Trigger,ObjectOverwrite)</f>
        <v>USD_YC1Y-MxRH_26x38F#0000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UsdLibor1Y</v>
      </c>
      <c r="F30" s="68" t="b">
        <v>1</v>
      </c>
      <c r="G30" s="46" t="str">
        <f t="shared" si="1"/>
        <v>USD27x39F_SYNTH1Y_Quote</v>
      </c>
      <c r="H30" s="46" t="str">
        <f t="shared" si="2"/>
        <v>USD_YC1Y-MxRH_27x39F</v>
      </c>
      <c r="I30" s="46" t="str">
        <f>_xll.qlFraRateHelper(H30,G30,B30,E30,Permanent,Trigger,ObjectOverwrite)</f>
        <v>USD_YC1Y-MxRH_27x39F#0000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UsdLibor1Y</v>
      </c>
      <c r="F31" s="68" t="b">
        <v>1</v>
      </c>
      <c r="G31" s="46" t="str">
        <f t="shared" si="1"/>
        <v>USD28x40F_SYNTH1Y_Quote</v>
      </c>
      <c r="H31" s="46" t="str">
        <f t="shared" si="2"/>
        <v>USD_YC1Y-MxRH_28x40F</v>
      </c>
      <c r="I31" s="46" t="str">
        <f>_xll.qlFraRateHelper(H31,G31,B31,E31,Permanent,Trigger,ObjectOverwrite)</f>
        <v>USD_YC1Y-MxRH_28x40F#0000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UsdLibor1Y</v>
      </c>
      <c r="F32" s="68" t="b">
        <v>1</v>
      </c>
      <c r="G32" s="46" t="str">
        <f t="shared" si="1"/>
        <v>USD29x41F_SYNTH1Y_Quote</v>
      </c>
      <c r="H32" s="46" t="str">
        <f t="shared" si="2"/>
        <v>USD_YC1Y-MxRH_29x41F</v>
      </c>
      <c r="I32" s="46" t="str">
        <f>_xll.qlFraRateHelper(H32,G32,B32,E32,Permanent,Trigger,ObjectOverwrite)</f>
        <v>USD_YC1Y-MxRH_29x41F#0000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UsdLibor1Y</v>
      </c>
      <c r="F33" s="68" t="b">
        <v>1</v>
      </c>
      <c r="G33" s="46" t="str">
        <f t="shared" si="1"/>
        <v>USD30x42F_SYNTH1Y_Quote</v>
      </c>
      <c r="H33" s="46" t="str">
        <f t="shared" si="2"/>
        <v>USD_YC1Y-MxRH_30x42F</v>
      </c>
      <c r="I33" s="46" t="str">
        <f>_xll.qlFraRateHelper(H33,G33,B33,E33,Permanent,Trigger,ObjectOverwrite)</f>
        <v>USD_YC1Y-MxRH_30x42F#0000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UsdLibor1Y</v>
      </c>
      <c r="F34" s="68" t="b">
        <v>1</v>
      </c>
      <c r="G34" s="46" t="str">
        <f t="shared" si="1"/>
        <v>USD31x43F_SYNTH1Y_Quote</v>
      </c>
      <c r="H34" s="46" t="str">
        <f t="shared" si="2"/>
        <v>USD_YC1Y-MxRH_31x43F</v>
      </c>
      <c r="I34" s="46" t="str">
        <f>_xll.qlFraRateHelper(H34,G34,B34,E34,Permanent,Trigger,ObjectOverwrite)</f>
        <v>USD_YC1Y-MxRH_31x43F#0000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UsdLibor1Y</v>
      </c>
      <c r="F35" s="68" t="b">
        <v>1</v>
      </c>
      <c r="G35" s="46" t="str">
        <f t="shared" si="1"/>
        <v>USD32x44F_SYNTH1Y_Quote</v>
      </c>
      <c r="H35" s="46" t="str">
        <f t="shared" si="2"/>
        <v>USD_YC1Y-MxRH_32x44F</v>
      </c>
      <c r="I35" s="46" t="str">
        <f>_xll.qlFraRateHelper(H35,G35,B35,E35,Permanent,Trigger,ObjectOverwrite)</f>
        <v>USD_YC1Y-MxRH_32x44F#0000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UsdLibor1Y</v>
      </c>
      <c r="F36" s="68" t="b">
        <v>1</v>
      </c>
      <c r="G36" s="46" t="str">
        <f t="shared" si="1"/>
        <v>USD33x45F_SYNTH1Y_Quote</v>
      </c>
      <c r="H36" s="46" t="str">
        <f t="shared" si="2"/>
        <v>USD_YC1Y-MxRH_33x45F</v>
      </c>
      <c r="I36" s="46" t="str">
        <f>_xll.qlFraRateHelper(H36,G36,B36,E36,Permanent,Trigger,ObjectOverwrite)</f>
        <v>USD_YC1Y-MxRH_33x45F#0000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UsdLibor1Y</v>
      </c>
      <c r="F37" s="68" t="b">
        <v>1</v>
      </c>
      <c r="G37" s="46" t="str">
        <f t="shared" si="1"/>
        <v>USD34x46F_SYNTH1Y_Quote</v>
      </c>
      <c r="H37" s="46" t="str">
        <f t="shared" si="2"/>
        <v>USD_YC1Y-MxRH_34x46F</v>
      </c>
      <c r="I37" s="46" t="str">
        <f>_xll.qlFraRateHelper(H37,G37,B37,E37,Permanent,Trigger,ObjectOverwrite)</f>
        <v>USD_YC1Y-MxRH_34x46F#0000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UsdLibor1Y</v>
      </c>
      <c r="F38" s="69" t="b">
        <v>1</v>
      </c>
      <c r="G38" s="47" t="str">
        <f t="shared" si="1"/>
        <v>USD35x47F_SYNTH1Y_Quote</v>
      </c>
      <c r="H38" s="47" t="str">
        <f t="shared" si="2"/>
        <v>USD_YC1Y-MxRH_35x47F</v>
      </c>
      <c r="I38" s="47" t="str">
        <f>_xll.qlFraRateHelper(H38,G38,B38,E38,Permanent,Trigger,ObjectOverwrite)</f>
        <v>USD_YC1Y-MxRH_35x47F#0000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UsdLibor1Y</v>
      </c>
      <c r="F39" s="68" t="b">
        <v>1</v>
      </c>
      <c r="G39" s="46" t="str">
        <f t="shared" si="1"/>
        <v>USD37x49F_SYNTH1Y_Quote</v>
      </c>
      <c r="H39" s="46" t="str">
        <f t="shared" si="2"/>
        <v>USD_YC1Y-MxRH_37x49F</v>
      </c>
      <c r="I39" s="46" t="str">
        <f>_xll.qlFraRateHelper(H39,G39,B39,E39,Permanent,Trigger,ObjectOverwrite)</f>
        <v>USD_YC1Y-MxRH_37x49F#0000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UsdLibor1Y</v>
      </c>
      <c r="F40" s="68" t="b">
        <v>1</v>
      </c>
      <c r="G40" s="46" t="str">
        <f t="shared" si="1"/>
        <v>USD38x50F_SYNTH1Y_Quote</v>
      </c>
      <c r="H40" s="46" t="str">
        <f t="shared" si="2"/>
        <v>USD_YC1Y-MxRH_38x50F</v>
      </c>
      <c r="I40" s="46" t="str">
        <f>_xll.qlFraRateHelper(H40,G40,B40,E40,Permanent,Trigger,ObjectOverwrite)</f>
        <v>USD_YC1Y-MxRH_38x50F#0000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UsdLibor1Y</v>
      </c>
      <c r="F41" s="68" t="b">
        <v>1</v>
      </c>
      <c r="G41" s="46" t="str">
        <f t="shared" si="1"/>
        <v>USD39x51F_SYNTH1Y_Quote</v>
      </c>
      <c r="H41" s="46" t="str">
        <f t="shared" si="2"/>
        <v>USD_YC1Y-MxRH_39x51F</v>
      </c>
      <c r="I41" s="46" t="str">
        <f>_xll.qlFraRateHelper(H41,G41,B41,E41,Permanent,Trigger,ObjectOverwrite)</f>
        <v>USD_YC1Y-MxRH_39x51F#0000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UsdLibor1Y</v>
      </c>
      <c r="F42" s="68" t="b">
        <v>1</v>
      </c>
      <c r="G42" s="46" t="str">
        <f t="shared" si="1"/>
        <v>USD40x52F_SYNTH1Y_Quote</v>
      </c>
      <c r="H42" s="46" t="str">
        <f t="shared" si="2"/>
        <v>USD_YC1Y-MxRH_40x52F</v>
      </c>
      <c r="I42" s="46" t="str">
        <f>_xll.qlFraRateHelper(H42,G42,B42,E42,Permanent,Trigger,ObjectOverwrite)</f>
        <v>USD_YC1Y-MxRH_40x52F#0000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UsdLibor1Y</v>
      </c>
      <c r="F43" s="68" t="b">
        <v>1</v>
      </c>
      <c r="G43" s="46" t="str">
        <f t="shared" si="1"/>
        <v>USD41x53F_SYNTH1Y_Quote</v>
      </c>
      <c r="H43" s="46" t="str">
        <f t="shared" si="2"/>
        <v>USD_YC1Y-MxRH_41x53F</v>
      </c>
      <c r="I43" s="46" t="str">
        <f>_xll.qlFraRateHelper(H43,G43,B43,E43,Permanent,Trigger,ObjectOverwrite)</f>
        <v>USD_YC1Y-MxRH_41x53F#0000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UsdLibor1Y</v>
      </c>
      <c r="F44" s="68" t="b">
        <v>1</v>
      </c>
      <c r="G44" s="46" t="str">
        <f t="shared" si="1"/>
        <v>USD42x54F_SYNTH1Y_Quote</v>
      </c>
      <c r="H44" s="46" t="str">
        <f t="shared" si="2"/>
        <v>USD_YC1Y-MxRH_42x54F</v>
      </c>
      <c r="I44" s="46" t="str">
        <f>_xll.qlFraRateHelper(H44,G44,B44,E44,Permanent,Trigger,ObjectOverwrite)</f>
        <v>USD_YC1Y-MxRH_42x54F#0000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UsdLibor1Y</v>
      </c>
      <c r="F45" s="68" t="b">
        <v>1</v>
      </c>
      <c r="G45" s="46" t="str">
        <f t="shared" si="1"/>
        <v>USD43x55F_SYNTH1Y_Quote</v>
      </c>
      <c r="H45" s="46" t="str">
        <f t="shared" si="2"/>
        <v>USD_YC1Y-MxRH_43x55F</v>
      </c>
      <c r="I45" s="46" t="str">
        <f>_xll.qlFraRateHelper(H45,G45,B45,E45,Permanent,Trigger,ObjectOverwrite)</f>
        <v>USD_YC1Y-MxRH_43x55F#0000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UsdLibor1Y</v>
      </c>
      <c r="F46" s="68" t="b">
        <v>1</v>
      </c>
      <c r="G46" s="46" t="str">
        <f t="shared" si="1"/>
        <v>USD44x56F_SYNTH1Y_Quote</v>
      </c>
      <c r="H46" s="46" t="str">
        <f t="shared" si="2"/>
        <v>USD_YC1Y-MxRH_44x56F</v>
      </c>
      <c r="I46" s="46" t="str">
        <f>_xll.qlFraRateHelper(H46,G46,B46,E46,Permanent,Trigger,ObjectOverwrite)</f>
        <v>USD_YC1Y-MxRH_44x56F#0000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UsdLibor1Y</v>
      </c>
      <c r="F47" s="68" t="b">
        <v>1</v>
      </c>
      <c r="G47" s="46" t="str">
        <f t="shared" si="1"/>
        <v>USD45x57F_SYNTH1Y_Quote</v>
      </c>
      <c r="H47" s="46" t="str">
        <f t="shared" si="2"/>
        <v>USD_YC1Y-MxRH_45x57F</v>
      </c>
      <c r="I47" s="46" t="str">
        <f>_xll.qlFraRateHelper(H47,G47,B47,E47,Permanent,Trigger,ObjectOverwrite)</f>
        <v>USD_YC1Y-MxRH_45x57F#0000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UsdLibor1Y</v>
      </c>
      <c r="F48" s="68" t="b">
        <v>1</v>
      </c>
      <c r="G48" s="46" t="str">
        <f t="shared" si="1"/>
        <v>USD46x58F_SYNTH1Y_Quote</v>
      </c>
      <c r="H48" s="46" t="str">
        <f t="shared" si="2"/>
        <v>USD_YC1Y-MxRH_46x58F</v>
      </c>
      <c r="I48" s="46" t="str">
        <f>_xll.qlFraRateHelper(H48,G48,B48,E48,Permanent,Trigger,ObjectOverwrite)</f>
        <v>USD_YC1Y-MxRH_46x58F#0000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UsdLibor1Y</v>
      </c>
      <c r="F49" s="69" t="b">
        <v>1</v>
      </c>
      <c r="G49" s="47" t="str">
        <f t="shared" si="1"/>
        <v>USD47x59F_SYNTH1Y_Quote</v>
      </c>
      <c r="H49" s="47" t="str">
        <f t="shared" si="2"/>
        <v>USD_YC1Y-MxRH_47x59F</v>
      </c>
      <c r="I49" s="47" t="str">
        <f>_xll.qlFraRateHelper(H49,G49,B49,E49,Permanent,Trigger,ObjectOverwrite)</f>
        <v>USD_YC1Y-MxRH_47x59F#0000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25</v>
      </c>
      <c r="G1" s="41" t="str">
        <f>Currency&amp;"_YC"&amp;$E$1&amp;"RH"</f>
        <v>USD_YCSTDRH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USD_YCSTDRH_FRAs.xml</v>
      </c>
      <c r="H2" s="35" t="e">
        <f ca="1">IF(Serialize,_xll.ohObjectSave(H3:H4,SerializationPath&amp;G2,FileOverwrite,Serialize),"---")</f>
        <v>#NAME?</v>
      </c>
      <c r="I2" s="43" t="e">
        <f ca="1">_xll.ohRangeRetrieveError(H2)</f>
        <v>#NAME?</v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USDTND_Quote</v>
      </c>
      <c r="G3" s="56" t="str">
        <f>$G$1&amp;"_"&amp;$C3&amp;$D3</f>
        <v>USD_YCSTDRH_TND</v>
      </c>
      <c r="H3" s="56" t="str">
        <f>_xll.qlFraRateHelper(G3,F3,B3,E3,Permanent,Trigger,ObjectOverwrite)</f>
        <v>USD_YCSTDRH_TND#0000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USDSND_Quote</v>
      </c>
      <c r="G4" s="47" t="str">
        <f>$G$1&amp;"_"&amp;$C4&amp;$D4</f>
        <v>USD_YCSTDRH_SND</v>
      </c>
      <c r="H4" s="47" t="str">
        <f>_xll.qlFraRateHelper(G4,F4,B4,E4,Permanent,Trigger,ObjectOverwrite)</f>
        <v>USD_YCSTDRH_SND#0000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/>
      <c r="G1" s="41" t="str">
        <f>Currency&amp;"_YC"&amp;$E$1&amp;"RH"</f>
        <v>USD_YCRH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USD_YCRH_FRAs.xml</v>
      </c>
      <c r="H2" s="35" t="e">
        <f ca="1">IF(Serialize,_xll.ohObjectSave(H3:H4,SerializationPath&amp;G2,FileOverwrite,Serialize),"---")</f>
        <v>#NAME?</v>
      </c>
      <c r="I2" s="43" t="e">
        <f ca="1">_xll.ohRangeRetrieveError(H2)</f>
        <v>#NAME?</v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USDTND_Quote</v>
      </c>
      <c r="G3" s="56" t="str">
        <f>$G$1&amp;"_"&amp;$C3&amp;$D3</f>
        <v>USD_YCRH_TND</v>
      </c>
      <c r="H3" s="56" t="str">
        <f>_xll.qlFraRateHelper(G3,F3,B3,E3,Permanent,Trigger,ObjectOverwrite)</f>
        <v>USD_YCRH_TND#0000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USDSND_Quote</v>
      </c>
      <c r="G4" s="47" t="str">
        <f>$G$1&amp;"_"&amp;$C4&amp;$D4</f>
        <v>USD_YCRH_SND</v>
      </c>
      <c r="H4" s="47" t="str">
        <f>_xll.qlFraRateHelper(G4,F4,B4,E4,Permanent,Trigger,ObjectOverwrite)</f>
        <v>USD_YCRH_SND#0000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19</v>
      </c>
      <c r="G1" s="41" t="str">
        <f>Currency&amp;"_YC"&amp;$E$1&amp;"RH"</f>
        <v>USD_YCONRH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USD_YCONRH_FRAs.xml</v>
      </c>
      <c r="H2" s="35" t="e">
        <f ca="1">IF(Serialize,_xll.ohObjectSave(H3:H4,SerializationPath&amp;G2,FileOverwrite,Serialize),"---")</f>
        <v>#NAME?</v>
      </c>
      <c r="I2" s="43" t="e">
        <f ca="1">_xll.ohRangeRetrieveError(H2)</f>
        <v>#NAME?</v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USDTND_Quote</v>
      </c>
      <c r="G3" s="56" t="str">
        <f>$G$1&amp;"_"&amp;$C3&amp;$D3</f>
        <v>USD_YCONRH_TND</v>
      </c>
      <c r="H3" s="56" t="str">
        <f>_xll.qlFraRateHelper(G3,F3,B3,E3,Permanent,Trigger,ObjectOverwrite)</f>
        <v>USD_YCONRH_TND#0000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USDSND_Quote</v>
      </c>
      <c r="G4" s="47" t="str">
        <f>$G$1&amp;"_"&amp;$C4&amp;$D4</f>
        <v>USD_YCONRH_SND</v>
      </c>
      <c r="H4" s="47" t="str">
        <f>_xll.qlFraRateHelper(G4,F4,B4,E4,Permanent,Trigger,ObjectOverwrite)</f>
        <v>USD_YCONRH_SND#0000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G1" s="41" t="str">
        <f>Currency&amp;"_YC"&amp;$E$1&amp;"RH"</f>
        <v>USD_YC1MRH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USD_YC1MRH_FRAs.xml</v>
      </c>
      <c r="H2" s="35" t="e">
        <f ca="1">IF(Serialize,_xll.ohObjectSave(H3:H4,SerializationPath&amp;G2,FileOverwrite,Serialize),"---")</f>
        <v>#NAME?</v>
      </c>
      <c r="I2" s="43" t="e">
        <f ca="1">_xll.ohRangeRetrieveError(H2)</f>
        <v>#NAME?</v>
      </c>
      <c r="J2" s="16"/>
    </row>
    <row r="3" spans="1:10" x14ac:dyDescent="0.2">
      <c r="A3" s="1"/>
      <c r="B3" s="54" t="s">
        <v>17</v>
      </c>
      <c r="C3" s="54" t="str">
        <f>"T"&amp;D1</f>
        <v>T1</v>
      </c>
      <c r="D3" s="55" t="s">
        <v>16</v>
      </c>
      <c r="E3" s="56" t="str">
        <f>PROPER(Currency)&amp;FamilyName&amp;$E$1</f>
        <v>UsdLibor1M</v>
      </c>
      <c r="F3" s="56" t="str">
        <f>Currency&amp;C3&amp;D3&amp;"_Quote"</f>
        <v>USDT1F1_Quote</v>
      </c>
      <c r="G3" s="56" t="str">
        <f>$G$1&amp;"_"&amp;$C3&amp;$D3</f>
        <v>USD_YC1MRH_T1F1</v>
      </c>
      <c r="H3" s="56" t="str">
        <f>_xll.qlFraRateHelper(G3,F3,B3,E3,Permanent,Trigger,ObjectOverwrite)</f>
        <v>USD_YC1MRH_T1F1#0000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TOM1</v>
      </c>
      <c r="D4" s="53" t="s">
        <v>16</v>
      </c>
      <c r="E4" s="47" t="str">
        <f>PROPER(Currency)&amp;FamilyName&amp;$E$1</f>
        <v>UsdLibor1M</v>
      </c>
      <c r="F4" s="47" t="str">
        <f>Currency&amp;C4&amp;D4&amp;"_Quote"</f>
        <v>USDTOM1F1_Quote</v>
      </c>
      <c r="G4" s="47" t="str">
        <f>$G$1&amp;"_"&amp;$C4&amp;$D4</f>
        <v>USD_YC1MRH_TOM1F1</v>
      </c>
      <c r="H4" s="47" t="str">
        <f>_xll.qlFraRateHelper(G4,F4,B4,E4,Permanent,Trigger,ObjectOverwrite)</f>
        <v>USD_YC1MRH_TOM1F1#0000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G1" s="41" t="str">
        <f>Currency&amp;"_YC"&amp;$E$1&amp;"RH"</f>
        <v>USD_YC3MRH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USD_YC3MRH_FRAs.xml</v>
      </c>
      <c r="H2" s="35" t="e">
        <f ca="1">IF(Serialize,_xll.ohObjectSave(H3:H10,SerializationPath&amp;G2,FileOverwrite,Serialize),"---")</f>
        <v>#NAME?</v>
      </c>
      <c r="I2" s="43" t="e">
        <f ca="1">_xll.ohRangeRetrieveError(H2)</f>
        <v>#NAME?</v>
      </c>
      <c r="J2" s="16"/>
    </row>
    <row r="3" spans="1:10" x14ac:dyDescent="0.2">
      <c r="A3" s="1"/>
      <c r="B3" s="54" t="s">
        <v>17</v>
      </c>
      <c r="C3" s="54" t="str">
        <f>"T"&amp;D1</f>
        <v>T3</v>
      </c>
      <c r="D3" s="55" t="s">
        <v>16</v>
      </c>
      <c r="E3" s="56" t="str">
        <f t="shared" ref="E3:E10" si="0">PROPER(Currency)&amp;FamilyName&amp;$E$1</f>
        <v>UsdLibor3M</v>
      </c>
      <c r="F3" s="56" t="str">
        <f t="shared" ref="F3:F10" si="1">Currency&amp;C3&amp;D3&amp;"_Quote"</f>
        <v>USDT3F1_Quote</v>
      </c>
      <c r="G3" s="56" t="str">
        <f t="shared" ref="G3:G10" si="2">$G$1&amp;"_"&amp;$C3&amp;$D3</f>
        <v>USD_YC3MRH_T3F1</v>
      </c>
      <c r="H3" s="56" t="str">
        <f>_xll.qlFraRateHelper(G3,F3,B3,E3,Permanent,Trigger,ObjectOverwrite)</f>
        <v>USD_YC3MRH_T3F1#0000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TOM3</v>
      </c>
      <c r="D4" s="53" t="s">
        <v>16</v>
      </c>
      <c r="E4" s="47" t="str">
        <f t="shared" si="0"/>
        <v>UsdLibor3M</v>
      </c>
      <c r="F4" s="47" t="str">
        <f t="shared" si="1"/>
        <v>USDTOM3F1_Quote</v>
      </c>
      <c r="G4" s="47" t="str">
        <f t="shared" si="2"/>
        <v>USD_YC3MRH_TOM3F1</v>
      </c>
      <c r="H4" s="47" t="str">
        <f>_xll.qlFraRateHelper(G4,F4,B4,E4,Permanent,Trigger,ObjectOverwrite)</f>
        <v>USD_YC3MRH_TOM3F1#0000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UsdLibor3M</v>
      </c>
      <c r="F5" s="46" t="str">
        <f t="shared" si="1"/>
        <v>USD1x4F_Quote</v>
      </c>
      <c r="G5" s="46" t="str">
        <f t="shared" si="2"/>
        <v>USD_YC3MRH_1x4F</v>
      </c>
      <c r="H5" s="46" t="str">
        <f>_xll.qlFraRateHelper(G5,F5,B5,E5,Permanent,Trigger,ObjectOverwrite)</f>
        <v>USD_YC3MRH_1x4F#0000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UsdLibor3M</v>
      </c>
      <c r="F6" s="46" t="str">
        <f t="shared" si="1"/>
        <v>USD2x5F_Quote</v>
      </c>
      <c r="G6" s="46" t="str">
        <f t="shared" si="2"/>
        <v>USD_YC3MRH_2x5F</v>
      </c>
      <c r="H6" s="46" t="str">
        <f>_xll.qlFraRateHelper(G6,F6,B6,E6,Permanent,Trigger,ObjectOverwrite)</f>
        <v>USD_YC3MRH_2x5F#0000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UsdLibor3M</v>
      </c>
      <c r="F7" s="46" t="str">
        <f t="shared" si="1"/>
        <v>USD3x6F_Quote</v>
      </c>
      <c r="G7" s="46" t="str">
        <f t="shared" si="2"/>
        <v>USD_YC3MRH_3x6F</v>
      </c>
      <c r="H7" s="46" t="str">
        <f>_xll.qlFraRateHelper(G7,F7,B7,E7,Permanent,Trigger,ObjectOverwrite)</f>
        <v>USD_YC3MRH_3x6F#0000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UsdLibor3M</v>
      </c>
      <c r="F8" s="46" t="str">
        <f t="shared" si="1"/>
        <v>USD4x7F_Quote</v>
      </c>
      <c r="G8" s="46" t="str">
        <f t="shared" si="2"/>
        <v>USD_YC3MRH_4x7F</v>
      </c>
      <c r="H8" s="46" t="str">
        <f>_xll.qlFraRateHelper(G8,F8,B8,E8,Permanent,Trigger,ObjectOverwrite)</f>
        <v>USD_YC3MRH_4x7F#0000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UsdLibor3M</v>
      </c>
      <c r="F9" s="46" t="str">
        <f t="shared" si="1"/>
        <v>USD5x8F_Quote</v>
      </c>
      <c r="G9" s="46" t="str">
        <f t="shared" si="2"/>
        <v>USD_YC3MRH_5x8F</v>
      </c>
      <c r="H9" s="46" t="str">
        <f>_xll.qlFraRateHelper(G9,F9,B9,E9,Permanent,Trigger,ObjectOverwrite)</f>
        <v>USD_YC3MRH_5x8F#0000</v>
      </c>
      <c r="I9" s="44" t="str">
        <f>_xll.ohRangeRetrieveError(H9)</f>
        <v/>
      </c>
      <c r="J9" s="16"/>
    </row>
    <row r="10" spans="1:10" x14ac:dyDescent="0.2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UsdLibor3M</v>
      </c>
      <c r="F10" s="47" t="str">
        <f t="shared" si="1"/>
        <v>USD6x9F_Quote</v>
      </c>
      <c r="G10" s="47" t="str">
        <f t="shared" si="2"/>
        <v>USD_YC3MRH_6x9F</v>
      </c>
      <c r="H10" s="47" t="str">
        <f>_xll.qlFraRateHelper(G10,F10,B10,E10,Permanent,Trigger,ObjectOverwrite)</f>
        <v>USD_YC3MRH_6x9F#0000</v>
      </c>
      <c r="I10" s="45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H1" s="41" t="str">
        <f>Currency&amp;"_YC"&amp;$E$1&amp;"RH"</f>
        <v>USD_YC6MRH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USD_YC6MRH_FRAs.xml</v>
      </c>
      <c r="I2" s="64" t="e">
        <f ca="1">IF(Serialize,_xll.ohObjectSave(I3:I22,SerializationPath&amp;H2,FileOverwrite,Serialize),"---")</f>
        <v>#NAME?</v>
      </c>
      <c r="J2" s="59" t="e">
        <f ca="1">_xll.ohRangeRetrieveError(I2)</f>
        <v>#NAME?</v>
      </c>
      <c r="K2" s="16"/>
    </row>
    <row r="3" spans="1:11" x14ac:dyDescent="0.2">
      <c r="A3" s="1"/>
      <c r="B3" s="54" t="s">
        <v>17</v>
      </c>
      <c r="C3" s="54" t="str">
        <f>"T"&amp;D1</f>
        <v>T6</v>
      </c>
      <c r="D3" s="55" t="s">
        <v>16</v>
      </c>
      <c r="E3" s="56" t="str">
        <f t="shared" ref="E3:E22" si="0">PROPER(Currency)&amp;FamilyName&amp;$E$1</f>
        <v>UsdLibor6M</v>
      </c>
      <c r="F3" s="67" t="b">
        <v>0</v>
      </c>
      <c r="G3" s="56" t="str">
        <f>Currency&amp;C3&amp;D3&amp;IF(F3,"_SYNTH"&amp;$E$1,"")&amp;"_Quote"</f>
        <v>USDT6F1_Quote</v>
      </c>
      <c r="H3" s="56" t="str">
        <f>$H$1&amp;"_"&amp;$C3&amp;$D3</f>
        <v>USD_YC6MRH_T6F1</v>
      </c>
      <c r="I3" s="56" t="str">
        <f>_xll.qlFraRateHelper(H3,G3,B3,E3,Permanent,Trigger,ObjectOverwrite)</f>
        <v>USD_YC6MRH_T6F1#0000</v>
      </c>
      <c r="J3" s="59" t="str">
        <f>_xll.ohRangeRetrieveError(I3)</f>
        <v/>
      </c>
      <c r="K3" s="16"/>
    </row>
    <row r="4" spans="1:11" x14ac:dyDescent="0.2">
      <c r="A4" s="1"/>
      <c r="B4" s="52" t="s">
        <v>18</v>
      </c>
      <c r="C4" s="52" t="str">
        <f>"TOM"&amp;D1</f>
        <v>TOM6</v>
      </c>
      <c r="D4" s="53" t="s">
        <v>16</v>
      </c>
      <c r="E4" s="47" t="str">
        <f t="shared" si="0"/>
        <v>UsdLibor6M</v>
      </c>
      <c r="F4" s="69" t="b">
        <v>0</v>
      </c>
      <c r="G4" s="47" t="str">
        <f>Currency&amp;C4&amp;D4&amp;IF(F4,"_SYNTH"&amp;$E$1,"")&amp;"_Quote"</f>
        <v>USDTOM6F1_Quote</v>
      </c>
      <c r="H4" s="47" t="str">
        <f t="shared" ref="H4:H22" si="1">$H$1&amp;"_"&amp;$C4&amp;$D4</f>
        <v>USD_YC6MRH_TOM6F1</v>
      </c>
      <c r="I4" s="47" t="str">
        <f>_xll.qlFraRateHelper(H4,G4,B4,E4,Permanent,Trigger,ObjectOverwrite)</f>
        <v>USD_YC6MRH_TOM6F1#0000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UsdLibor6M</v>
      </c>
      <c r="F5" s="67" t="b">
        <v>0</v>
      </c>
      <c r="G5" s="56" t="str">
        <f>Currency&amp;C5&amp;D5&amp;IF(F5,"_SYNTH"&amp;$E$1,"")&amp;"_Quote"</f>
        <v>USD1x7F_Quote</v>
      </c>
      <c r="H5" s="56" t="str">
        <f t="shared" si="1"/>
        <v>USD_YC6MRH_1x7F</v>
      </c>
      <c r="I5" s="56" t="str">
        <f>_xll.qlFraRateHelper(H5,G5,B5,E5,Permanent,Trigger,ObjectOverwrite)</f>
        <v>USD_YC6MRH_1x7F#0000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UsdLibor6M</v>
      </c>
      <c r="F6" s="68" t="b">
        <v>0</v>
      </c>
      <c r="G6" s="46" t="str">
        <f>Currency&amp;C6&amp;D6&amp;IF(F6,"_SYNTH"&amp;$E$1,"")&amp;"_Quote"</f>
        <v>USD2x8F_Quote</v>
      </c>
      <c r="H6" s="46" t="str">
        <f t="shared" si="1"/>
        <v>USD_YC6MRH_2x8F</v>
      </c>
      <c r="I6" s="46" t="str">
        <f>_xll.qlFraRateHelper(H6,G6,B6,E6,Permanent,Trigger,ObjectOverwrite)</f>
        <v>USD_YC6MRH_2x8F#0000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UsdLibor6M</v>
      </c>
      <c r="F7" s="68" t="b">
        <v>0</v>
      </c>
      <c r="G7" s="46" t="str">
        <f t="shared" ref="G7:G22" si="4">Currency&amp;C7&amp;D7&amp;IF(F7,"_SYNTH"&amp;$E$1,"")&amp;"_Quote"</f>
        <v>USD3x9F_Quote</v>
      </c>
      <c r="H7" s="46" t="str">
        <f t="shared" si="1"/>
        <v>USD_YC6MRH_3x9F</v>
      </c>
      <c r="I7" s="46" t="str">
        <f>_xll.qlFraRateHelper(H7,G7,B7,E7,Permanent,Trigger,ObjectOverwrite)</f>
        <v>USD_YC6MRH_3x9F#0000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UsdLibor6M</v>
      </c>
      <c r="F8" s="68" t="b">
        <v>0</v>
      </c>
      <c r="G8" s="46" t="str">
        <f t="shared" si="4"/>
        <v>USD4x10F_Quote</v>
      </c>
      <c r="H8" s="46" t="str">
        <f t="shared" si="1"/>
        <v>USD_YC6MRH_4x10F</v>
      </c>
      <c r="I8" s="46" t="str">
        <f>_xll.qlFraRateHelper(H8,G8,B8,E8,Permanent,Trigger,ObjectOverwrite)</f>
        <v>USD_YC6MRH_4x10F#0000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UsdLibor6M</v>
      </c>
      <c r="F9" s="68" t="b">
        <v>0</v>
      </c>
      <c r="G9" s="46" t="str">
        <f t="shared" si="4"/>
        <v>USD5x11F_Quote</v>
      </c>
      <c r="H9" s="46" t="str">
        <f t="shared" si="1"/>
        <v>USD_YC6MRH_5x11F</v>
      </c>
      <c r="I9" s="46" t="str">
        <f>_xll.qlFraRateHelper(H9,G9,B9,E9,Permanent,Trigger,ObjectOverwrite)</f>
        <v>USD_YC6MRH_5x11F#0000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UsdLibor6M</v>
      </c>
      <c r="F10" s="68" t="b">
        <v>0</v>
      </c>
      <c r="G10" s="46" t="str">
        <f t="shared" si="4"/>
        <v>USD6x12F_Quote</v>
      </c>
      <c r="H10" s="46" t="str">
        <f t="shared" si="1"/>
        <v>USD_YC6MRH_6x12F</v>
      </c>
      <c r="I10" s="46" t="str">
        <f>_xll.qlFraRateHelper(H10,G10,B10,E10,Permanent,Trigger,ObjectOverwrite)</f>
        <v>USD_YC6MRH_6x12F#0000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UsdLibor6M</v>
      </c>
      <c r="F11" s="68" t="b">
        <v>0</v>
      </c>
      <c r="G11" s="46" t="str">
        <f t="shared" si="4"/>
        <v>USD7x13F_Quote</v>
      </c>
      <c r="H11" s="46" t="str">
        <f t="shared" si="1"/>
        <v>USD_YC6MRH_7x13F</v>
      </c>
      <c r="I11" s="46" t="str">
        <f>_xll.qlFraRateHelper(H11,G11,B11,E11,Permanent,Trigger,ObjectOverwrite)</f>
        <v>USD_YC6MRH_7x13F#0000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UsdLibor6M</v>
      </c>
      <c r="F12" s="68" t="b">
        <v>0</v>
      </c>
      <c r="G12" s="46" t="str">
        <f t="shared" si="4"/>
        <v>USD8x14F_Quote</v>
      </c>
      <c r="H12" s="46" t="str">
        <f t="shared" si="1"/>
        <v>USD_YC6MRH_8x14F</v>
      </c>
      <c r="I12" s="46" t="str">
        <f>_xll.qlFraRateHelper(H12,G12,B12,E12,Permanent,Trigger,ObjectOverwrite)</f>
        <v>USD_YC6MRH_8x14F#0000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UsdLibor6M</v>
      </c>
      <c r="F13" s="68" t="b">
        <v>0</v>
      </c>
      <c r="G13" s="46" t="str">
        <f t="shared" si="4"/>
        <v>USD9x15F_Quote</v>
      </c>
      <c r="H13" s="46" t="str">
        <f t="shared" si="1"/>
        <v>USD_YC6MRH_9x15F</v>
      </c>
      <c r="I13" s="46" t="str">
        <f>_xll.qlFraRateHelper(H13,G13,B13,E13,Permanent,Trigger,ObjectOverwrite)</f>
        <v>USD_YC6MRH_9x15F#0000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UsdLibor6M</v>
      </c>
      <c r="F14" s="68" t="b">
        <v>0</v>
      </c>
      <c r="G14" s="46" t="str">
        <f t="shared" si="4"/>
        <v>USD10x16F_Quote</v>
      </c>
      <c r="H14" s="46" t="str">
        <f t="shared" si="1"/>
        <v>USD_YC6MRH_10x16F</v>
      </c>
      <c r="I14" s="46" t="str">
        <f>_xll.qlFraRateHelper(H14,G14,B14,E14,Permanent,Trigger,ObjectOverwrite)</f>
        <v>USD_YC6MRH_10x16F#0000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UsdLibor6M</v>
      </c>
      <c r="F15" s="68" t="b">
        <v>0</v>
      </c>
      <c r="G15" s="46" t="str">
        <f t="shared" si="4"/>
        <v>USD11x17F_Quote</v>
      </c>
      <c r="H15" s="46" t="str">
        <f t="shared" si="1"/>
        <v>USD_YC6MRH_11x17F</v>
      </c>
      <c r="I15" s="46" t="str">
        <f>_xll.qlFraRateHelper(H15,G15,B15,E15,Permanent,Trigger,ObjectOverwrite)</f>
        <v>USD_YC6MRH_11x17F#0000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UsdLibor6M</v>
      </c>
      <c r="F16" s="68" t="b">
        <v>0</v>
      </c>
      <c r="G16" s="46" t="str">
        <f t="shared" si="4"/>
        <v>USD12x18F_Quote</v>
      </c>
      <c r="H16" s="46" t="str">
        <f t="shared" si="1"/>
        <v>USD_YC6MRH_12x18F</v>
      </c>
      <c r="I16" s="46" t="str">
        <f>_xll.qlFraRateHelper(H16,G16,B16,E16,Permanent,Trigger,ObjectOverwrite)</f>
        <v>USD_YC6MRH_12x18F#0000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UsdLibor6M</v>
      </c>
      <c r="F17" s="68" t="b">
        <v>0</v>
      </c>
      <c r="G17" s="46" t="str">
        <f t="shared" si="4"/>
        <v>USD13x19F_Quote</v>
      </c>
      <c r="H17" s="46" t="str">
        <f t="shared" si="1"/>
        <v>USD_YC6MRH_13x19F</v>
      </c>
      <c r="I17" s="46" t="str">
        <f>_xll.qlFraRateHelper(H17,G17,B17,E17,Permanent,Trigger,ObjectOverwrite)</f>
        <v>USD_YC6MRH_13x19F#0000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UsdLibor6M</v>
      </c>
      <c r="F18" s="68" t="b">
        <v>0</v>
      </c>
      <c r="G18" s="46" t="str">
        <f t="shared" si="4"/>
        <v>USD14x20F_Quote</v>
      </c>
      <c r="H18" s="46" t="str">
        <f t="shared" si="1"/>
        <v>USD_YC6MRH_14x20F</v>
      </c>
      <c r="I18" s="46" t="str">
        <f>_xll.qlFraRateHelper(H18,G18,B18,E18,Permanent,Trigger,ObjectOverwrite)</f>
        <v>USD_YC6MRH_14x20F#0000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UsdLibor6M</v>
      </c>
      <c r="F19" s="68" t="b">
        <v>0</v>
      </c>
      <c r="G19" s="46" t="str">
        <f t="shared" si="4"/>
        <v>USD15x21F_Quote</v>
      </c>
      <c r="H19" s="46" t="str">
        <f t="shared" si="1"/>
        <v>USD_YC6MRH_15x21F</v>
      </c>
      <c r="I19" s="46" t="str">
        <f>_xll.qlFraRateHelper(H19,G19,B19,E19,Permanent,Trigger,ObjectOverwrite)</f>
        <v>USD_YC6MRH_15x21F#0000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UsdLibor6M</v>
      </c>
      <c r="F20" s="68" t="b">
        <v>0</v>
      </c>
      <c r="G20" s="46" t="str">
        <f t="shared" si="4"/>
        <v>USD16x22F_Quote</v>
      </c>
      <c r="H20" s="46" t="str">
        <f t="shared" si="1"/>
        <v>USD_YC6MRH_16x22F</v>
      </c>
      <c r="I20" s="46" t="str">
        <f>_xll.qlFraRateHelper(H20,G20,B20,E20,Permanent,Trigger,ObjectOverwrite)</f>
        <v>USD_YC6MRH_16x22F#0000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UsdLibor6M</v>
      </c>
      <c r="F21" s="68" t="b">
        <v>0</v>
      </c>
      <c r="G21" s="46" t="str">
        <f t="shared" si="4"/>
        <v>USD17x23F_Quote</v>
      </c>
      <c r="H21" s="46" t="str">
        <f t="shared" si="1"/>
        <v>USD_YC6MRH_17x23F</v>
      </c>
      <c r="I21" s="46" t="str">
        <f>_xll.qlFraRateHelper(H21,G21,B21,E21,Permanent,Trigger,ObjectOverwrite)</f>
        <v>USD_YC6MRH_17x23F#0000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UsdLibor6M</v>
      </c>
      <c r="F22" s="68" t="b">
        <v>0</v>
      </c>
      <c r="G22" s="46" t="str">
        <f t="shared" si="4"/>
        <v>USD18x24F_Quote</v>
      </c>
      <c r="H22" s="46" t="str">
        <f t="shared" si="1"/>
        <v>USD_YC6MRH_18x24F</v>
      </c>
      <c r="I22" s="46" t="str">
        <f>_xll.qlFraRateHelper(H22,G22,B22,E22,Permanent,Trigger,ObjectOverwrite)</f>
        <v>USD_YC6MRH_18x24F#0000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H1" s="41" t="str">
        <f>Currency&amp;"_YC"&amp;$E$1&amp;"RH"</f>
        <v>USD_YC1YRH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USD_YC1YRH_FRAs.xml</v>
      </c>
      <c r="I2" s="64" t="e">
        <f ca="1">IF(Serialize,_xll.ohObjectSave(I3:I49,SerializationPath&amp;H2,FileOverwrite,Serialize),"---")</f>
        <v>#NAME?</v>
      </c>
      <c r="J2" s="59" t="e">
        <f ca="1">_xll.ohRangeRetrieveError(I2)</f>
        <v>#NAME?</v>
      </c>
      <c r="K2" s="16"/>
    </row>
    <row r="3" spans="1:11" x14ac:dyDescent="0.2">
      <c r="A3" s="1"/>
      <c r="B3" s="56" t="s">
        <v>17</v>
      </c>
      <c r="C3" s="54" t="str">
        <f>"T"&amp;D1</f>
        <v>T12</v>
      </c>
      <c r="D3" s="55" t="s">
        <v>16</v>
      </c>
      <c r="E3" s="56" t="str">
        <f t="shared" ref="E3:E49" si="0">PROPER(Currency)&amp;FamilyName&amp;$E$1</f>
        <v>UsdLibor1Y</v>
      </c>
      <c r="F3" s="67" t="b">
        <v>0</v>
      </c>
      <c r="G3" s="56" t="str">
        <f t="shared" ref="G3:G20" si="1">Currency&amp;C3&amp;D3&amp;IF(F3,"_SYNTH"&amp;$E$1,"")&amp;"_Quote"</f>
        <v>USDT12F1_Quote</v>
      </c>
      <c r="H3" s="56" t="str">
        <f t="shared" ref="H3:H49" si="2">$H$1&amp;"_"&amp;$C3&amp;$D3</f>
        <v>USD_YC1YRH_T12F1</v>
      </c>
      <c r="I3" s="56" t="str">
        <f>_xll.qlFraRateHelper(H3,G3,B3,E3,Permanent,Trigger,ObjectOverwrite)</f>
        <v>USD_YC1YRH_T12F1#0000</v>
      </c>
      <c r="J3" s="73" t="str">
        <f>_xll.ohRangeRetrieveError(I3)</f>
        <v/>
      </c>
      <c r="K3" s="16"/>
    </row>
    <row r="4" spans="1:11" x14ac:dyDescent="0.2">
      <c r="A4" s="1"/>
      <c r="B4" s="47" t="s">
        <v>18</v>
      </c>
      <c r="C4" s="52" t="str">
        <f>"TOM"&amp;D1</f>
        <v>TOM12</v>
      </c>
      <c r="D4" s="53" t="s">
        <v>16</v>
      </c>
      <c r="E4" s="47" t="str">
        <f t="shared" si="0"/>
        <v>UsdLibor1Y</v>
      </c>
      <c r="F4" s="69" t="b">
        <v>0</v>
      </c>
      <c r="G4" s="47" t="str">
        <f t="shared" si="1"/>
        <v>USDTOM12F1_Quote</v>
      </c>
      <c r="H4" s="47" t="str">
        <f t="shared" si="2"/>
        <v>USD_YC1YRH_TOM12F1</v>
      </c>
      <c r="I4" s="47" t="str">
        <f>_xll.qlFraRateHelper(H4,G4,B4,E4,Permanent,Trigger,ObjectOverwrite)</f>
        <v>USD_YC1YRH_TOM12F1#0000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UsdLibor1Y</v>
      </c>
      <c r="F5" s="68" t="b">
        <v>1</v>
      </c>
      <c r="G5" s="46" t="str">
        <f t="shared" si="1"/>
        <v>USD1x13F_SYNTH1Y_Quote</v>
      </c>
      <c r="H5" s="46" t="str">
        <f t="shared" si="2"/>
        <v>USD_YC1YRH_1x13F</v>
      </c>
      <c r="I5" s="46" t="str">
        <f>_xll.qlFraRateHelper(H5,G5,B5,E5,Permanent,Trigger,ObjectOverwrite)</f>
        <v>USD_YC1YRH_1x13F#0000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UsdLibor1Y</v>
      </c>
      <c r="F6" s="68" t="b">
        <v>1</v>
      </c>
      <c r="G6" s="46" t="str">
        <f t="shared" si="1"/>
        <v>USD2x14F_SYNTH1Y_Quote</v>
      </c>
      <c r="H6" s="46" t="str">
        <f t="shared" si="2"/>
        <v>USD_YC1YRH_2x14F</v>
      </c>
      <c r="I6" s="46" t="str">
        <f>_xll.qlFraRateHelper(H6,G6,B6,E6,Permanent,Trigger,ObjectOverwrite)</f>
        <v>USD_YC1YRH_2x14F#0000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UsdLibor1Y</v>
      </c>
      <c r="F7" s="68" t="b">
        <v>1</v>
      </c>
      <c r="G7" s="46" t="str">
        <f t="shared" si="1"/>
        <v>USD3x15F_SYNTH1Y_Quote</v>
      </c>
      <c r="H7" s="46" t="str">
        <f t="shared" si="2"/>
        <v>USD_YC1YRH_3x15F</v>
      </c>
      <c r="I7" s="46" t="str">
        <f>_xll.qlFraRateHelper(H7,G7,B7,E7,Permanent,Trigger,ObjectOverwrite)</f>
        <v>USD_YC1YRH_3x15F#0000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UsdLibor1Y</v>
      </c>
      <c r="F8" s="68" t="b">
        <v>1</v>
      </c>
      <c r="G8" s="46" t="str">
        <f t="shared" si="1"/>
        <v>USD4x16F_SYNTH1Y_Quote</v>
      </c>
      <c r="H8" s="46" t="str">
        <f t="shared" si="2"/>
        <v>USD_YC1YRH_4x16F</v>
      </c>
      <c r="I8" s="46" t="str">
        <f>_xll.qlFraRateHelper(H8,G8,B8,E8,Permanent,Trigger,ObjectOverwrite)</f>
        <v>USD_YC1YRH_4x16F#0000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UsdLibor1Y</v>
      </c>
      <c r="F9" s="68" t="b">
        <v>1</v>
      </c>
      <c r="G9" s="46" t="str">
        <f t="shared" si="1"/>
        <v>USD5x17F_SYNTH1Y_Quote</v>
      </c>
      <c r="H9" s="46" t="str">
        <f t="shared" si="2"/>
        <v>USD_YC1YRH_5x17F</v>
      </c>
      <c r="I9" s="46" t="str">
        <f>_xll.qlFraRateHelper(H9,G9,B9,E9,Permanent,Trigger,ObjectOverwrite)</f>
        <v>USD_YC1YRH_5x17F#0000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UsdLibor1Y</v>
      </c>
      <c r="F10" s="68" t="b">
        <v>1</v>
      </c>
      <c r="G10" s="46" t="str">
        <f t="shared" si="1"/>
        <v>USD6x18F_SYNTH1Y_Quote</v>
      </c>
      <c r="H10" s="46" t="str">
        <f t="shared" si="2"/>
        <v>USD_YC1YRH_6x18F</v>
      </c>
      <c r="I10" s="46" t="str">
        <f>_xll.qlFraRateHelper(H10,G10,B10,E10,Permanent,Trigger,ObjectOverwrite)</f>
        <v>USD_YC1YRH_6x18F#0000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UsdLibor1Y</v>
      </c>
      <c r="F11" s="68" t="b">
        <v>1</v>
      </c>
      <c r="G11" s="46" t="str">
        <f t="shared" si="1"/>
        <v>USD7x19F_SYNTH1Y_Quote</v>
      </c>
      <c r="H11" s="46" t="str">
        <f t="shared" si="2"/>
        <v>USD_YC1YRH_7x19F</v>
      </c>
      <c r="I11" s="46" t="str">
        <f>_xll.qlFraRateHelper(H11,G11,B11,E11,Permanent,Trigger,ObjectOverwrite)</f>
        <v>USD_YC1YRH_7x19F#0000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UsdLibor1Y</v>
      </c>
      <c r="F12" s="68" t="b">
        <v>1</v>
      </c>
      <c r="G12" s="46" t="str">
        <f t="shared" si="1"/>
        <v>USD8x20F_SYNTH1Y_Quote</v>
      </c>
      <c r="H12" s="46" t="str">
        <f t="shared" si="2"/>
        <v>USD_YC1YRH_8x20F</v>
      </c>
      <c r="I12" s="46" t="str">
        <f>_xll.qlFraRateHelper(H12,G12,B12,E12,Permanent,Trigger,ObjectOverwrite)</f>
        <v>USD_YC1YRH_8x20F#0000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UsdLibor1Y</v>
      </c>
      <c r="F13" s="68" t="b">
        <v>1</v>
      </c>
      <c r="G13" s="46" t="str">
        <f t="shared" si="1"/>
        <v>USD9x21F_SYNTH1Y_Quote</v>
      </c>
      <c r="H13" s="46" t="str">
        <f t="shared" si="2"/>
        <v>USD_YC1YRH_9x21F</v>
      </c>
      <c r="I13" s="46" t="str">
        <f>_xll.qlFraRateHelper(H13,G13,B13,E13,Permanent,Trigger,ObjectOverwrite)</f>
        <v>USD_YC1YRH_9x21F#0000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UsdLibor1Y</v>
      </c>
      <c r="F14" s="68" t="b">
        <v>1</v>
      </c>
      <c r="G14" s="46" t="str">
        <f t="shared" si="1"/>
        <v>USD10x22F_SYNTH1Y_Quote</v>
      </c>
      <c r="H14" s="46" t="str">
        <f t="shared" si="2"/>
        <v>USD_YC1YRH_10x22F</v>
      </c>
      <c r="I14" s="46" t="str">
        <f>_xll.qlFraRateHelper(H14,G14,B14,E14,Permanent,Trigger,ObjectOverwrite)</f>
        <v>USD_YC1YRH_10x22F#0000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UsdLibor1Y</v>
      </c>
      <c r="F15" s="68" t="b">
        <v>1</v>
      </c>
      <c r="G15" s="46" t="str">
        <f t="shared" si="1"/>
        <v>USD11x23F_SYNTH1Y_Quote</v>
      </c>
      <c r="H15" s="46" t="str">
        <f t="shared" si="2"/>
        <v>USD_YC1YRH_11x23F</v>
      </c>
      <c r="I15" s="46" t="str">
        <f>_xll.qlFraRateHelper(H15,G15,B15,E15,Permanent,Trigger,ObjectOverwrite)</f>
        <v>USD_YC1YRH_11x23F#0000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UsdLibor1Y</v>
      </c>
      <c r="F16" s="70" t="b">
        <v>0</v>
      </c>
      <c r="G16" s="42" t="str">
        <f t="shared" si="1"/>
        <v>USD12x24F_Quote</v>
      </c>
      <c r="H16" s="42" t="str">
        <f t="shared" si="2"/>
        <v>USD_YC1YRH_12x24F</v>
      </c>
      <c r="I16" s="42" t="str">
        <f>_xll.qlFraRateHelper(H16,G16,B16,E16,Permanent,Trigger,ObjectOverwrite)</f>
        <v>USD_YC1YRH_12x24F#0000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UsdLibor1Y</v>
      </c>
      <c r="F17" s="67" t="b">
        <v>1</v>
      </c>
      <c r="G17" s="56" t="str">
        <f t="shared" si="1"/>
        <v>USD13x25F_SYNTH1Y_Quote</v>
      </c>
      <c r="H17" s="56" t="str">
        <f t="shared" si="2"/>
        <v>USD_YC1YRH_13x25F</v>
      </c>
      <c r="I17" s="56" t="str">
        <f>_xll.qlFraRateHelper(H17,G17,B17,E17,Permanent,Trigger,ObjectOverwrite)</f>
        <v>USD_YC1YRH_13x25F#0000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UsdLibor1Y</v>
      </c>
      <c r="F18" s="68" t="b">
        <v>1</v>
      </c>
      <c r="G18" s="46" t="str">
        <f t="shared" si="1"/>
        <v>USD14x26F_SYNTH1Y_Quote</v>
      </c>
      <c r="H18" s="46" t="str">
        <f t="shared" si="2"/>
        <v>USD_YC1YRH_14x26F</v>
      </c>
      <c r="I18" s="46" t="str">
        <f>_xll.qlFraRateHelper(H18,G18,B18,E18,Permanent,Trigger,ObjectOverwrite)</f>
        <v>USD_YC1YRH_14x26F#0000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UsdLibor1Y</v>
      </c>
      <c r="F19" s="68" t="b">
        <v>1</v>
      </c>
      <c r="G19" s="46" t="str">
        <f t="shared" si="1"/>
        <v>USD15x27F_SYNTH1Y_Quote</v>
      </c>
      <c r="H19" s="46" t="str">
        <f t="shared" si="2"/>
        <v>USD_YC1YRH_15x27F</v>
      </c>
      <c r="I19" s="46" t="str">
        <f>_xll.qlFraRateHelper(H19,G19,B19,E19,Permanent,Trigger,ObjectOverwrite)</f>
        <v>USD_YC1YRH_15x27F#0000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UsdLibor1Y</v>
      </c>
      <c r="F20" s="68" t="b">
        <v>1</v>
      </c>
      <c r="G20" s="46" t="str">
        <f t="shared" si="1"/>
        <v>USD16x28F_SYNTH1Y_Quote</v>
      </c>
      <c r="H20" s="46" t="str">
        <f t="shared" si="2"/>
        <v>USD_YC1YRH_16x28F</v>
      </c>
      <c r="I20" s="46" t="str">
        <f>_xll.qlFraRateHelper(H20,G20,B20,E20,Permanent,Trigger,ObjectOverwrite)</f>
        <v>USD_YC1YRH_16x28F#0000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UsdLibor1Y</v>
      </c>
      <c r="F21" s="68" t="b">
        <v>1</v>
      </c>
      <c r="G21" s="46" t="str">
        <f t="shared" ref="G21:G43" si="5">Currency&amp;C21&amp;D21&amp;IF(F21,"_SYNTH"&amp;$E$1,"")&amp;"_Quote"</f>
        <v>USD17x29F_SYNTH1Y_Quote</v>
      </c>
      <c r="H21" s="46" t="str">
        <f t="shared" si="2"/>
        <v>USD_YC1YRH_17x29F</v>
      </c>
      <c r="I21" s="46" t="str">
        <f>_xll.qlFraRateHelper(H21,G21,B21,E21,Permanent,Trigger,ObjectOverwrite)</f>
        <v>USD_YC1YRH_17x29F#0000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UsdLibor1Y</v>
      </c>
      <c r="F22" s="68" t="b">
        <v>1</v>
      </c>
      <c r="G22" s="46" t="str">
        <f t="shared" si="5"/>
        <v>USD18x30F_SYNTH1Y_Quote</v>
      </c>
      <c r="H22" s="46" t="str">
        <f t="shared" si="2"/>
        <v>USD_YC1YRH_18x30F</v>
      </c>
      <c r="I22" s="46" t="str">
        <f>_xll.qlFraRateHelper(H22,G22,B22,E22,Permanent,Trigger,ObjectOverwrite)</f>
        <v>USD_YC1YRH_18x30F#0000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UsdLibor1Y</v>
      </c>
      <c r="F23" s="68" t="b">
        <v>1</v>
      </c>
      <c r="G23" s="46" t="str">
        <f t="shared" si="5"/>
        <v>USD19x31F_SYNTH1Y_Quote</v>
      </c>
      <c r="H23" s="46" t="str">
        <f t="shared" si="2"/>
        <v>USD_YC1YRH_19x31F</v>
      </c>
      <c r="I23" s="46" t="str">
        <f>_xll.qlFraRateHelper(H23,G23,B23,E23,Permanent,Trigger,ObjectOverwrite)</f>
        <v>USD_YC1YRH_19x31F#0000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UsdLibor1Y</v>
      </c>
      <c r="F24" s="68" t="b">
        <v>1</v>
      </c>
      <c r="G24" s="46" t="str">
        <f t="shared" si="5"/>
        <v>USD20x32F_SYNTH1Y_Quote</v>
      </c>
      <c r="H24" s="46" t="str">
        <f t="shared" si="2"/>
        <v>USD_YC1YRH_20x32F</v>
      </c>
      <c r="I24" s="46" t="str">
        <f>_xll.qlFraRateHelper(H24,G24,B24,E24,Permanent,Trigger,ObjectOverwrite)</f>
        <v>USD_YC1YRH_20x32F#0000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UsdLibor1Y</v>
      </c>
      <c r="F25" s="68" t="b">
        <v>1</v>
      </c>
      <c r="G25" s="46" t="str">
        <f t="shared" si="5"/>
        <v>USD21x33F_SYNTH1Y_Quote</v>
      </c>
      <c r="H25" s="46" t="str">
        <f t="shared" si="2"/>
        <v>USD_YC1YRH_21x33F</v>
      </c>
      <c r="I25" s="46" t="str">
        <f>_xll.qlFraRateHelper(H25,G25,B25,E25,Permanent,Trigger,ObjectOverwrite)</f>
        <v>USD_YC1YRH_21x33F#0000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UsdLibor1Y</v>
      </c>
      <c r="F26" s="68" t="b">
        <v>1</v>
      </c>
      <c r="G26" s="46" t="str">
        <f t="shared" si="5"/>
        <v>USD22x34F_SYNTH1Y_Quote</v>
      </c>
      <c r="H26" s="46" t="str">
        <f t="shared" si="2"/>
        <v>USD_YC1YRH_22x34F</v>
      </c>
      <c r="I26" s="46" t="str">
        <f>_xll.qlFraRateHelper(H26,G26,B26,E26,Permanent,Trigger,ObjectOverwrite)</f>
        <v>USD_YC1YRH_22x34F#0000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UsdLibor1Y</v>
      </c>
      <c r="F27" s="69" t="b">
        <v>1</v>
      </c>
      <c r="G27" s="47" t="str">
        <f t="shared" si="5"/>
        <v>USD23x35F_SYNTH1Y_Quote</v>
      </c>
      <c r="H27" s="47" t="str">
        <f t="shared" si="2"/>
        <v>USD_YC1YRH_23x35F</v>
      </c>
      <c r="I27" s="47" t="str">
        <f>_xll.qlFraRateHelper(H27,G27,B27,E27,Permanent,Trigger,ObjectOverwrite)</f>
        <v>USD_YC1YRH_23x35F#0000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UsdLibor1Y</v>
      </c>
      <c r="F28" s="67" t="b">
        <v>1</v>
      </c>
      <c r="G28" s="56" t="str">
        <f t="shared" si="5"/>
        <v>USD25x37F_SYNTH1Y_Quote</v>
      </c>
      <c r="H28" s="56" t="str">
        <f t="shared" si="2"/>
        <v>USD_YC1YRH_25x37F</v>
      </c>
      <c r="I28" s="56" t="str">
        <f>_xll.qlFraRateHelper(H28,G28,B28,E28,Permanent,Trigger,ObjectOverwrite)</f>
        <v>USD_YC1YRH_25x37F#0000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UsdLibor1Y</v>
      </c>
      <c r="F29" s="68" t="b">
        <v>1</v>
      </c>
      <c r="G29" s="46" t="str">
        <f t="shared" si="5"/>
        <v>USD26x38F_SYNTH1Y_Quote</v>
      </c>
      <c r="H29" s="46" t="str">
        <f t="shared" si="2"/>
        <v>USD_YC1YRH_26x38F</v>
      </c>
      <c r="I29" s="46" t="str">
        <f>_xll.qlFraRateHelper(H29,G29,B29,E29,Permanent,Trigger,ObjectOverwrite)</f>
        <v>USD_YC1YRH_26x38F#0000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UsdLibor1Y</v>
      </c>
      <c r="F30" s="68" t="b">
        <v>1</v>
      </c>
      <c r="G30" s="46" t="str">
        <f t="shared" si="5"/>
        <v>USD27x39F_SYNTH1Y_Quote</v>
      </c>
      <c r="H30" s="46" t="str">
        <f t="shared" si="2"/>
        <v>USD_YC1YRH_27x39F</v>
      </c>
      <c r="I30" s="46" t="str">
        <f>_xll.qlFraRateHelper(H30,G30,B30,E30,Permanent,Trigger,ObjectOverwrite)</f>
        <v>USD_YC1YRH_27x39F#0000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UsdLibor1Y</v>
      </c>
      <c r="F31" s="68" t="b">
        <v>1</v>
      </c>
      <c r="G31" s="46" t="str">
        <f t="shared" si="5"/>
        <v>USD28x40F_SYNTH1Y_Quote</v>
      </c>
      <c r="H31" s="46" t="str">
        <f t="shared" si="2"/>
        <v>USD_YC1YRH_28x40F</v>
      </c>
      <c r="I31" s="46" t="str">
        <f>_xll.qlFraRateHelper(H31,G31,B31,E31,Permanent,Trigger,ObjectOverwrite)</f>
        <v>USD_YC1YRH_28x40F#0000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UsdLibor1Y</v>
      </c>
      <c r="F32" s="68" t="b">
        <v>1</v>
      </c>
      <c r="G32" s="46" t="str">
        <f t="shared" si="5"/>
        <v>USD29x41F_SYNTH1Y_Quote</v>
      </c>
      <c r="H32" s="46" t="str">
        <f t="shared" si="2"/>
        <v>USD_YC1YRH_29x41F</v>
      </c>
      <c r="I32" s="46" t="str">
        <f>_xll.qlFraRateHelper(H32,G32,B32,E32,Permanent,Trigger,ObjectOverwrite)</f>
        <v>USD_YC1YRH_29x41F#0000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UsdLibor1Y</v>
      </c>
      <c r="F33" s="68" t="b">
        <v>1</v>
      </c>
      <c r="G33" s="46" t="str">
        <f t="shared" si="5"/>
        <v>USD30x42F_SYNTH1Y_Quote</v>
      </c>
      <c r="H33" s="46" t="str">
        <f t="shared" si="2"/>
        <v>USD_YC1YRH_30x42F</v>
      </c>
      <c r="I33" s="46" t="str">
        <f>_xll.qlFraRateHelper(H33,G33,B33,E33,Permanent,Trigger,ObjectOverwrite)</f>
        <v>USD_YC1YRH_30x42F#0000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UsdLibor1Y</v>
      </c>
      <c r="F34" s="68" t="b">
        <v>1</v>
      </c>
      <c r="G34" s="46" t="str">
        <f t="shared" si="5"/>
        <v>USD31x43F_SYNTH1Y_Quote</v>
      </c>
      <c r="H34" s="46" t="str">
        <f t="shared" si="2"/>
        <v>USD_YC1YRH_31x43F</v>
      </c>
      <c r="I34" s="46" t="str">
        <f>_xll.qlFraRateHelper(H34,G34,B34,E34,Permanent,Trigger,ObjectOverwrite)</f>
        <v>USD_YC1YRH_31x43F#0000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UsdLibor1Y</v>
      </c>
      <c r="F35" s="68" t="b">
        <v>1</v>
      </c>
      <c r="G35" s="46" t="str">
        <f t="shared" si="5"/>
        <v>USD32x44F_SYNTH1Y_Quote</v>
      </c>
      <c r="H35" s="46" t="str">
        <f t="shared" si="2"/>
        <v>USD_YC1YRH_32x44F</v>
      </c>
      <c r="I35" s="46" t="str">
        <f>_xll.qlFraRateHelper(H35,G35,B35,E35,Permanent,Trigger,ObjectOverwrite)</f>
        <v>USD_YC1YRH_32x44F#0000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UsdLibor1Y</v>
      </c>
      <c r="F36" s="68" t="b">
        <v>1</v>
      </c>
      <c r="G36" s="46" t="str">
        <f t="shared" si="5"/>
        <v>USD33x45F_SYNTH1Y_Quote</v>
      </c>
      <c r="H36" s="46" t="str">
        <f t="shared" si="2"/>
        <v>USD_YC1YRH_33x45F</v>
      </c>
      <c r="I36" s="46" t="str">
        <f>_xll.qlFraRateHelper(H36,G36,B36,E36,Permanent,Trigger,ObjectOverwrite)</f>
        <v>USD_YC1YRH_33x45F#0000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UsdLibor1Y</v>
      </c>
      <c r="F37" s="68" t="b">
        <v>1</v>
      </c>
      <c r="G37" s="46" t="str">
        <f t="shared" si="5"/>
        <v>USD34x46F_SYNTH1Y_Quote</v>
      </c>
      <c r="H37" s="46" t="str">
        <f t="shared" si="2"/>
        <v>USD_YC1YRH_34x46F</v>
      </c>
      <c r="I37" s="46" t="str">
        <f>_xll.qlFraRateHelper(H37,G37,B37,E37,Permanent,Trigger,ObjectOverwrite)</f>
        <v>USD_YC1YRH_34x46F#0000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UsdLibor1Y</v>
      </c>
      <c r="F38" s="69" t="b">
        <v>1</v>
      </c>
      <c r="G38" s="47" t="str">
        <f t="shared" si="5"/>
        <v>USD35x47F_SYNTH1Y_Quote</v>
      </c>
      <c r="H38" s="47" t="str">
        <f t="shared" si="2"/>
        <v>USD_YC1YRH_35x47F</v>
      </c>
      <c r="I38" s="47" t="str">
        <f>_xll.qlFraRateHelper(H38,G38,B38,E38,Permanent,Trigger,ObjectOverwrite)</f>
        <v>USD_YC1YRH_35x47F#0000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UsdLibor1Y</v>
      </c>
      <c r="F39" s="68" t="b">
        <v>1</v>
      </c>
      <c r="G39" s="46" t="str">
        <f>Currency&amp;C39&amp;D39&amp;IF(F39,"_SYNTH"&amp;$E$1,"")&amp;"_Quote"</f>
        <v>USD37x49F_SYNTH1Y_Quote</v>
      </c>
      <c r="H39" s="46" t="str">
        <f t="shared" si="2"/>
        <v>USD_YC1YRH_37x49F</v>
      </c>
      <c r="I39" s="46" t="str">
        <f>_xll.qlFraRateHelper(H39,G39,B39,E39,Permanent,Trigger,ObjectOverwrite)</f>
        <v>USD_YC1YRH_37x49F#0000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UsdLibor1Y</v>
      </c>
      <c r="F40" s="68" t="b">
        <v>1</v>
      </c>
      <c r="G40" s="46" t="str">
        <f>Currency&amp;C40&amp;D40&amp;IF(F40,"_SYNTH"&amp;$E$1,"")&amp;"_Quote"</f>
        <v>USD38x50F_SYNTH1Y_Quote</v>
      </c>
      <c r="H40" s="46" t="str">
        <f t="shared" si="2"/>
        <v>USD_YC1YRH_38x50F</v>
      </c>
      <c r="I40" s="46" t="str">
        <f>_xll.qlFraRateHelper(H40,G40,B40,E40,Permanent,Trigger,ObjectOverwrite)</f>
        <v>USD_YC1YRH_38x50F#0000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UsdLibor1Y</v>
      </c>
      <c r="F41" s="68" t="b">
        <v>1</v>
      </c>
      <c r="G41" s="46" t="str">
        <f>Currency&amp;C41&amp;D41&amp;IF(F41,"_SYNTH"&amp;$E$1,"")&amp;"_Quote"</f>
        <v>USD39x51F_SYNTH1Y_Quote</v>
      </c>
      <c r="H41" s="46" t="str">
        <f t="shared" si="2"/>
        <v>USD_YC1YRH_39x51F</v>
      </c>
      <c r="I41" s="46" t="str">
        <f>_xll.qlFraRateHelper(H41,G41,B41,E41,Permanent,Trigger,ObjectOverwrite)</f>
        <v>USD_YC1YRH_39x51F#0000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UsdLibor1Y</v>
      </c>
      <c r="F42" s="68" t="b">
        <v>1</v>
      </c>
      <c r="G42" s="46" t="str">
        <f>Currency&amp;C42&amp;D42&amp;IF(F42,"_SYNTH"&amp;$E$1,"")&amp;"_Quote"</f>
        <v>USD40x52F_SYNTH1Y_Quote</v>
      </c>
      <c r="H42" s="46" t="str">
        <f t="shared" si="2"/>
        <v>USD_YC1YRH_40x52F</v>
      </c>
      <c r="I42" s="46" t="str">
        <f>_xll.qlFraRateHelper(H42,G42,B42,E42,Permanent,Trigger,ObjectOverwrite)</f>
        <v>USD_YC1YRH_40x52F#0000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UsdLibor1Y</v>
      </c>
      <c r="F43" s="68" t="b">
        <v>1</v>
      </c>
      <c r="G43" s="46" t="str">
        <f t="shared" si="5"/>
        <v>USD41x53F_SYNTH1Y_Quote</v>
      </c>
      <c r="H43" s="46" t="str">
        <f t="shared" si="2"/>
        <v>USD_YC1YRH_41x53F</v>
      </c>
      <c r="I43" s="46" t="str">
        <f>_xll.qlFraRateHelper(H43,G43,B43,E43,Permanent,Trigger,ObjectOverwrite)</f>
        <v>USD_YC1YRH_41x53F#0000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UsdLibor1Y</v>
      </c>
      <c r="F44" s="68" t="b">
        <v>1</v>
      </c>
      <c r="G44" s="46" t="str">
        <f t="shared" ref="G44:G49" si="6">Currency&amp;C44&amp;D44&amp;IF(F44,"_SYNTH"&amp;$E$1,"")&amp;"_Quote"</f>
        <v>USD42x54F_SYNTH1Y_Quote</v>
      </c>
      <c r="H44" s="46" t="str">
        <f t="shared" si="2"/>
        <v>USD_YC1YRH_42x54F</v>
      </c>
      <c r="I44" s="46" t="str">
        <f>_xll.qlFraRateHelper(H44,G44,B44,E44,Permanent,Trigger,ObjectOverwrite)</f>
        <v>USD_YC1YRH_42x54F#0000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UsdLibor1Y</v>
      </c>
      <c r="F45" s="68" t="b">
        <v>1</v>
      </c>
      <c r="G45" s="46" t="str">
        <f t="shared" si="6"/>
        <v>USD43x55F_SYNTH1Y_Quote</v>
      </c>
      <c r="H45" s="46" t="str">
        <f t="shared" si="2"/>
        <v>USD_YC1YRH_43x55F</v>
      </c>
      <c r="I45" s="46" t="str">
        <f>_xll.qlFraRateHelper(H45,G45,B45,E45,Permanent,Trigger,ObjectOverwrite)</f>
        <v>USD_YC1YRH_43x55F#0000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UsdLibor1Y</v>
      </c>
      <c r="F46" s="68" t="b">
        <v>1</v>
      </c>
      <c r="G46" s="46" t="str">
        <f t="shared" si="6"/>
        <v>USD44x56F_SYNTH1Y_Quote</v>
      </c>
      <c r="H46" s="46" t="str">
        <f t="shared" si="2"/>
        <v>USD_YC1YRH_44x56F</v>
      </c>
      <c r="I46" s="46" t="str">
        <f>_xll.qlFraRateHelper(H46,G46,B46,E46,Permanent,Trigger,ObjectOverwrite)</f>
        <v>USD_YC1YRH_44x56F#0000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UsdLibor1Y</v>
      </c>
      <c r="F47" s="68" t="b">
        <v>1</v>
      </c>
      <c r="G47" s="46" t="str">
        <f t="shared" si="6"/>
        <v>USD45x57F_SYNTH1Y_Quote</v>
      </c>
      <c r="H47" s="46" t="str">
        <f t="shared" si="2"/>
        <v>USD_YC1YRH_45x57F</v>
      </c>
      <c r="I47" s="46" t="str">
        <f>_xll.qlFraRateHelper(H47,G47,B47,E47,Permanent,Trigger,ObjectOverwrite)</f>
        <v>USD_YC1YRH_45x57F#0000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UsdLibor1Y</v>
      </c>
      <c r="F48" s="68" t="b">
        <v>1</v>
      </c>
      <c r="G48" s="46" t="str">
        <f t="shared" si="6"/>
        <v>USD46x58F_SYNTH1Y_Quote</v>
      </c>
      <c r="H48" s="46" t="str">
        <f t="shared" si="2"/>
        <v>USD_YC1YRH_46x58F</v>
      </c>
      <c r="I48" s="46" t="str">
        <f>_xll.qlFraRateHelper(H48,G48,B48,E48,Permanent,Trigger,ObjectOverwrite)</f>
        <v>USD_YC1YRH_46x58F#0000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UsdLibor1Y</v>
      </c>
      <c r="F49" s="69" t="b">
        <v>1</v>
      </c>
      <c r="G49" s="47" t="str">
        <f t="shared" si="6"/>
        <v>USD47x59F_SYNTH1Y_Quote</v>
      </c>
      <c r="H49" s="47" t="str">
        <f t="shared" si="2"/>
        <v>USD_YC1YRH_47x59F</v>
      </c>
      <c r="I49" s="47" t="str">
        <f>_xll.qlFraRateHelper(H49,G49,B49,E49,Permanent,Trigger,ObjectOverwrite)</f>
        <v>USD_YC1YRH_47x59F#0000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F1" s="79" t="s">
        <v>26</v>
      </c>
      <c r="G1" s="41" t="str">
        <f>Currency&amp;"_YC"&amp;$E$1&amp;F1&amp;"RH"</f>
        <v>USD_YC1M-MxRH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USD_YC1M-MxRH_FRAs.xml</v>
      </c>
      <c r="H2" s="35" t="e">
        <f ca="1">IF(Serialize,_xll.ohObjectSave(H3:H4,SerializationPath&amp;G2,FileOverwrite,Serialize),"---")</f>
        <v>#NAME?</v>
      </c>
      <c r="I2" s="43" t="e">
        <f ca="1">_xll.ohRangeRetrieveError(H2)</f>
        <v>#NAME?</v>
      </c>
      <c r="J2" s="16"/>
    </row>
    <row r="3" spans="1:10" x14ac:dyDescent="0.2">
      <c r="A3" s="1"/>
      <c r="B3" s="54" t="s">
        <v>17</v>
      </c>
      <c r="C3" s="54" t="str">
        <f>"T"&amp;D1</f>
        <v>T1</v>
      </c>
      <c r="D3" s="55" t="s">
        <v>16</v>
      </c>
      <c r="E3" s="56" t="str">
        <f>PROPER(Currency)&amp;FamilyName&amp;$E$1</f>
        <v>UsdLibor1M</v>
      </c>
      <c r="F3" s="56" t="str">
        <f>Currency&amp;C3&amp;D3&amp;"_Quote"</f>
        <v>USDT1F1_Quote</v>
      </c>
      <c r="G3" s="56" t="str">
        <f>$G$1&amp;"_"&amp;$C3&amp;$D3</f>
        <v>USD_YC1M-MxRH_T1F1</v>
      </c>
      <c r="H3" s="56" t="str">
        <f>_xll.qlFraRateHelper(G3,F3,B3,E3,Permanent,Trigger,ObjectOverwrite)</f>
        <v>USD_YC1M-MxRH_T1F1#0000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TOM1</v>
      </c>
      <c r="D4" s="53" t="s">
        <v>16</v>
      </c>
      <c r="E4" s="47" t="str">
        <f>PROPER(Currency)&amp;FamilyName&amp;$E$1</f>
        <v>UsdLibor1M</v>
      </c>
      <c r="F4" s="47" t="str">
        <f>Currency&amp;C4&amp;D4&amp;"_Quote"</f>
        <v>USDTOM1F1_Quote</v>
      </c>
      <c r="G4" s="47" t="str">
        <f>$G$1&amp;"_"&amp;$C4&amp;$D4</f>
        <v>USD_YC1M-MxRH_TOM1F1</v>
      </c>
      <c r="H4" s="47" t="str">
        <f>_xll.qlFraRateHelper(G4,F4,B4,E4,Permanent,Trigger,ObjectOverwrite)</f>
        <v>USD_YC1M-MxRH_TOM1F1#0000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2013-11-06T23:46:41Z</dcterms:modified>
</cp:coreProperties>
</file>