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9080" yWindow="-15" windowWidth="19125" windowHeight="12420"/>
  </bookViews>
  <sheets>
    <sheet name="General Settings" sheetId="4" r:id="rId1"/>
    <sheet name="ICAP" sheetId="5" r:id="rId2"/>
    <sheet name="BGCP" sheetId="1" r:id="rId3"/>
  </sheets>
  <definedNames>
    <definedName name="Calendar">'General Settings'!$D$14</definedName>
    <definedName name="Currency">'General Settings'!$D$13</definedName>
    <definedName name="ExpiryBusinessDayConvention">'General Settings'!$D$15</definedName>
    <definedName name="FileOverwrite">'General Settings'!$D$9</definedName>
    <definedName name="ObjectOverwrite">'General Settings'!$D$6</definedName>
    <definedName name="Permanent">'General Settings'!$D$5</definedName>
    <definedName name="SerializationPath">'General Settings'!$D$8</definedName>
    <definedName name="Serialize">'General Settings'!$D$7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D8" i="4" l="1"/>
  <c r="P25" i="5" l="1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H2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H2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C21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C3" i="5"/>
  <c r="H4" i="5"/>
  <c r="C8" i="5"/>
  <c r="C5" i="5"/>
  <c r="C4" i="5"/>
  <c r="B1" i="4"/>
  <c r="C3" i="1"/>
  <c r="C4" i="1"/>
  <c r="C8" i="1"/>
  <c r="H4" i="1"/>
  <c r="C5" i="1"/>
  <c r="C6" i="1"/>
  <c r="C7" i="1"/>
  <c r="C7" i="5"/>
  <c r="C6" i="5"/>
  <c r="H3" i="5" l="1"/>
  <c r="H3" i="1"/>
</calcChain>
</file>

<file path=xl/sharedStrings.xml><?xml version="1.0" encoding="utf-8"?>
<sst xmlns="http://schemas.openxmlformats.org/spreadsheetml/2006/main" count="108" uniqueCount="48">
  <si>
    <t>ATM vol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</si>
  <si>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</si>
  <si>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</si>
  <si>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</si>
  <si>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</si>
  <si>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</si>
  <si>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</si>
  <si>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</si>
  <si>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</si>
  <si>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</si>
  <si>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</si>
  <si>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15Y</t>
  </si>
  <si>
    <t>20Y</t>
  </si>
  <si>
    <t>25Y</t>
  </si>
  <si>
    <t>30Y</t>
  </si>
  <si>
    <t>1M</t>
  </si>
  <si>
    <t>3M</t>
  </si>
  <si>
    <t>6M</t>
  </si>
  <si>
    <t>Calendar</t>
  </si>
  <si>
    <t>Target</t>
  </si>
  <si>
    <t>2M</t>
  </si>
  <si>
    <t>9M</t>
  </si>
  <si>
    <t>Currency</t>
  </si>
  <si>
    <t>EUR</t>
  </si>
  <si>
    <t>Instance</t>
  </si>
  <si>
    <t>General Settings</t>
  </si>
  <si>
    <t>Max Expiry</t>
  </si>
  <si>
    <t>Max Swap Tenor</t>
  </si>
  <si>
    <t>Min Strike</t>
  </si>
  <si>
    <t>Max Strike</t>
  </si>
  <si>
    <t>DayCounter</t>
  </si>
  <si>
    <t>Expiry Business Day Convention</t>
  </si>
  <si>
    <t>Following</t>
  </si>
  <si>
    <t>prefix</t>
  </si>
  <si>
    <t>Trigger</t>
  </si>
  <si>
    <t>Permanent</t>
  </si>
  <si>
    <t>Object Overwrite</t>
  </si>
  <si>
    <t>Serialize</t>
  </si>
  <si>
    <t>SerializationPath</t>
  </si>
  <si>
    <t>FileOverwrite</t>
  </si>
  <si>
    <t>File name</t>
  </si>
  <si>
    <t>Serialization area</t>
  </si>
  <si>
    <t>Additional Settings</t>
  </si>
  <si>
    <t>Error check</t>
  </si>
  <si>
    <t>suffix</t>
  </si>
  <si>
    <t>_ICAP</t>
  </si>
  <si>
    <t>18M</t>
  </si>
  <si>
    <t>_BGCP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</si>
</sst>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ddd\,\ d\-mmm\-yyyy\,\ hh:mm:ss"/>
  </numFmts>
  <fonts count="14" x14ac:knownFonts="1">
    <font>
      <sz val="8"/>
      <name val="Arial"/>
    </font>
    <font>
      <sz val="8"/>
      <name val="Arial"/>
    </font>
    <font>
      <sz val="10"/>
      <name val="MS Sans Serif"/>
    </font>
    <font>
      <b/>
      <sz val="12"/>
      <name val="MS Sans Serif"/>
      <family val="2"/>
    </font>
    <font>
      <sz val="10"/>
      <name val="MS Sans Serif"/>
      <family val="2"/>
    </font>
    <font>
      <sz val="8"/>
      <name val="MS Sans Serif"/>
      <family val="2"/>
    </font>
    <font>
      <b/>
      <sz val="10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13"/>
      <color indexed="10"/>
      <name val="Lucida Sans Unicode"/>
      <family val="2"/>
    </font>
    <font>
      <sz val="8"/>
      <name val="Microsoft Sans Serif"/>
      <family val="2"/>
    </font>
    <font>
      <sz val="10"/>
      <name val="Arial"/>
    </font>
    <font>
      <b/>
      <sz val="8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mediumGray">
        <fgColor indexed="22"/>
        <bgColor indexed="9"/>
      </patternFill>
    </fill>
    <fill>
      <patternFill patternType="gray0625">
        <fgColor indexed="55"/>
        <bgColor indexed="26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3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wrapText="1"/>
    </xf>
    <xf numFmtId="9" fontId="1" fillId="0" borderId="0" applyFont="0" applyFill="0" applyBorder="0" applyAlignment="0" applyProtection="0"/>
  </cellStyleXfs>
  <cellXfs count="79">
    <xf numFmtId="0" fontId="0" fillId="0" borderId="0" xfId="0"/>
    <xf numFmtId="0" fontId="0" fillId="2" borderId="0" xfId="0" applyFill="1"/>
    <xf numFmtId="0" fontId="4" fillId="3" borderId="0" xfId="0" applyFont="1" applyFill="1" applyBorder="1"/>
    <xf numFmtId="0" fontId="4" fillId="3" borderId="1" xfId="0" applyFont="1" applyFill="1" applyBorder="1"/>
    <xf numFmtId="0" fontId="4" fillId="3" borderId="2" xfId="0" applyFont="1" applyFill="1" applyBorder="1"/>
    <xf numFmtId="0" fontId="5" fillId="3" borderId="2" xfId="0" applyFont="1" applyFill="1" applyBorder="1"/>
    <xf numFmtId="0" fontId="4" fillId="3" borderId="3" xfId="0" applyFont="1" applyFill="1" applyBorder="1"/>
    <xf numFmtId="0" fontId="0" fillId="3" borderId="4" xfId="0" applyFill="1" applyBorder="1"/>
    <xf numFmtId="0" fontId="5" fillId="3" borderId="5" xfId="0" applyFont="1" applyFill="1" applyBorder="1"/>
    <xf numFmtId="0" fontId="0" fillId="3" borderId="0" xfId="0" applyFill="1"/>
    <xf numFmtId="0" fontId="7" fillId="0" borderId="0" xfId="0" applyFont="1"/>
    <xf numFmtId="10" fontId="7" fillId="0" borderId="0" xfId="2" applyNumberFormat="1" applyFont="1"/>
    <xf numFmtId="10" fontId="9" fillId="3" borderId="0" xfId="2" applyNumberFormat="1" applyFont="1" applyFill="1" applyBorder="1" applyAlignment="1">
      <alignment horizontal="center" wrapText="1"/>
    </xf>
    <xf numFmtId="0" fontId="7" fillId="0" borderId="6" xfId="0" applyFont="1" applyBorder="1"/>
    <xf numFmtId="0" fontId="7" fillId="3" borderId="0" xfId="0" applyFont="1" applyFill="1" applyAlignment="1">
      <alignment horizontal="center"/>
    </xf>
    <xf numFmtId="0" fontId="8" fillId="4" borderId="7" xfId="1" applyFont="1" applyFill="1" applyBorder="1" applyAlignment="1">
      <alignment horizontal="center" wrapText="1"/>
    </xf>
    <xf numFmtId="0" fontId="8" fillId="4" borderId="8" xfId="1" applyFont="1" applyFill="1" applyBorder="1" applyAlignment="1">
      <alignment horizontal="center" wrapText="1"/>
    </xf>
    <xf numFmtId="0" fontId="8" fillId="4" borderId="6" xfId="1" applyFont="1" applyFill="1" applyBorder="1" applyAlignment="1">
      <alignment horizontal="center" vertical="center" wrapText="1"/>
    </xf>
    <xf numFmtId="0" fontId="8" fillId="4" borderId="9" xfId="1" applyFont="1" applyFill="1" applyBorder="1" applyAlignment="1">
      <alignment horizontal="center" vertical="center" wrapText="1"/>
    </xf>
    <xf numFmtId="0" fontId="8" fillId="4" borderId="10" xfId="1" applyFont="1" applyFill="1" applyBorder="1" applyAlignment="1">
      <alignment horizontal="center" vertical="center" wrapText="1"/>
    </xf>
    <xf numFmtId="0" fontId="11" fillId="5" borderId="0" xfId="0" applyNumberFormat="1" applyFont="1" applyFill="1" applyBorder="1" applyAlignment="1" applyProtection="1">
      <alignment horizontal="left"/>
    </xf>
    <xf numFmtId="164" fontId="11" fillId="5" borderId="0" xfId="0" applyNumberFormat="1" applyFont="1" applyFill="1" applyBorder="1" applyAlignment="1" applyProtection="1">
      <alignment horizontal="left"/>
    </xf>
    <xf numFmtId="0" fontId="11" fillId="5" borderId="11" xfId="0" applyNumberFormat="1" applyFont="1" applyFill="1" applyBorder="1" applyAlignment="1" applyProtection="1">
      <alignment horizontal="left"/>
    </xf>
    <xf numFmtId="0" fontId="11" fillId="5" borderId="12" xfId="0" applyNumberFormat="1" applyFont="1" applyFill="1" applyBorder="1" applyAlignment="1" applyProtection="1">
      <alignment horizontal="left"/>
    </xf>
    <xf numFmtId="164" fontId="11" fillId="5" borderId="13" xfId="0" applyNumberFormat="1" applyFont="1" applyFill="1" applyBorder="1" applyAlignment="1" applyProtection="1">
      <alignment horizontal="left"/>
    </xf>
    <xf numFmtId="0" fontId="11" fillId="5" borderId="13" xfId="0" applyNumberFormat="1" applyFont="1" applyFill="1" applyBorder="1" applyAlignment="1" applyProtection="1">
      <alignment horizontal="left"/>
    </xf>
    <xf numFmtId="0" fontId="11" fillId="5" borderId="14" xfId="0" applyNumberFormat="1" applyFont="1" applyFill="1" applyBorder="1" applyAlignment="1" applyProtection="1">
      <alignment horizontal="left"/>
    </xf>
    <xf numFmtId="164" fontId="11" fillId="5" borderId="14" xfId="0" applyNumberFormat="1" applyFont="1" applyFill="1" applyBorder="1" applyAlignment="1" applyProtection="1">
      <alignment horizontal="left"/>
    </xf>
    <xf numFmtId="164" fontId="11" fillId="5" borderId="15" xfId="0" applyNumberFormat="1" applyFont="1" applyFill="1" applyBorder="1" applyAlignment="1" applyProtection="1">
      <alignment horizontal="left"/>
    </xf>
    <xf numFmtId="0" fontId="0" fillId="3" borderId="16" xfId="0" applyFill="1" applyBorder="1"/>
    <xf numFmtId="0" fontId="7" fillId="3" borderId="17" xfId="0" applyFont="1" applyFill="1" applyBorder="1"/>
    <xf numFmtId="0" fontId="7" fillId="3" borderId="18" xfId="0" applyFont="1" applyFill="1" applyBorder="1"/>
    <xf numFmtId="0" fontId="6" fillId="3" borderId="0" xfId="0" applyFont="1" applyFill="1" applyBorder="1"/>
    <xf numFmtId="0" fontId="12" fillId="2" borderId="0" xfId="0" applyFont="1" applyFill="1"/>
    <xf numFmtId="10" fontId="9" fillId="3" borderId="19" xfId="2" applyNumberFormat="1" applyFont="1" applyFill="1" applyBorder="1" applyAlignment="1">
      <alignment wrapText="1"/>
    </xf>
    <xf numFmtId="10" fontId="9" fillId="3" borderId="20" xfId="2" applyNumberFormat="1" applyFont="1" applyFill="1" applyBorder="1" applyAlignment="1">
      <alignment wrapText="1"/>
    </xf>
    <xf numFmtId="10" fontId="9" fillId="3" borderId="21" xfId="2" applyNumberFormat="1" applyFont="1" applyFill="1" applyBorder="1" applyAlignment="1">
      <alignment wrapText="1"/>
    </xf>
    <xf numFmtId="10" fontId="9" fillId="3" borderId="1" xfId="2" applyNumberFormat="1" applyFont="1" applyFill="1" applyBorder="1" applyAlignment="1">
      <alignment wrapText="1"/>
    </xf>
    <xf numFmtId="10" fontId="9" fillId="3" borderId="0" xfId="2" applyNumberFormat="1" applyFont="1" applyFill="1" applyBorder="1" applyAlignment="1">
      <alignment wrapText="1"/>
    </xf>
    <xf numFmtId="10" fontId="9" fillId="3" borderId="2" xfId="2" applyNumberFormat="1" applyFont="1" applyFill="1" applyBorder="1" applyAlignment="1">
      <alignment wrapText="1"/>
    </xf>
    <xf numFmtId="10" fontId="9" fillId="3" borderId="3" xfId="2" applyNumberFormat="1" applyFont="1" applyFill="1" applyBorder="1" applyAlignment="1">
      <alignment wrapText="1"/>
    </xf>
    <xf numFmtId="10" fontId="9" fillId="3" borderId="4" xfId="2" applyNumberFormat="1" applyFont="1" applyFill="1" applyBorder="1" applyAlignment="1">
      <alignment wrapText="1"/>
    </xf>
    <xf numFmtId="10" fontId="9" fillId="3" borderId="5" xfId="2" applyNumberFormat="1" applyFont="1" applyFill="1" applyBorder="1" applyAlignment="1">
      <alignment wrapText="1"/>
    </xf>
    <xf numFmtId="10" fontId="9" fillId="3" borderId="20" xfId="2" applyNumberFormat="1" applyFont="1" applyFill="1" applyBorder="1" applyAlignment="1">
      <alignment horizontal="left" wrapText="1"/>
    </xf>
    <xf numFmtId="10" fontId="9" fillId="3" borderId="21" xfId="2" applyNumberFormat="1" applyFont="1" applyFill="1" applyBorder="1" applyAlignment="1">
      <alignment horizontal="left" wrapText="1"/>
    </xf>
    <xf numFmtId="10" fontId="9" fillId="3" borderId="1" xfId="2" applyNumberFormat="1" applyFont="1" applyFill="1" applyBorder="1" applyAlignment="1">
      <alignment horizontal="left" wrapText="1"/>
    </xf>
    <xf numFmtId="10" fontId="9" fillId="3" borderId="0" xfId="2" applyNumberFormat="1" applyFont="1" applyFill="1" applyBorder="1" applyAlignment="1">
      <alignment horizontal="left" wrapText="1"/>
    </xf>
    <xf numFmtId="10" fontId="9" fillId="3" borderId="2" xfId="2" applyNumberFormat="1" applyFont="1" applyFill="1" applyBorder="1" applyAlignment="1">
      <alignment horizontal="left" wrapText="1"/>
    </xf>
    <xf numFmtId="10" fontId="9" fillId="3" borderId="3" xfId="2" applyNumberFormat="1" applyFont="1" applyFill="1" applyBorder="1" applyAlignment="1">
      <alignment horizontal="left" wrapText="1"/>
    </xf>
    <xf numFmtId="10" fontId="9" fillId="3" borderId="4" xfId="2" applyNumberFormat="1" applyFont="1" applyFill="1" applyBorder="1" applyAlignment="1">
      <alignment horizontal="left" wrapText="1"/>
    </xf>
    <xf numFmtId="10" fontId="9" fillId="3" borderId="5" xfId="2" applyNumberFormat="1" applyFont="1" applyFill="1" applyBorder="1" applyAlignment="1">
      <alignment horizontal="left" wrapText="1"/>
    </xf>
    <xf numFmtId="0" fontId="11" fillId="6" borderId="22" xfId="0" applyNumberFormat="1" applyFont="1" applyFill="1" applyBorder="1"/>
    <xf numFmtId="165" fontId="11" fillId="7" borderId="23" xfId="0" applyNumberFormat="1" applyFont="1" applyFill="1" applyBorder="1" applyAlignment="1" applyProtection="1">
      <alignment horizontal="center"/>
    </xf>
    <xf numFmtId="165" fontId="11" fillId="7" borderId="23" xfId="0" quotePrefix="1" applyNumberFormat="1" applyFont="1" applyFill="1" applyBorder="1" applyAlignment="1" applyProtection="1">
      <alignment horizontal="center"/>
    </xf>
    <xf numFmtId="0" fontId="11" fillId="5" borderId="15" xfId="0" applyNumberFormat="1" applyFont="1" applyFill="1" applyBorder="1" applyAlignment="1" applyProtection="1">
      <alignment horizontal="left"/>
    </xf>
    <xf numFmtId="0" fontId="0" fillId="3" borderId="18" xfId="0" applyFill="1" applyBorder="1"/>
    <xf numFmtId="0" fontId="0" fillId="3" borderId="17" xfId="0" applyFill="1" applyBorder="1"/>
    <xf numFmtId="0" fontId="11" fillId="5" borderId="24" xfId="0" applyNumberFormat="1" applyFont="1" applyFill="1" applyBorder="1" applyAlignment="1" applyProtection="1">
      <alignment horizontal="left"/>
    </xf>
    <xf numFmtId="0" fontId="11" fillId="5" borderId="25" xfId="0" applyNumberFormat="1" applyFont="1" applyFill="1" applyBorder="1" applyAlignment="1" applyProtection="1">
      <alignment horizontal="left"/>
    </xf>
    <xf numFmtId="0" fontId="11" fillId="5" borderId="26" xfId="0" applyNumberFormat="1" applyFont="1" applyFill="1" applyBorder="1" applyAlignment="1" applyProtection="1">
      <alignment horizontal="left"/>
    </xf>
    <xf numFmtId="165" fontId="11" fillId="7" borderId="23" xfId="0" quotePrefix="1" applyNumberFormat="1" applyFont="1" applyFill="1" applyBorder="1" applyAlignment="1" applyProtection="1">
      <alignment horizontal="left"/>
    </xf>
    <xf numFmtId="0" fontId="5" fillId="6" borderId="16" xfId="0" applyFont="1" applyFill="1" applyBorder="1"/>
    <xf numFmtId="0" fontId="0" fillId="3" borderId="12" xfId="0" applyFill="1" applyBorder="1" applyAlignment="1">
      <alignment horizontal="center"/>
    </xf>
    <xf numFmtId="0" fontId="5" fillId="6" borderId="17" xfId="0" applyFont="1" applyFill="1" applyBorder="1"/>
    <xf numFmtId="0" fontId="0" fillId="3" borderId="13" xfId="0" applyFill="1" applyBorder="1" applyAlignment="1">
      <alignment horizontal="center"/>
    </xf>
    <xf numFmtId="0" fontId="5" fillId="6" borderId="18" xfId="0" applyFont="1" applyFill="1" applyBorder="1"/>
    <xf numFmtId="0" fontId="0" fillId="3" borderId="15" xfId="0" applyFill="1" applyBorder="1" applyAlignment="1">
      <alignment horizontal="center"/>
    </xf>
    <xf numFmtId="0" fontId="3" fillId="8" borderId="27" xfId="0" applyFont="1" applyFill="1" applyBorder="1" applyAlignment="1">
      <alignment horizontal="center"/>
    </xf>
    <xf numFmtId="0" fontId="3" fillId="8" borderId="28" xfId="0" applyFont="1" applyFill="1" applyBorder="1" applyAlignment="1">
      <alignment horizontal="center"/>
    </xf>
    <xf numFmtId="0" fontId="3" fillId="8" borderId="29" xfId="0" applyFont="1" applyFill="1" applyBorder="1" applyAlignment="1">
      <alignment horizontal="center"/>
    </xf>
    <xf numFmtId="0" fontId="13" fillId="0" borderId="24" xfId="0" applyFont="1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10" fillId="3" borderId="30" xfId="0" applyFont="1" applyFill="1" applyBorder="1" applyAlignment="1">
      <alignment horizontal="center"/>
    </xf>
    <xf numFmtId="0" fontId="10" fillId="3" borderId="31" xfId="0" applyFont="1" applyFill="1" applyBorder="1" applyAlignment="1">
      <alignment horizontal="center"/>
    </xf>
    <xf numFmtId="0" fontId="10" fillId="3" borderId="23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0" fillId="0" borderId="31" xfId="0" applyBorder="1"/>
    <xf numFmtId="0" fontId="0" fillId="0" borderId="23" xfId="0" applyBorder="1"/>
  </cellXfs>
  <cellStyles count="3">
    <cellStyle name="Normal" xfId="0" builtinId="0"/>
    <cellStyle name="Normal_CMS_PAGE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K59"/>
  <sheetViews>
    <sheetView tabSelected="1" workbookViewId="0">
      <selection activeCell="D4" sqref="D4"/>
    </sheetView>
  </sheetViews>
  <sheetFormatPr defaultRowHeight="11.25" x14ac:dyDescent="0.2"/>
  <cols>
    <col min="1" max="1" width="7.1640625" customWidth="1"/>
    <col min="2" max="2" width="5" customWidth="1"/>
    <col min="3" max="3" width="27.5" customWidth="1"/>
    <col min="4" max="4" width="112.6640625" bestFit="1" customWidth="1"/>
    <col min="5" max="5" width="5.33203125" customWidth="1"/>
  </cols>
  <sheetData>
    <row r="1" spans="1:63" s="1" customFormat="1" ht="13.5" thickBot="1" x14ac:dyDescent="0.25">
      <c r="B1" s="33" t="str">
        <f>_xll.qlxlVersion(TRUE,Trigger)</f>
        <v>QuantLibXL 1.2.0 - MS VC++ 9.0 - Multithreaded Dynamic Runtime library - Release Configuration - Jan 18 2013 12:11:06</v>
      </c>
    </row>
    <row r="2" spans="1:63" ht="15.75" x14ac:dyDescent="0.25">
      <c r="A2" s="1"/>
      <c r="B2" s="67" t="s">
        <v>25</v>
      </c>
      <c r="C2" s="68"/>
      <c r="D2" s="68"/>
      <c r="E2" s="69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</row>
    <row r="3" spans="1:63" ht="12.75" x14ac:dyDescent="0.2">
      <c r="A3" s="1"/>
      <c r="B3" s="3"/>
      <c r="C3" s="32"/>
      <c r="D3" s="2"/>
      <c r="E3" s="4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</row>
    <row r="4" spans="1:63" ht="12.75" x14ac:dyDescent="0.2">
      <c r="A4" s="1"/>
      <c r="B4" s="3"/>
      <c r="C4" s="51" t="s">
        <v>34</v>
      </c>
      <c r="D4" s="53"/>
      <c r="E4" s="5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</row>
    <row r="5" spans="1:63" ht="12.75" x14ac:dyDescent="0.2">
      <c r="A5" s="1"/>
      <c r="B5" s="3"/>
      <c r="C5" s="51" t="s">
        <v>35</v>
      </c>
      <c r="D5" s="53" t="b">
        <v>1</v>
      </c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</row>
    <row r="6" spans="1:63" ht="12.75" x14ac:dyDescent="0.2">
      <c r="A6" s="1"/>
      <c r="B6" s="3"/>
      <c r="C6" s="51" t="s">
        <v>36</v>
      </c>
      <c r="D6" s="52" t="b">
        <v>0</v>
      </c>
      <c r="E6" s="5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 spans="1:63" ht="12.75" x14ac:dyDescent="0.2">
      <c r="A7" s="1"/>
      <c r="B7" s="3"/>
      <c r="C7" s="51" t="s">
        <v>37</v>
      </c>
      <c r="D7" s="52" t="b">
        <v>1</v>
      </c>
      <c r="E7" s="5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</row>
    <row r="8" spans="1:63" ht="12.75" x14ac:dyDescent="0.2">
      <c r="A8" s="1"/>
      <c r="B8" s="3"/>
      <c r="C8" s="51" t="s">
        <v>38</v>
      </c>
      <c r="D8" s="60" t="str">
        <f ca="1">SUBSTITUTE(LEFT(CELL("filename",A1),FIND("[",CELL("filename",A1),1)-1),"\XLS\","\XML\")</f>
        <v>C:\Users\erik\Documents\repos\quantlib_nando\QuantLibXL\Data\XML\040_SwaptionVolBootstrap\020_MarketMetaData_ATM\</v>
      </c>
      <c r="E8" s="5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</row>
    <row r="9" spans="1:63" ht="12.75" x14ac:dyDescent="0.2">
      <c r="A9" s="1"/>
      <c r="B9" s="3"/>
      <c r="C9" s="51" t="s">
        <v>39</v>
      </c>
      <c r="D9" s="53" t="b">
        <v>1</v>
      </c>
      <c r="E9" s="5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</row>
    <row r="10" spans="1:63" ht="13.5" thickBot="1" x14ac:dyDescent="0.25">
      <c r="A10" s="1"/>
      <c r="B10" s="6"/>
      <c r="C10" s="7"/>
      <c r="D10" s="7"/>
      <c r="E10" s="8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</row>
    <row r="11" spans="1:63" ht="15.75" x14ac:dyDescent="0.25">
      <c r="A11" s="1"/>
      <c r="B11" s="67" t="s">
        <v>42</v>
      </c>
      <c r="C11" s="68"/>
      <c r="D11" s="68"/>
      <c r="E11" s="69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</row>
    <row r="12" spans="1:63" ht="12.75" x14ac:dyDescent="0.2">
      <c r="A12" s="1"/>
      <c r="B12" s="3"/>
      <c r="C12" s="32"/>
      <c r="D12" s="2"/>
      <c r="E12" s="4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</row>
    <row r="13" spans="1:63" ht="12.75" x14ac:dyDescent="0.2">
      <c r="A13" s="1"/>
      <c r="B13" s="3"/>
      <c r="C13" s="61" t="s">
        <v>22</v>
      </c>
      <c r="D13" s="62" t="s">
        <v>23</v>
      </c>
      <c r="E13" s="5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</row>
    <row r="14" spans="1:63" ht="12.75" x14ac:dyDescent="0.2">
      <c r="A14" s="1"/>
      <c r="B14" s="3"/>
      <c r="C14" s="63" t="s">
        <v>18</v>
      </c>
      <c r="D14" s="64" t="s">
        <v>19</v>
      </c>
      <c r="E14" s="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</row>
    <row r="15" spans="1:63" ht="12.75" x14ac:dyDescent="0.2">
      <c r="A15" s="1"/>
      <c r="B15" s="3"/>
      <c r="C15" s="65" t="s">
        <v>31</v>
      </c>
      <c r="D15" s="66" t="s">
        <v>32</v>
      </c>
      <c r="E15" s="5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</row>
    <row r="16" spans="1:63" ht="13.5" thickBot="1" x14ac:dyDescent="0.25">
      <c r="A16" s="1"/>
      <c r="B16" s="6"/>
      <c r="C16" s="7"/>
      <c r="D16" s="7"/>
      <c r="E16" s="8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</row>
    <row r="17" spans="1:63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</row>
    <row r="18" spans="1:63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</row>
    <row r="19" spans="1:63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</row>
    <row r="20" spans="1:63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</row>
    <row r="21" spans="1:63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</row>
    <row r="22" spans="1:63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</row>
    <row r="23" spans="1:63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</row>
    <row r="24" spans="1:63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</row>
    <row r="25" spans="1:63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</row>
    <row r="26" spans="1:63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</row>
    <row r="27" spans="1:63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</row>
    <row r="28" spans="1:63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</row>
    <row r="29" spans="1:63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</row>
    <row r="30" spans="1:63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</row>
    <row r="31" spans="1:63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</row>
    <row r="32" spans="1:63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</row>
    <row r="33" spans="1:63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</row>
    <row r="34" spans="1:63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</row>
    <row r="35" spans="1:63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</row>
    <row r="36" spans="1:63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</row>
    <row r="37" spans="1:63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</row>
    <row r="38" spans="1:63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</row>
    <row r="39" spans="1:63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</row>
    <row r="40" spans="1:63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</row>
    <row r="41" spans="1:63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</row>
    <row r="42" spans="1:63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</row>
    <row r="43" spans="1:63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</row>
    <row r="44" spans="1:63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</row>
    <row r="45" spans="1:63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</row>
    <row r="46" spans="1:63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</row>
    <row r="47" spans="1:63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</row>
    <row r="48" spans="1:63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</row>
    <row r="49" spans="1:63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</row>
    <row r="50" spans="1:63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</row>
    <row r="51" spans="1:63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</row>
    <row r="52" spans="1:63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</row>
    <row r="53" spans="1:63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</row>
    <row r="54" spans="1:63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</row>
    <row r="55" spans="1:63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</row>
    <row r="56" spans="1:63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</row>
    <row r="57" spans="1:63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</row>
    <row r="58" spans="1:63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</row>
    <row r="59" spans="1:63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</row>
  </sheetData>
  <mergeCells count="2">
    <mergeCell ref="B11:E11"/>
    <mergeCell ref="B2:E2"/>
  </mergeCells>
  <phoneticPr fontId="0" type="noConversion"/>
  <dataValidations count="3">
    <dataValidation type="list" allowBlank="1" showInputMessage="1" showErrorMessage="1" sqref="D14">
      <formula1>"TARGET,UnitedKingdom::Exchange,UnitedKingdom::Metals,UnitedKingdom::Settlement,UnitedStates::GovernmentBond,UnitedStates::NERC,UnitedStates::NYSE,UnitedStates::Settlement,Switzerland,Japan,Italy::Exchange"</formula1>
    </dataValidation>
    <dataValidation type="list" allowBlank="1" showInputMessage="1" showErrorMessage="1" sqref="D13">
      <formula1>"EUR,USD,GBP,JPY,CHF"</formula1>
    </dataValidation>
    <dataValidation type="list" allowBlank="1" showInputMessage="1" showErrorMessage="1" sqref="D15">
      <formula1>"Following,Modified Following,Preceding,Modified Preceding,Month End Reference,Unadjusted Month End,Unadjusted"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43"/>
  <sheetViews>
    <sheetView workbookViewId="0"/>
  </sheetViews>
  <sheetFormatPr defaultRowHeight="11.25" x14ac:dyDescent="0.2"/>
  <cols>
    <col min="2" max="2" width="15.1640625" bestFit="1" customWidth="1"/>
    <col min="3" max="3" width="23.5" customWidth="1"/>
    <col min="4" max="11" width="12.6640625" bestFit="1" customWidth="1"/>
    <col min="12" max="16" width="13.83203125" bestFit="1" customWidth="1"/>
    <col min="17" max="17" width="9.1640625" customWidth="1"/>
    <col min="18" max="18" width="12.33203125" bestFit="1" customWidth="1"/>
    <col min="19" max="19" width="24.1640625" bestFit="1" customWidth="1"/>
    <col min="20" max="20" width="5" customWidth="1"/>
    <col min="21" max="34" width="7.33203125" bestFit="1" customWidth="1"/>
  </cols>
  <sheetData>
    <row r="1" spans="1:34" s="9" customFormat="1" ht="16.5" x14ac:dyDescent="0.25">
      <c r="B1" s="73" t="s">
        <v>0</v>
      </c>
      <c r="C1" s="74"/>
      <c r="D1" s="74"/>
      <c r="E1" s="74"/>
      <c r="F1" s="75"/>
      <c r="G1" s="70" t="s">
        <v>41</v>
      </c>
      <c r="H1" s="71"/>
      <c r="I1" s="71"/>
      <c r="J1" s="72"/>
    </row>
    <row r="2" spans="1:34" s="9" customFormat="1" x14ac:dyDescent="0.2">
      <c r="B2" s="29" t="s">
        <v>44</v>
      </c>
      <c r="C2" s="22" t="s">
        <v>45</v>
      </c>
      <c r="D2" s="22"/>
      <c r="E2" s="22"/>
      <c r="F2" s="22"/>
      <c r="G2" s="29" t="s">
        <v>40</v>
      </c>
      <c r="H2" s="57" t="str">
        <f>Currency&amp;"SwaptionATMVol"&amp;C2&amp;".xml"</f>
        <v>EURSwaptionATMVol_ICAP.xml</v>
      </c>
      <c r="I2" s="22"/>
      <c r="J2" s="23"/>
    </row>
    <row r="3" spans="1:34" s="9" customFormat="1" x14ac:dyDescent="0.2">
      <c r="B3" s="30" t="s">
        <v>24</v>
      </c>
      <c r="C3" s="21" t="str">
        <f>_xll.qlSwaptionVTSMatrix(Currency&amp;"SwaptionATMVol"&amp;$C$2,Calendar,ExpiryBusinessDayConvention,B11:B30,C10:P10,C11:P30,,Permanent,Trigger,ObjectOverwrite)</f>
        <v>EURSwaptionATMVol_ICAP#0001</v>
      </c>
      <c r="D3" s="21"/>
      <c r="E3" s="21"/>
      <c r="F3" s="21"/>
      <c r="G3" s="56" t="s">
        <v>37</v>
      </c>
      <c r="H3" s="58" t="e">
        <f ca="1">IF(Serialize,_xll.ohObjectSave(C3,SerializationPath&amp;H2,FileOverwrite,Serialize),"--")</f>
        <v>#NAME?</v>
      </c>
      <c r="I3" s="20"/>
      <c r="J3" s="25"/>
    </row>
    <row r="4" spans="1:34" s="9" customFormat="1" x14ac:dyDescent="0.2">
      <c r="B4" s="30" t="s">
        <v>26</v>
      </c>
      <c r="C4" s="21">
        <f>_xll.qlTermStructureMaxDate(C3)</f>
        <v>52442</v>
      </c>
      <c r="D4" s="20"/>
      <c r="E4" s="20"/>
      <c r="F4" s="20"/>
      <c r="G4" s="55" t="s">
        <v>43</v>
      </c>
      <c r="H4" s="59" t="str">
        <f>_xll.ohRangeRetrieveError(C3)</f>
        <v/>
      </c>
      <c r="I4" s="26"/>
      <c r="J4" s="54"/>
    </row>
    <row r="5" spans="1:34" s="9" customFormat="1" x14ac:dyDescent="0.2">
      <c r="B5" s="30" t="s">
        <v>27</v>
      </c>
      <c r="C5" s="21" t="str">
        <f>_xll.qlSwaptionVTSMaxSwapTenor(C3)</f>
        <v>30Y</v>
      </c>
      <c r="D5" s="21"/>
      <c r="E5" s="21"/>
      <c r="F5" s="24"/>
    </row>
    <row r="6" spans="1:34" s="9" customFormat="1" x14ac:dyDescent="0.2">
      <c r="B6" s="30" t="s">
        <v>28</v>
      </c>
      <c r="C6" s="20" t="e">
        <f ca="1">_xll.qlSwaptionVTSMinStrike(C3)</f>
        <v>#NAME?</v>
      </c>
      <c r="D6" s="20"/>
      <c r="E6" s="20"/>
      <c r="F6" s="25"/>
    </row>
    <row r="7" spans="1:34" s="9" customFormat="1" x14ac:dyDescent="0.2">
      <c r="B7" s="30" t="s">
        <v>29</v>
      </c>
      <c r="C7" s="20" t="e">
        <f ca="1">_xll.qlSwaptionVTSMaxStrike(C3)</f>
        <v>#NAME?</v>
      </c>
      <c r="D7" s="21"/>
      <c r="E7" s="21"/>
      <c r="F7" s="24"/>
    </row>
    <row r="8" spans="1:34" s="9" customFormat="1" x14ac:dyDescent="0.2">
      <c r="B8" s="31" t="s">
        <v>30</v>
      </c>
      <c r="C8" s="26" t="str">
        <f>_xll.qlTermStructureDayCounter($C$3)</f>
        <v>Actual/365 (Fixed)</v>
      </c>
      <c r="D8" s="27"/>
      <c r="E8" s="27"/>
      <c r="F8" s="28"/>
    </row>
    <row r="9" spans="1:34" s="9" customFormat="1" ht="12" thickBot="1" x14ac:dyDescent="0.25">
      <c r="B9" s="14"/>
      <c r="C9" s="14"/>
      <c r="D9" s="14"/>
      <c r="E9" s="14"/>
      <c r="F9" s="14"/>
    </row>
    <row r="10" spans="1:34" s="10" customFormat="1" ht="11.25" customHeight="1" thickBot="1" x14ac:dyDescent="0.25">
      <c r="A10" s="9"/>
      <c r="B10" s="13"/>
      <c r="C10" s="17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9" t="s">
        <v>14</v>
      </c>
      <c r="Q10" s="12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</row>
    <row r="11" spans="1:34" s="10" customFormat="1" ht="11.25" customHeight="1" x14ac:dyDescent="0.2">
      <c r="A11" s="9"/>
      <c r="B11" s="15" t="s">
        <v>15</v>
      </c>
      <c r="C11" s="34" t="str">
        <f t="shared" ref="C11:P20" si="0">Currency&amp;$B11&amp;"x"&amp;C$10&amp;$C$2&amp;"_Quote"</f>
        <v>EUR1Mx1Y_ICAP_Quote</v>
      </c>
      <c r="D11" s="35" t="str">
        <f t="shared" si="0"/>
        <v>EUR1Mx2Y_ICAP_Quote</v>
      </c>
      <c r="E11" s="35" t="str">
        <f t="shared" si="0"/>
        <v>EUR1Mx3Y_ICAP_Quote</v>
      </c>
      <c r="F11" s="35" t="str">
        <f t="shared" si="0"/>
        <v>EUR1Mx4Y_ICAP_Quote</v>
      </c>
      <c r="G11" s="35" t="str">
        <f t="shared" si="0"/>
        <v>EUR1Mx5Y_ICAP_Quote</v>
      </c>
      <c r="H11" s="35" t="str">
        <f t="shared" si="0"/>
        <v>EUR1Mx6Y_ICAP_Quote</v>
      </c>
      <c r="I11" s="35" t="str">
        <f t="shared" si="0"/>
        <v>EUR1Mx7Y_ICAP_Quote</v>
      </c>
      <c r="J11" s="35" t="str">
        <f t="shared" si="0"/>
        <v>EUR1Mx8Y_ICAP_Quote</v>
      </c>
      <c r="K11" s="35" t="str">
        <f t="shared" si="0"/>
        <v>EUR1Mx9Y_ICAP_Quote</v>
      </c>
      <c r="L11" s="35" t="str">
        <f t="shared" si="0"/>
        <v>EUR1Mx10Y_ICAP_Quote</v>
      </c>
      <c r="M11" s="35" t="str">
        <f t="shared" si="0"/>
        <v>EUR1Mx15Y_ICAP_Quote</v>
      </c>
      <c r="N11" s="35" t="str">
        <f t="shared" si="0"/>
        <v>EUR1Mx20Y_ICAP_Quote</v>
      </c>
      <c r="O11" s="35" t="str">
        <f t="shared" si="0"/>
        <v>EUR1Mx25Y_ICAP_Quote</v>
      </c>
      <c r="P11" s="36" t="str">
        <f t="shared" si="0"/>
        <v>EUR1Mx30Y_ICAP_Quote</v>
      </c>
      <c r="Q11" s="12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</row>
    <row r="12" spans="1:34" s="10" customFormat="1" ht="11.25" customHeight="1" x14ac:dyDescent="0.2">
      <c r="A12" s="9"/>
      <c r="B12" s="15" t="s">
        <v>20</v>
      </c>
      <c r="C12" s="37" t="str">
        <f t="shared" si="0"/>
        <v>EUR2Mx1Y_ICAP_Quote</v>
      </c>
      <c r="D12" s="38" t="str">
        <f t="shared" si="0"/>
        <v>EUR2Mx2Y_ICAP_Quote</v>
      </c>
      <c r="E12" s="38" t="str">
        <f t="shared" si="0"/>
        <v>EUR2Mx3Y_ICAP_Quote</v>
      </c>
      <c r="F12" s="38" t="str">
        <f t="shared" si="0"/>
        <v>EUR2Mx4Y_ICAP_Quote</v>
      </c>
      <c r="G12" s="38" t="str">
        <f t="shared" si="0"/>
        <v>EUR2Mx5Y_ICAP_Quote</v>
      </c>
      <c r="H12" s="38" t="str">
        <f t="shared" si="0"/>
        <v>EUR2Mx6Y_ICAP_Quote</v>
      </c>
      <c r="I12" s="38" t="str">
        <f t="shared" si="0"/>
        <v>EUR2Mx7Y_ICAP_Quote</v>
      </c>
      <c r="J12" s="38" t="str">
        <f t="shared" si="0"/>
        <v>EUR2Mx8Y_ICAP_Quote</v>
      </c>
      <c r="K12" s="38" t="str">
        <f t="shared" si="0"/>
        <v>EUR2Mx9Y_ICAP_Quote</v>
      </c>
      <c r="L12" s="38" t="str">
        <f t="shared" si="0"/>
        <v>EUR2Mx10Y_ICAP_Quote</v>
      </c>
      <c r="M12" s="38" t="str">
        <f t="shared" si="0"/>
        <v>EUR2Mx15Y_ICAP_Quote</v>
      </c>
      <c r="N12" s="38" t="str">
        <f t="shared" si="0"/>
        <v>EUR2Mx20Y_ICAP_Quote</v>
      </c>
      <c r="O12" s="38" t="str">
        <f t="shared" si="0"/>
        <v>EUR2Mx25Y_ICAP_Quote</v>
      </c>
      <c r="P12" s="39" t="str">
        <f t="shared" si="0"/>
        <v>EUR2Mx30Y_ICAP_Quote</v>
      </c>
      <c r="Q12" s="12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</row>
    <row r="13" spans="1:34" s="10" customFormat="1" ht="11.25" customHeight="1" x14ac:dyDescent="0.2">
      <c r="A13" s="9"/>
      <c r="B13" s="15" t="s">
        <v>16</v>
      </c>
      <c r="C13" s="37" t="str">
        <f t="shared" si="0"/>
        <v>EUR3Mx1Y_ICAP_Quote</v>
      </c>
      <c r="D13" s="38" t="str">
        <f t="shared" si="0"/>
        <v>EUR3Mx2Y_ICAP_Quote</v>
      </c>
      <c r="E13" s="38" t="str">
        <f t="shared" si="0"/>
        <v>EUR3Mx3Y_ICAP_Quote</v>
      </c>
      <c r="F13" s="38" t="str">
        <f t="shared" si="0"/>
        <v>EUR3Mx4Y_ICAP_Quote</v>
      </c>
      <c r="G13" s="38" t="str">
        <f t="shared" si="0"/>
        <v>EUR3Mx5Y_ICAP_Quote</v>
      </c>
      <c r="H13" s="38" t="str">
        <f t="shared" si="0"/>
        <v>EUR3Mx6Y_ICAP_Quote</v>
      </c>
      <c r="I13" s="38" t="str">
        <f t="shared" si="0"/>
        <v>EUR3Mx7Y_ICAP_Quote</v>
      </c>
      <c r="J13" s="38" t="str">
        <f t="shared" si="0"/>
        <v>EUR3Mx8Y_ICAP_Quote</v>
      </c>
      <c r="K13" s="38" t="str">
        <f t="shared" si="0"/>
        <v>EUR3Mx9Y_ICAP_Quote</v>
      </c>
      <c r="L13" s="38" t="str">
        <f t="shared" si="0"/>
        <v>EUR3Mx10Y_ICAP_Quote</v>
      </c>
      <c r="M13" s="38" t="str">
        <f t="shared" si="0"/>
        <v>EUR3Mx15Y_ICAP_Quote</v>
      </c>
      <c r="N13" s="38" t="str">
        <f t="shared" si="0"/>
        <v>EUR3Mx20Y_ICAP_Quote</v>
      </c>
      <c r="O13" s="38" t="str">
        <f t="shared" si="0"/>
        <v>EUR3Mx25Y_ICAP_Quote</v>
      </c>
      <c r="P13" s="39" t="str">
        <f t="shared" si="0"/>
        <v>EUR3Mx30Y_ICAP_Quote</v>
      </c>
      <c r="Q13" s="12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</row>
    <row r="14" spans="1:34" s="10" customFormat="1" ht="11.25" customHeight="1" x14ac:dyDescent="0.2">
      <c r="A14" s="9"/>
      <c r="B14" s="15" t="s">
        <v>17</v>
      </c>
      <c r="C14" s="37" t="str">
        <f t="shared" si="0"/>
        <v>EUR6Mx1Y_ICAP_Quote</v>
      </c>
      <c r="D14" s="38" t="str">
        <f t="shared" si="0"/>
        <v>EUR6Mx2Y_ICAP_Quote</v>
      </c>
      <c r="E14" s="38" t="str">
        <f t="shared" si="0"/>
        <v>EUR6Mx3Y_ICAP_Quote</v>
      </c>
      <c r="F14" s="38" t="str">
        <f t="shared" si="0"/>
        <v>EUR6Mx4Y_ICAP_Quote</v>
      </c>
      <c r="G14" s="38" t="str">
        <f t="shared" si="0"/>
        <v>EUR6Mx5Y_ICAP_Quote</v>
      </c>
      <c r="H14" s="38" t="str">
        <f t="shared" si="0"/>
        <v>EUR6Mx6Y_ICAP_Quote</v>
      </c>
      <c r="I14" s="38" t="str">
        <f t="shared" si="0"/>
        <v>EUR6Mx7Y_ICAP_Quote</v>
      </c>
      <c r="J14" s="38" t="str">
        <f t="shared" si="0"/>
        <v>EUR6Mx8Y_ICAP_Quote</v>
      </c>
      <c r="K14" s="38" t="str">
        <f t="shared" si="0"/>
        <v>EUR6Mx9Y_ICAP_Quote</v>
      </c>
      <c r="L14" s="38" t="str">
        <f t="shared" si="0"/>
        <v>EUR6Mx10Y_ICAP_Quote</v>
      </c>
      <c r="M14" s="38" t="str">
        <f t="shared" si="0"/>
        <v>EUR6Mx15Y_ICAP_Quote</v>
      </c>
      <c r="N14" s="38" t="str">
        <f t="shared" si="0"/>
        <v>EUR6Mx20Y_ICAP_Quote</v>
      </c>
      <c r="O14" s="38" t="str">
        <f t="shared" si="0"/>
        <v>EUR6Mx25Y_ICAP_Quote</v>
      </c>
      <c r="P14" s="39" t="str">
        <f t="shared" si="0"/>
        <v>EUR6Mx30Y_ICAP_Quote</v>
      </c>
      <c r="Q14" s="12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</row>
    <row r="15" spans="1:34" s="10" customFormat="1" ht="11.25" customHeight="1" x14ac:dyDescent="0.2">
      <c r="A15" s="9"/>
      <c r="B15" s="15" t="s">
        <v>21</v>
      </c>
      <c r="C15" s="37" t="str">
        <f t="shared" si="0"/>
        <v>EUR9Mx1Y_ICAP_Quote</v>
      </c>
      <c r="D15" s="38" t="str">
        <f t="shared" si="0"/>
        <v>EUR9Mx2Y_ICAP_Quote</v>
      </c>
      <c r="E15" s="38" t="str">
        <f t="shared" si="0"/>
        <v>EUR9Mx3Y_ICAP_Quote</v>
      </c>
      <c r="F15" s="38" t="str">
        <f t="shared" si="0"/>
        <v>EUR9Mx4Y_ICAP_Quote</v>
      </c>
      <c r="G15" s="38" t="str">
        <f t="shared" si="0"/>
        <v>EUR9Mx5Y_ICAP_Quote</v>
      </c>
      <c r="H15" s="38" t="str">
        <f t="shared" si="0"/>
        <v>EUR9Mx6Y_ICAP_Quote</v>
      </c>
      <c r="I15" s="38" t="str">
        <f t="shared" si="0"/>
        <v>EUR9Mx7Y_ICAP_Quote</v>
      </c>
      <c r="J15" s="38" t="str">
        <f t="shared" si="0"/>
        <v>EUR9Mx8Y_ICAP_Quote</v>
      </c>
      <c r="K15" s="38" t="str">
        <f t="shared" si="0"/>
        <v>EUR9Mx9Y_ICAP_Quote</v>
      </c>
      <c r="L15" s="38" t="str">
        <f t="shared" si="0"/>
        <v>EUR9Mx10Y_ICAP_Quote</v>
      </c>
      <c r="M15" s="38" t="str">
        <f t="shared" si="0"/>
        <v>EUR9Mx15Y_ICAP_Quote</v>
      </c>
      <c r="N15" s="38" t="str">
        <f t="shared" si="0"/>
        <v>EUR9Mx20Y_ICAP_Quote</v>
      </c>
      <c r="O15" s="38" t="str">
        <f t="shared" si="0"/>
        <v>EUR9Mx25Y_ICAP_Quote</v>
      </c>
      <c r="P15" s="39" t="str">
        <f t="shared" si="0"/>
        <v>EUR9Mx30Y_ICAP_Quote</v>
      </c>
      <c r="Q15" s="12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</row>
    <row r="16" spans="1:34" s="10" customFormat="1" ht="11.25" customHeight="1" x14ac:dyDescent="0.2">
      <c r="A16" s="9"/>
      <c r="B16" s="15" t="s">
        <v>1</v>
      </c>
      <c r="C16" s="37" t="str">
        <f t="shared" si="0"/>
        <v>EUR1Yx1Y_ICAP_Quote</v>
      </c>
      <c r="D16" s="38" t="str">
        <f t="shared" si="0"/>
        <v>EUR1Yx2Y_ICAP_Quote</v>
      </c>
      <c r="E16" s="38" t="str">
        <f t="shared" si="0"/>
        <v>EUR1Yx3Y_ICAP_Quote</v>
      </c>
      <c r="F16" s="38" t="str">
        <f t="shared" si="0"/>
        <v>EUR1Yx4Y_ICAP_Quote</v>
      </c>
      <c r="G16" s="38" t="str">
        <f t="shared" si="0"/>
        <v>EUR1Yx5Y_ICAP_Quote</v>
      </c>
      <c r="H16" s="38" t="str">
        <f t="shared" si="0"/>
        <v>EUR1Yx6Y_ICAP_Quote</v>
      </c>
      <c r="I16" s="38" t="str">
        <f t="shared" si="0"/>
        <v>EUR1Yx7Y_ICAP_Quote</v>
      </c>
      <c r="J16" s="38" t="str">
        <f t="shared" si="0"/>
        <v>EUR1Yx8Y_ICAP_Quote</v>
      </c>
      <c r="K16" s="38" t="str">
        <f t="shared" si="0"/>
        <v>EUR1Yx9Y_ICAP_Quote</v>
      </c>
      <c r="L16" s="38" t="str">
        <f t="shared" si="0"/>
        <v>EUR1Yx10Y_ICAP_Quote</v>
      </c>
      <c r="M16" s="38" t="str">
        <f t="shared" si="0"/>
        <v>EUR1Yx15Y_ICAP_Quote</v>
      </c>
      <c r="N16" s="38" t="str">
        <f t="shared" si="0"/>
        <v>EUR1Yx20Y_ICAP_Quote</v>
      </c>
      <c r="O16" s="38" t="str">
        <f t="shared" si="0"/>
        <v>EUR1Yx25Y_ICAP_Quote</v>
      </c>
      <c r="P16" s="39" t="str">
        <f t="shared" si="0"/>
        <v>EUR1Yx30Y_ICAP_Quote</v>
      </c>
      <c r="Q16" s="12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</row>
    <row r="17" spans="1:34" s="10" customFormat="1" ht="11.25" customHeight="1" x14ac:dyDescent="0.2">
      <c r="A17" s="9"/>
      <c r="B17" s="15" t="s">
        <v>46</v>
      </c>
      <c r="C17" s="37" t="str">
        <f t="shared" si="0"/>
        <v>EUR18Mx1Y_ICAP_Quote</v>
      </c>
      <c r="D17" s="38" t="str">
        <f t="shared" si="0"/>
        <v>EUR18Mx2Y_ICAP_Quote</v>
      </c>
      <c r="E17" s="38" t="str">
        <f t="shared" si="0"/>
        <v>EUR18Mx3Y_ICAP_Quote</v>
      </c>
      <c r="F17" s="38" t="str">
        <f t="shared" si="0"/>
        <v>EUR18Mx4Y_ICAP_Quote</v>
      </c>
      <c r="G17" s="38" t="str">
        <f t="shared" si="0"/>
        <v>EUR18Mx5Y_ICAP_Quote</v>
      </c>
      <c r="H17" s="38" t="str">
        <f t="shared" si="0"/>
        <v>EUR18Mx6Y_ICAP_Quote</v>
      </c>
      <c r="I17" s="38" t="str">
        <f t="shared" si="0"/>
        <v>EUR18Mx7Y_ICAP_Quote</v>
      </c>
      <c r="J17" s="38" t="str">
        <f t="shared" si="0"/>
        <v>EUR18Mx8Y_ICAP_Quote</v>
      </c>
      <c r="K17" s="38" t="str">
        <f t="shared" si="0"/>
        <v>EUR18Mx9Y_ICAP_Quote</v>
      </c>
      <c r="L17" s="38" t="str">
        <f t="shared" si="0"/>
        <v>EUR18Mx10Y_ICAP_Quote</v>
      </c>
      <c r="M17" s="38" t="str">
        <f t="shared" si="0"/>
        <v>EUR18Mx15Y_ICAP_Quote</v>
      </c>
      <c r="N17" s="38" t="str">
        <f t="shared" si="0"/>
        <v>EUR18Mx20Y_ICAP_Quote</v>
      </c>
      <c r="O17" s="38" t="str">
        <f t="shared" si="0"/>
        <v>EUR18Mx25Y_ICAP_Quote</v>
      </c>
      <c r="P17" s="39" t="str">
        <f t="shared" si="0"/>
        <v>EUR18Mx30Y_ICAP_Quote</v>
      </c>
      <c r="Q17" s="12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</row>
    <row r="18" spans="1:34" s="10" customFormat="1" ht="11.25" customHeight="1" x14ac:dyDescent="0.2">
      <c r="A18" s="9"/>
      <c r="B18" s="15" t="s">
        <v>2</v>
      </c>
      <c r="C18" s="37" t="str">
        <f t="shared" si="0"/>
        <v>EUR2Yx1Y_ICAP_Quote</v>
      </c>
      <c r="D18" s="38" t="str">
        <f t="shared" si="0"/>
        <v>EUR2Yx2Y_ICAP_Quote</v>
      </c>
      <c r="E18" s="38" t="str">
        <f t="shared" si="0"/>
        <v>EUR2Yx3Y_ICAP_Quote</v>
      </c>
      <c r="F18" s="38" t="str">
        <f t="shared" si="0"/>
        <v>EUR2Yx4Y_ICAP_Quote</v>
      </c>
      <c r="G18" s="38" t="str">
        <f t="shared" si="0"/>
        <v>EUR2Yx5Y_ICAP_Quote</v>
      </c>
      <c r="H18" s="38" t="str">
        <f t="shared" si="0"/>
        <v>EUR2Yx6Y_ICAP_Quote</v>
      </c>
      <c r="I18" s="38" t="str">
        <f t="shared" si="0"/>
        <v>EUR2Yx7Y_ICAP_Quote</v>
      </c>
      <c r="J18" s="38" t="str">
        <f t="shared" si="0"/>
        <v>EUR2Yx8Y_ICAP_Quote</v>
      </c>
      <c r="K18" s="38" t="str">
        <f t="shared" si="0"/>
        <v>EUR2Yx9Y_ICAP_Quote</v>
      </c>
      <c r="L18" s="38" t="str">
        <f t="shared" si="0"/>
        <v>EUR2Yx10Y_ICAP_Quote</v>
      </c>
      <c r="M18" s="38" t="str">
        <f t="shared" si="0"/>
        <v>EUR2Yx15Y_ICAP_Quote</v>
      </c>
      <c r="N18" s="38" t="str">
        <f t="shared" si="0"/>
        <v>EUR2Yx20Y_ICAP_Quote</v>
      </c>
      <c r="O18" s="38" t="str">
        <f t="shared" si="0"/>
        <v>EUR2Yx25Y_ICAP_Quote</v>
      </c>
      <c r="P18" s="39" t="str">
        <f t="shared" si="0"/>
        <v>EUR2Yx30Y_ICAP_Quote</v>
      </c>
      <c r="Q18" s="12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</row>
    <row r="19" spans="1:34" s="10" customFormat="1" ht="11.25" customHeight="1" x14ac:dyDescent="0.2">
      <c r="A19" s="9"/>
      <c r="B19" s="15" t="s">
        <v>3</v>
      </c>
      <c r="C19" s="37" t="str">
        <f t="shared" si="0"/>
        <v>EUR3Yx1Y_ICAP_Quote</v>
      </c>
      <c r="D19" s="38" t="str">
        <f t="shared" si="0"/>
        <v>EUR3Yx2Y_ICAP_Quote</v>
      </c>
      <c r="E19" s="38" t="str">
        <f t="shared" si="0"/>
        <v>EUR3Yx3Y_ICAP_Quote</v>
      </c>
      <c r="F19" s="38" t="str">
        <f t="shared" si="0"/>
        <v>EUR3Yx4Y_ICAP_Quote</v>
      </c>
      <c r="G19" s="38" t="str">
        <f t="shared" si="0"/>
        <v>EUR3Yx5Y_ICAP_Quote</v>
      </c>
      <c r="H19" s="38" t="str">
        <f t="shared" si="0"/>
        <v>EUR3Yx6Y_ICAP_Quote</v>
      </c>
      <c r="I19" s="38" t="str">
        <f t="shared" si="0"/>
        <v>EUR3Yx7Y_ICAP_Quote</v>
      </c>
      <c r="J19" s="38" t="str">
        <f t="shared" si="0"/>
        <v>EUR3Yx8Y_ICAP_Quote</v>
      </c>
      <c r="K19" s="38" t="str">
        <f t="shared" si="0"/>
        <v>EUR3Yx9Y_ICAP_Quote</v>
      </c>
      <c r="L19" s="38" t="str">
        <f t="shared" si="0"/>
        <v>EUR3Yx10Y_ICAP_Quote</v>
      </c>
      <c r="M19" s="38" t="str">
        <f t="shared" si="0"/>
        <v>EUR3Yx15Y_ICAP_Quote</v>
      </c>
      <c r="N19" s="38" t="str">
        <f t="shared" si="0"/>
        <v>EUR3Yx20Y_ICAP_Quote</v>
      </c>
      <c r="O19" s="38" t="str">
        <f t="shared" si="0"/>
        <v>EUR3Yx25Y_ICAP_Quote</v>
      </c>
      <c r="P19" s="39" t="str">
        <f t="shared" si="0"/>
        <v>EUR3Yx30Y_ICAP_Quote</v>
      </c>
      <c r="Q19" s="12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</row>
    <row r="20" spans="1:34" s="10" customFormat="1" ht="11.25" customHeight="1" x14ac:dyDescent="0.2">
      <c r="A20" s="9"/>
      <c r="B20" s="15" t="s">
        <v>4</v>
      </c>
      <c r="C20" s="37" t="str">
        <f t="shared" si="0"/>
        <v>EUR4Yx1Y_ICAP_Quote</v>
      </c>
      <c r="D20" s="38" t="str">
        <f t="shared" si="0"/>
        <v>EUR4Yx2Y_ICAP_Quote</v>
      </c>
      <c r="E20" s="38" t="str">
        <f t="shared" si="0"/>
        <v>EUR4Yx3Y_ICAP_Quote</v>
      </c>
      <c r="F20" s="38" t="str">
        <f t="shared" si="0"/>
        <v>EUR4Yx4Y_ICAP_Quote</v>
      </c>
      <c r="G20" s="38" t="str">
        <f t="shared" si="0"/>
        <v>EUR4Yx5Y_ICAP_Quote</v>
      </c>
      <c r="H20" s="38" t="str">
        <f t="shared" si="0"/>
        <v>EUR4Yx6Y_ICAP_Quote</v>
      </c>
      <c r="I20" s="38" t="str">
        <f t="shared" si="0"/>
        <v>EUR4Yx7Y_ICAP_Quote</v>
      </c>
      <c r="J20" s="38" t="str">
        <f t="shared" si="0"/>
        <v>EUR4Yx8Y_ICAP_Quote</v>
      </c>
      <c r="K20" s="38" t="str">
        <f t="shared" si="0"/>
        <v>EUR4Yx9Y_ICAP_Quote</v>
      </c>
      <c r="L20" s="38" t="str">
        <f t="shared" si="0"/>
        <v>EUR4Yx10Y_ICAP_Quote</v>
      </c>
      <c r="M20" s="38" t="str">
        <f t="shared" si="0"/>
        <v>EUR4Yx15Y_ICAP_Quote</v>
      </c>
      <c r="N20" s="38" t="str">
        <f t="shared" si="0"/>
        <v>EUR4Yx20Y_ICAP_Quote</v>
      </c>
      <c r="O20" s="38" t="str">
        <f t="shared" si="0"/>
        <v>EUR4Yx25Y_ICAP_Quote</v>
      </c>
      <c r="P20" s="39" t="str">
        <f t="shared" si="0"/>
        <v>EUR4Yx30Y_ICAP_Quote</v>
      </c>
      <c r="Q20" s="12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</row>
    <row r="21" spans="1:34" s="10" customFormat="1" ht="11.25" customHeight="1" x14ac:dyDescent="0.2">
      <c r="A21" s="9"/>
      <c r="B21" s="15" t="s">
        <v>5</v>
      </c>
      <c r="C21" s="37" t="str">
        <f t="shared" ref="C21:P30" si="1">Currency&amp;$B21&amp;"x"&amp;C$10&amp;$C$2&amp;"_Quote"</f>
        <v>EUR5Yx1Y_ICAP_Quote</v>
      </c>
      <c r="D21" s="38" t="str">
        <f t="shared" si="1"/>
        <v>EUR5Yx2Y_ICAP_Quote</v>
      </c>
      <c r="E21" s="38" t="str">
        <f t="shared" si="1"/>
        <v>EUR5Yx3Y_ICAP_Quote</v>
      </c>
      <c r="F21" s="38" t="str">
        <f t="shared" si="1"/>
        <v>EUR5Yx4Y_ICAP_Quote</v>
      </c>
      <c r="G21" s="38" t="str">
        <f t="shared" si="1"/>
        <v>EUR5Yx5Y_ICAP_Quote</v>
      </c>
      <c r="H21" s="38" t="str">
        <f t="shared" si="1"/>
        <v>EUR5Yx6Y_ICAP_Quote</v>
      </c>
      <c r="I21" s="38" t="str">
        <f t="shared" si="1"/>
        <v>EUR5Yx7Y_ICAP_Quote</v>
      </c>
      <c r="J21" s="38" t="str">
        <f t="shared" si="1"/>
        <v>EUR5Yx8Y_ICAP_Quote</v>
      </c>
      <c r="K21" s="38" t="str">
        <f t="shared" si="1"/>
        <v>EUR5Yx9Y_ICAP_Quote</v>
      </c>
      <c r="L21" s="38" t="str">
        <f t="shared" si="1"/>
        <v>EUR5Yx10Y_ICAP_Quote</v>
      </c>
      <c r="M21" s="38" t="str">
        <f t="shared" si="1"/>
        <v>EUR5Yx15Y_ICAP_Quote</v>
      </c>
      <c r="N21" s="38" t="str">
        <f t="shared" si="1"/>
        <v>EUR5Yx20Y_ICAP_Quote</v>
      </c>
      <c r="O21" s="38" t="str">
        <f t="shared" si="1"/>
        <v>EUR5Yx25Y_ICAP_Quote</v>
      </c>
      <c r="P21" s="39" t="str">
        <f t="shared" si="1"/>
        <v>EUR5Yx30Y_ICAP_Quote</v>
      </c>
      <c r="Q21" s="12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</row>
    <row r="22" spans="1:34" s="10" customFormat="1" ht="11.25" customHeight="1" x14ac:dyDescent="0.2">
      <c r="A22" s="9"/>
      <c r="B22" s="15" t="s">
        <v>6</v>
      </c>
      <c r="C22" s="37" t="str">
        <f t="shared" si="1"/>
        <v>EUR6Yx1Y_ICAP_Quote</v>
      </c>
      <c r="D22" s="38" t="str">
        <f t="shared" si="1"/>
        <v>EUR6Yx2Y_ICAP_Quote</v>
      </c>
      <c r="E22" s="38" t="str">
        <f t="shared" si="1"/>
        <v>EUR6Yx3Y_ICAP_Quote</v>
      </c>
      <c r="F22" s="38" t="str">
        <f t="shared" si="1"/>
        <v>EUR6Yx4Y_ICAP_Quote</v>
      </c>
      <c r="G22" s="38" t="str">
        <f t="shared" si="1"/>
        <v>EUR6Yx5Y_ICAP_Quote</v>
      </c>
      <c r="H22" s="38" t="str">
        <f t="shared" si="1"/>
        <v>EUR6Yx6Y_ICAP_Quote</v>
      </c>
      <c r="I22" s="38" t="str">
        <f t="shared" si="1"/>
        <v>EUR6Yx7Y_ICAP_Quote</v>
      </c>
      <c r="J22" s="38" t="str">
        <f t="shared" si="1"/>
        <v>EUR6Yx8Y_ICAP_Quote</v>
      </c>
      <c r="K22" s="38" t="str">
        <f t="shared" si="1"/>
        <v>EUR6Yx9Y_ICAP_Quote</v>
      </c>
      <c r="L22" s="38" t="str">
        <f t="shared" si="1"/>
        <v>EUR6Yx10Y_ICAP_Quote</v>
      </c>
      <c r="M22" s="38" t="str">
        <f t="shared" si="1"/>
        <v>EUR6Yx15Y_ICAP_Quote</v>
      </c>
      <c r="N22" s="38" t="str">
        <f t="shared" si="1"/>
        <v>EUR6Yx20Y_ICAP_Quote</v>
      </c>
      <c r="O22" s="38" t="str">
        <f t="shared" si="1"/>
        <v>EUR6Yx25Y_ICAP_Quote</v>
      </c>
      <c r="P22" s="39" t="str">
        <f t="shared" si="1"/>
        <v>EUR6Yx30Y_ICAP_Quote</v>
      </c>
      <c r="Q22" s="12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</row>
    <row r="23" spans="1:34" s="10" customFormat="1" ht="11.25" customHeight="1" x14ac:dyDescent="0.2">
      <c r="A23" s="9"/>
      <c r="B23" s="15" t="s">
        <v>7</v>
      </c>
      <c r="C23" s="37" t="str">
        <f t="shared" si="1"/>
        <v>EUR7Yx1Y_ICAP_Quote</v>
      </c>
      <c r="D23" s="38" t="str">
        <f t="shared" si="1"/>
        <v>EUR7Yx2Y_ICAP_Quote</v>
      </c>
      <c r="E23" s="38" t="str">
        <f t="shared" si="1"/>
        <v>EUR7Yx3Y_ICAP_Quote</v>
      </c>
      <c r="F23" s="38" t="str">
        <f t="shared" si="1"/>
        <v>EUR7Yx4Y_ICAP_Quote</v>
      </c>
      <c r="G23" s="38" t="str">
        <f t="shared" si="1"/>
        <v>EUR7Yx5Y_ICAP_Quote</v>
      </c>
      <c r="H23" s="38" t="str">
        <f t="shared" si="1"/>
        <v>EUR7Yx6Y_ICAP_Quote</v>
      </c>
      <c r="I23" s="38" t="str">
        <f t="shared" si="1"/>
        <v>EUR7Yx7Y_ICAP_Quote</v>
      </c>
      <c r="J23" s="38" t="str">
        <f t="shared" si="1"/>
        <v>EUR7Yx8Y_ICAP_Quote</v>
      </c>
      <c r="K23" s="38" t="str">
        <f t="shared" si="1"/>
        <v>EUR7Yx9Y_ICAP_Quote</v>
      </c>
      <c r="L23" s="38" t="str">
        <f t="shared" si="1"/>
        <v>EUR7Yx10Y_ICAP_Quote</v>
      </c>
      <c r="M23" s="38" t="str">
        <f t="shared" si="1"/>
        <v>EUR7Yx15Y_ICAP_Quote</v>
      </c>
      <c r="N23" s="38" t="str">
        <f t="shared" si="1"/>
        <v>EUR7Yx20Y_ICAP_Quote</v>
      </c>
      <c r="O23" s="38" t="str">
        <f t="shared" si="1"/>
        <v>EUR7Yx25Y_ICAP_Quote</v>
      </c>
      <c r="P23" s="39" t="str">
        <f t="shared" si="1"/>
        <v>EUR7Yx30Y_ICAP_Quote</v>
      </c>
      <c r="Q23" s="12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</row>
    <row r="24" spans="1:34" s="10" customFormat="1" ht="11.25" customHeight="1" x14ac:dyDescent="0.2">
      <c r="A24" s="9"/>
      <c r="B24" s="15" t="s">
        <v>8</v>
      </c>
      <c r="C24" s="37" t="str">
        <f t="shared" si="1"/>
        <v>EUR8Yx1Y_ICAP_Quote</v>
      </c>
      <c r="D24" s="38" t="str">
        <f t="shared" si="1"/>
        <v>EUR8Yx2Y_ICAP_Quote</v>
      </c>
      <c r="E24" s="38" t="str">
        <f t="shared" si="1"/>
        <v>EUR8Yx3Y_ICAP_Quote</v>
      </c>
      <c r="F24" s="38" t="str">
        <f t="shared" si="1"/>
        <v>EUR8Yx4Y_ICAP_Quote</v>
      </c>
      <c r="G24" s="38" t="str">
        <f t="shared" si="1"/>
        <v>EUR8Yx5Y_ICAP_Quote</v>
      </c>
      <c r="H24" s="38" t="str">
        <f t="shared" si="1"/>
        <v>EUR8Yx6Y_ICAP_Quote</v>
      </c>
      <c r="I24" s="38" t="str">
        <f t="shared" si="1"/>
        <v>EUR8Yx7Y_ICAP_Quote</v>
      </c>
      <c r="J24" s="38" t="str">
        <f t="shared" si="1"/>
        <v>EUR8Yx8Y_ICAP_Quote</v>
      </c>
      <c r="K24" s="38" t="str">
        <f t="shared" si="1"/>
        <v>EUR8Yx9Y_ICAP_Quote</v>
      </c>
      <c r="L24" s="38" t="str">
        <f t="shared" si="1"/>
        <v>EUR8Yx10Y_ICAP_Quote</v>
      </c>
      <c r="M24" s="38" t="str">
        <f t="shared" si="1"/>
        <v>EUR8Yx15Y_ICAP_Quote</v>
      </c>
      <c r="N24" s="38" t="str">
        <f t="shared" si="1"/>
        <v>EUR8Yx20Y_ICAP_Quote</v>
      </c>
      <c r="O24" s="38" t="str">
        <f t="shared" si="1"/>
        <v>EUR8Yx25Y_ICAP_Quote</v>
      </c>
      <c r="P24" s="39" t="str">
        <f t="shared" si="1"/>
        <v>EUR8Yx30Y_ICAP_Quote</v>
      </c>
      <c r="Q24" s="12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</row>
    <row r="25" spans="1:34" s="10" customFormat="1" ht="11.25" customHeight="1" x14ac:dyDescent="0.2">
      <c r="A25" s="9"/>
      <c r="B25" s="15" t="s">
        <v>9</v>
      </c>
      <c r="C25" s="37" t="str">
        <f t="shared" si="1"/>
        <v>EUR9Yx1Y_ICAP_Quote</v>
      </c>
      <c r="D25" s="38" t="str">
        <f t="shared" si="1"/>
        <v>EUR9Yx2Y_ICAP_Quote</v>
      </c>
      <c r="E25" s="38" t="str">
        <f t="shared" si="1"/>
        <v>EUR9Yx3Y_ICAP_Quote</v>
      </c>
      <c r="F25" s="38" t="str">
        <f t="shared" si="1"/>
        <v>EUR9Yx4Y_ICAP_Quote</v>
      </c>
      <c r="G25" s="38" t="str">
        <f t="shared" si="1"/>
        <v>EUR9Yx5Y_ICAP_Quote</v>
      </c>
      <c r="H25" s="38" t="str">
        <f t="shared" si="1"/>
        <v>EUR9Yx6Y_ICAP_Quote</v>
      </c>
      <c r="I25" s="38" t="str">
        <f t="shared" si="1"/>
        <v>EUR9Yx7Y_ICAP_Quote</v>
      </c>
      <c r="J25" s="38" t="str">
        <f t="shared" si="1"/>
        <v>EUR9Yx8Y_ICAP_Quote</v>
      </c>
      <c r="K25" s="38" t="str">
        <f t="shared" si="1"/>
        <v>EUR9Yx9Y_ICAP_Quote</v>
      </c>
      <c r="L25" s="38" t="str">
        <f t="shared" si="1"/>
        <v>EUR9Yx10Y_ICAP_Quote</v>
      </c>
      <c r="M25" s="38" t="str">
        <f t="shared" si="1"/>
        <v>EUR9Yx15Y_ICAP_Quote</v>
      </c>
      <c r="N25" s="38" t="str">
        <f t="shared" si="1"/>
        <v>EUR9Yx20Y_ICAP_Quote</v>
      </c>
      <c r="O25" s="38" t="str">
        <f t="shared" si="1"/>
        <v>EUR9Yx25Y_ICAP_Quote</v>
      </c>
      <c r="P25" s="39" t="str">
        <f t="shared" si="1"/>
        <v>EUR9Yx30Y_ICAP_Quote</v>
      </c>
      <c r="Q25" s="12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</row>
    <row r="26" spans="1:34" s="10" customFormat="1" ht="11.25" customHeight="1" x14ac:dyDescent="0.2">
      <c r="A26" s="9"/>
      <c r="B26" s="15" t="s">
        <v>10</v>
      </c>
      <c r="C26" s="37" t="str">
        <f t="shared" si="1"/>
        <v>EUR10Yx1Y_ICAP_Quote</v>
      </c>
      <c r="D26" s="38" t="str">
        <f t="shared" si="1"/>
        <v>EUR10Yx2Y_ICAP_Quote</v>
      </c>
      <c r="E26" s="38" t="str">
        <f t="shared" si="1"/>
        <v>EUR10Yx3Y_ICAP_Quote</v>
      </c>
      <c r="F26" s="38" t="str">
        <f t="shared" si="1"/>
        <v>EUR10Yx4Y_ICAP_Quote</v>
      </c>
      <c r="G26" s="38" t="str">
        <f t="shared" si="1"/>
        <v>EUR10Yx5Y_ICAP_Quote</v>
      </c>
      <c r="H26" s="38" t="str">
        <f t="shared" si="1"/>
        <v>EUR10Yx6Y_ICAP_Quote</v>
      </c>
      <c r="I26" s="38" t="str">
        <f t="shared" si="1"/>
        <v>EUR10Yx7Y_ICAP_Quote</v>
      </c>
      <c r="J26" s="38" t="str">
        <f t="shared" si="1"/>
        <v>EUR10Yx8Y_ICAP_Quote</v>
      </c>
      <c r="K26" s="38" t="str">
        <f t="shared" si="1"/>
        <v>EUR10Yx9Y_ICAP_Quote</v>
      </c>
      <c r="L26" s="38" t="str">
        <f t="shared" si="1"/>
        <v>EUR10Yx10Y_ICAP_Quote</v>
      </c>
      <c r="M26" s="38" t="str">
        <f t="shared" si="1"/>
        <v>EUR10Yx15Y_ICAP_Quote</v>
      </c>
      <c r="N26" s="38" t="str">
        <f t="shared" si="1"/>
        <v>EUR10Yx20Y_ICAP_Quote</v>
      </c>
      <c r="O26" s="38" t="str">
        <f t="shared" si="1"/>
        <v>EUR10Yx25Y_ICAP_Quote</v>
      </c>
      <c r="P26" s="39" t="str">
        <f t="shared" si="1"/>
        <v>EUR10Yx30Y_ICAP_Quote</v>
      </c>
      <c r="Q26" s="12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</row>
    <row r="27" spans="1:34" s="10" customFormat="1" ht="11.25" customHeight="1" x14ac:dyDescent="0.2">
      <c r="A27" s="9"/>
      <c r="B27" s="15" t="s">
        <v>11</v>
      </c>
      <c r="C27" s="37" t="str">
        <f t="shared" si="1"/>
        <v>EUR15Yx1Y_ICAP_Quote</v>
      </c>
      <c r="D27" s="38" t="str">
        <f t="shared" si="1"/>
        <v>EUR15Yx2Y_ICAP_Quote</v>
      </c>
      <c r="E27" s="38" t="str">
        <f t="shared" si="1"/>
        <v>EUR15Yx3Y_ICAP_Quote</v>
      </c>
      <c r="F27" s="38" t="str">
        <f t="shared" si="1"/>
        <v>EUR15Yx4Y_ICAP_Quote</v>
      </c>
      <c r="G27" s="38" t="str">
        <f t="shared" si="1"/>
        <v>EUR15Yx5Y_ICAP_Quote</v>
      </c>
      <c r="H27" s="38" t="str">
        <f t="shared" si="1"/>
        <v>EUR15Yx6Y_ICAP_Quote</v>
      </c>
      <c r="I27" s="38" t="str">
        <f t="shared" si="1"/>
        <v>EUR15Yx7Y_ICAP_Quote</v>
      </c>
      <c r="J27" s="38" t="str">
        <f t="shared" si="1"/>
        <v>EUR15Yx8Y_ICAP_Quote</v>
      </c>
      <c r="K27" s="38" t="str">
        <f t="shared" si="1"/>
        <v>EUR15Yx9Y_ICAP_Quote</v>
      </c>
      <c r="L27" s="38" t="str">
        <f t="shared" si="1"/>
        <v>EUR15Yx10Y_ICAP_Quote</v>
      </c>
      <c r="M27" s="38" t="str">
        <f t="shared" si="1"/>
        <v>EUR15Yx15Y_ICAP_Quote</v>
      </c>
      <c r="N27" s="38" t="str">
        <f t="shared" si="1"/>
        <v>EUR15Yx20Y_ICAP_Quote</v>
      </c>
      <c r="O27" s="38" t="str">
        <f t="shared" si="1"/>
        <v>EUR15Yx25Y_ICAP_Quote</v>
      </c>
      <c r="P27" s="39" t="str">
        <f t="shared" si="1"/>
        <v>EUR15Yx30Y_ICAP_Quote</v>
      </c>
      <c r="Q27" s="12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</row>
    <row r="28" spans="1:34" s="10" customFormat="1" ht="11.25" customHeight="1" x14ac:dyDescent="0.2">
      <c r="A28" s="9"/>
      <c r="B28" s="15" t="s">
        <v>12</v>
      </c>
      <c r="C28" s="37" t="str">
        <f t="shared" si="1"/>
        <v>EUR20Yx1Y_ICAP_Quote</v>
      </c>
      <c r="D28" s="38" t="str">
        <f t="shared" si="1"/>
        <v>EUR20Yx2Y_ICAP_Quote</v>
      </c>
      <c r="E28" s="38" t="str">
        <f t="shared" si="1"/>
        <v>EUR20Yx3Y_ICAP_Quote</v>
      </c>
      <c r="F28" s="38" t="str">
        <f t="shared" si="1"/>
        <v>EUR20Yx4Y_ICAP_Quote</v>
      </c>
      <c r="G28" s="38" t="str">
        <f t="shared" si="1"/>
        <v>EUR20Yx5Y_ICAP_Quote</v>
      </c>
      <c r="H28" s="38" t="str">
        <f t="shared" si="1"/>
        <v>EUR20Yx6Y_ICAP_Quote</v>
      </c>
      <c r="I28" s="38" t="str">
        <f t="shared" si="1"/>
        <v>EUR20Yx7Y_ICAP_Quote</v>
      </c>
      <c r="J28" s="38" t="str">
        <f t="shared" si="1"/>
        <v>EUR20Yx8Y_ICAP_Quote</v>
      </c>
      <c r="K28" s="38" t="str">
        <f t="shared" si="1"/>
        <v>EUR20Yx9Y_ICAP_Quote</v>
      </c>
      <c r="L28" s="38" t="str">
        <f t="shared" si="1"/>
        <v>EUR20Yx10Y_ICAP_Quote</v>
      </c>
      <c r="M28" s="38" t="str">
        <f t="shared" si="1"/>
        <v>EUR20Yx15Y_ICAP_Quote</v>
      </c>
      <c r="N28" s="38" t="str">
        <f t="shared" si="1"/>
        <v>EUR20Yx20Y_ICAP_Quote</v>
      </c>
      <c r="O28" s="38" t="str">
        <f t="shared" si="1"/>
        <v>EUR20Yx25Y_ICAP_Quote</v>
      </c>
      <c r="P28" s="39" t="str">
        <f t="shared" si="1"/>
        <v>EUR20Yx30Y_ICAP_Quote</v>
      </c>
      <c r="Q28" s="12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</row>
    <row r="29" spans="1:34" s="10" customFormat="1" ht="11.25" customHeight="1" x14ac:dyDescent="0.2">
      <c r="A29" s="9"/>
      <c r="B29" s="15" t="s">
        <v>13</v>
      </c>
      <c r="C29" s="37" t="str">
        <f t="shared" si="1"/>
        <v>EUR25Yx1Y_ICAP_Quote</v>
      </c>
      <c r="D29" s="38" t="str">
        <f t="shared" si="1"/>
        <v>EUR25Yx2Y_ICAP_Quote</v>
      </c>
      <c r="E29" s="38" t="str">
        <f t="shared" si="1"/>
        <v>EUR25Yx3Y_ICAP_Quote</v>
      </c>
      <c r="F29" s="38" t="str">
        <f t="shared" si="1"/>
        <v>EUR25Yx4Y_ICAP_Quote</v>
      </c>
      <c r="G29" s="38" t="str">
        <f t="shared" si="1"/>
        <v>EUR25Yx5Y_ICAP_Quote</v>
      </c>
      <c r="H29" s="38" t="str">
        <f t="shared" si="1"/>
        <v>EUR25Yx6Y_ICAP_Quote</v>
      </c>
      <c r="I29" s="38" t="str">
        <f t="shared" si="1"/>
        <v>EUR25Yx7Y_ICAP_Quote</v>
      </c>
      <c r="J29" s="38" t="str">
        <f t="shared" si="1"/>
        <v>EUR25Yx8Y_ICAP_Quote</v>
      </c>
      <c r="K29" s="38" t="str">
        <f t="shared" si="1"/>
        <v>EUR25Yx9Y_ICAP_Quote</v>
      </c>
      <c r="L29" s="38" t="str">
        <f t="shared" si="1"/>
        <v>EUR25Yx10Y_ICAP_Quote</v>
      </c>
      <c r="M29" s="38" t="str">
        <f t="shared" si="1"/>
        <v>EUR25Yx15Y_ICAP_Quote</v>
      </c>
      <c r="N29" s="38" t="str">
        <f t="shared" si="1"/>
        <v>EUR25Yx20Y_ICAP_Quote</v>
      </c>
      <c r="O29" s="38" t="str">
        <f t="shared" si="1"/>
        <v>EUR25Yx25Y_ICAP_Quote</v>
      </c>
      <c r="P29" s="39" t="str">
        <f t="shared" si="1"/>
        <v>EUR25Yx30Y_ICAP_Quote</v>
      </c>
      <c r="Q29" s="12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</row>
    <row r="30" spans="1:34" s="10" customFormat="1" ht="11.25" customHeight="1" thickBot="1" x14ac:dyDescent="0.25">
      <c r="A30" s="9"/>
      <c r="B30" s="16" t="s">
        <v>14</v>
      </c>
      <c r="C30" s="40" t="str">
        <f t="shared" si="1"/>
        <v>EUR30Yx1Y_ICAP_Quote</v>
      </c>
      <c r="D30" s="41" t="str">
        <f t="shared" si="1"/>
        <v>EUR30Yx2Y_ICAP_Quote</v>
      </c>
      <c r="E30" s="41" t="str">
        <f t="shared" si="1"/>
        <v>EUR30Yx3Y_ICAP_Quote</v>
      </c>
      <c r="F30" s="41" t="str">
        <f t="shared" si="1"/>
        <v>EUR30Yx4Y_ICAP_Quote</v>
      </c>
      <c r="G30" s="41" t="str">
        <f t="shared" si="1"/>
        <v>EUR30Yx5Y_ICAP_Quote</v>
      </c>
      <c r="H30" s="41" t="str">
        <f t="shared" si="1"/>
        <v>EUR30Yx6Y_ICAP_Quote</v>
      </c>
      <c r="I30" s="41" t="str">
        <f t="shared" si="1"/>
        <v>EUR30Yx7Y_ICAP_Quote</v>
      </c>
      <c r="J30" s="41" t="str">
        <f t="shared" si="1"/>
        <v>EUR30Yx8Y_ICAP_Quote</v>
      </c>
      <c r="K30" s="41" t="str">
        <f t="shared" si="1"/>
        <v>EUR30Yx9Y_ICAP_Quote</v>
      </c>
      <c r="L30" s="41" t="str">
        <f t="shared" si="1"/>
        <v>EUR30Yx10Y_ICAP_Quote</v>
      </c>
      <c r="M30" s="41" t="str">
        <f t="shared" si="1"/>
        <v>EUR30Yx15Y_ICAP_Quote</v>
      </c>
      <c r="N30" s="41" t="str">
        <f t="shared" si="1"/>
        <v>EUR30Yx20Y_ICAP_Quote</v>
      </c>
      <c r="O30" s="41" t="str">
        <f t="shared" si="1"/>
        <v>EUR30Yx25Y_ICAP_Quote</v>
      </c>
      <c r="P30" s="42" t="str">
        <f t="shared" si="1"/>
        <v>EUR30Yx30Y_ICAP_Quote</v>
      </c>
      <c r="Q30" s="12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</row>
    <row r="31" spans="1:34" s="9" customFormat="1" x14ac:dyDescent="0.2"/>
    <row r="32" spans="1:34" s="9" customFormat="1" x14ac:dyDescent="0.2"/>
    <row r="33" s="9" customFormat="1" x14ac:dyDescent="0.2"/>
    <row r="34" s="9" customFormat="1" x14ac:dyDescent="0.2"/>
    <row r="35" s="9" customFormat="1" x14ac:dyDescent="0.2"/>
    <row r="36" s="9" customFormat="1" x14ac:dyDescent="0.2"/>
    <row r="37" s="9" customFormat="1" x14ac:dyDescent="0.2"/>
    <row r="38" s="9" customFormat="1" x14ac:dyDescent="0.2"/>
    <row r="39" s="9" customFormat="1" x14ac:dyDescent="0.2"/>
    <row r="40" s="9" customFormat="1" x14ac:dyDescent="0.2"/>
    <row r="41" s="9" customFormat="1" x14ac:dyDescent="0.2"/>
    <row r="42" s="9" customFormat="1" x14ac:dyDescent="0.2"/>
    <row r="43" s="9" customFormat="1" x14ac:dyDescent="0.2"/>
  </sheetData>
  <mergeCells count="2">
    <mergeCell ref="G1:J1"/>
    <mergeCell ref="B1:F1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43"/>
  <sheetViews>
    <sheetView workbookViewId="0"/>
  </sheetViews>
  <sheetFormatPr defaultRowHeight="11.25" x14ac:dyDescent="0.2"/>
  <cols>
    <col min="2" max="2" width="15.1640625" bestFit="1" customWidth="1"/>
    <col min="3" max="3" width="22.1640625" bestFit="1" customWidth="1"/>
    <col min="4" max="11" width="13.6640625" bestFit="1" customWidth="1"/>
    <col min="12" max="16" width="14.6640625" bestFit="1" customWidth="1"/>
    <col min="17" max="17" width="9.1640625" customWidth="1"/>
    <col min="18" max="18" width="12.33203125" bestFit="1" customWidth="1"/>
    <col min="19" max="19" width="24.1640625" bestFit="1" customWidth="1"/>
    <col min="20" max="20" width="5" customWidth="1"/>
    <col min="21" max="34" width="7.33203125" bestFit="1" customWidth="1"/>
  </cols>
  <sheetData>
    <row r="1" spans="1:34" s="9" customFormat="1" ht="16.5" x14ac:dyDescent="0.25">
      <c r="B1" s="73" t="s">
        <v>0</v>
      </c>
      <c r="C1" s="74"/>
      <c r="D1" s="74"/>
      <c r="E1" s="74"/>
      <c r="F1" s="75"/>
      <c r="G1" s="76" t="s">
        <v>41</v>
      </c>
      <c r="H1" s="77"/>
      <c r="I1" s="77"/>
      <c r="J1" s="78"/>
    </row>
    <row r="2" spans="1:34" s="9" customFormat="1" x14ac:dyDescent="0.2">
      <c r="B2" s="29" t="s">
        <v>33</v>
      </c>
      <c r="C2" s="22" t="s">
        <v>47</v>
      </c>
      <c r="D2" s="22"/>
      <c r="E2" s="22"/>
      <c r="F2" s="23"/>
      <c r="G2" s="29" t="s">
        <v>40</v>
      </c>
      <c r="H2" s="57" t="str">
        <f>Currency&amp;"SwaptionATMVol"&amp;C2&amp;".xml"</f>
        <v>EURSwaptionATMVol_BGCP.xml</v>
      </c>
      <c r="I2" s="22"/>
      <c r="J2" s="23"/>
    </row>
    <row r="3" spans="1:34" s="9" customFormat="1" x14ac:dyDescent="0.2">
      <c r="B3" s="30" t="s">
        <v>24</v>
      </c>
      <c r="C3" s="21" t="str">
        <f>_xll.qlSwaptionVTSMatrix(Currency&amp;"SwaptionATMVol"&amp;$C$2,Calendar,ExpiryBusinessDayConvention,B11:B30,C10:P10,C11:P30,,Permanent, Trigger, ObjectOverwrite)</f>
        <v>EURSwaptionATMVol_BGCP#0001</v>
      </c>
      <c r="D3" s="21"/>
      <c r="E3" s="21"/>
      <c r="F3" s="24"/>
      <c r="G3" s="56" t="s">
        <v>37</v>
      </c>
      <c r="H3" s="58" t="e">
        <f ca="1">IF(Serialize,_xll.ohObjectSave(C3,SerializationPath&amp;H2,FileOverwrite,Serialize),"--")</f>
        <v>#NAME?</v>
      </c>
      <c r="I3" s="20"/>
      <c r="J3" s="25"/>
    </row>
    <row r="4" spans="1:34" s="9" customFormat="1" x14ac:dyDescent="0.2">
      <c r="B4" s="30" t="s">
        <v>26</v>
      </c>
      <c r="C4" s="21">
        <f>_xll.qlTermStructureMaxDate(C3)</f>
        <v>52442</v>
      </c>
      <c r="D4" s="20"/>
      <c r="E4" s="20"/>
      <c r="F4" s="25"/>
      <c r="G4" s="55" t="s">
        <v>43</v>
      </c>
      <c r="H4" s="59" t="str">
        <f>_xll.ohRangeRetrieveError(C3)</f>
        <v/>
      </c>
      <c r="I4" s="26"/>
      <c r="J4" s="54"/>
    </row>
    <row r="5" spans="1:34" s="9" customFormat="1" x14ac:dyDescent="0.2">
      <c r="B5" s="30" t="s">
        <v>27</v>
      </c>
      <c r="C5" s="21" t="str">
        <f>_xll.qlSwaptionVTSMaxSwapTenor(C3)</f>
        <v>30Y</v>
      </c>
      <c r="D5" s="21"/>
      <c r="E5" s="21"/>
      <c r="F5" s="24"/>
    </row>
    <row r="6" spans="1:34" s="9" customFormat="1" x14ac:dyDescent="0.2">
      <c r="B6" s="30" t="s">
        <v>28</v>
      </c>
      <c r="C6" s="20" t="e">
        <f ca="1">_xll.qlSwaptionVTSMinStrike(C3)</f>
        <v>#NAME?</v>
      </c>
      <c r="D6" s="20"/>
      <c r="E6" s="20"/>
      <c r="F6" s="25"/>
    </row>
    <row r="7" spans="1:34" s="9" customFormat="1" x14ac:dyDescent="0.2">
      <c r="B7" s="30" t="s">
        <v>29</v>
      </c>
      <c r="C7" s="20" t="e">
        <f ca="1">_xll.qlSwaptionVTSMaxStrike(C3)</f>
        <v>#NAME?</v>
      </c>
      <c r="D7" s="21"/>
      <c r="E7" s="21"/>
      <c r="F7" s="24"/>
    </row>
    <row r="8" spans="1:34" s="9" customFormat="1" x14ac:dyDescent="0.2">
      <c r="B8" s="31" t="s">
        <v>30</v>
      </c>
      <c r="C8" s="26" t="str">
        <f>_xll.qlTermStructureDayCounter($C$3)</f>
        <v>Actual/365 (Fixed)</v>
      </c>
      <c r="D8" s="27"/>
      <c r="E8" s="27"/>
      <c r="F8" s="28"/>
    </row>
    <row r="9" spans="1:34" s="9" customFormat="1" ht="12" thickBot="1" x14ac:dyDescent="0.25">
      <c r="B9" s="14"/>
      <c r="C9" s="14"/>
      <c r="D9" s="14"/>
      <c r="E9" s="14"/>
      <c r="F9" s="14"/>
    </row>
    <row r="10" spans="1:34" s="10" customFormat="1" ht="11.25" customHeight="1" thickBot="1" x14ac:dyDescent="0.25">
      <c r="A10" s="9"/>
      <c r="B10" s="13"/>
      <c r="C10" s="17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9" t="s">
        <v>14</v>
      </c>
      <c r="Q10" s="12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</row>
    <row r="11" spans="1:34" s="10" customFormat="1" ht="11.25" customHeight="1" x14ac:dyDescent="0.2">
      <c r="A11" s="9"/>
      <c r="B11" s="15" t="s">
        <v>15</v>
      </c>
      <c r="C11" s="34" t="str">
        <f t="shared" ref="C11:P20" si="0">Currency&amp;$B11&amp;"x"&amp;C$10&amp;$C$2&amp;"_Quote"</f>
        <v>EUR1Mx1Y_BGCP_Quote</v>
      </c>
      <c r="D11" s="43" t="str">
        <f t="shared" si="0"/>
        <v>EUR1Mx2Y_BGCP_Quote</v>
      </c>
      <c r="E11" s="43" t="str">
        <f t="shared" si="0"/>
        <v>EUR1Mx3Y_BGCP_Quote</v>
      </c>
      <c r="F11" s="43" t="str">
        <f t="shared" si="0"/>
        <v>EUR1Mx4Y_BGCP_Quote</v>
      </c>
      <c r="G11" s="43" t="str">
        <f t="shared" si="0"/>
        <v>EUR1Mx5Y_BGCP_Quote</v>
      </c>
      <c r="H11" s="43" t="str">
        <f t="shared" si="0"/>
        <v>EUR1Mx6Y_BGCP_Quote</v>
      </c>
      <c r="I11" s="43" t="str">
        <f t="shared" si="0"/>
        <v>EUR1Mx7Y_BGCP_Quote</v>
      </c>
      <c r="J11" s="43" t="str">
        <f t="shared" si="0"/>
        <v>EUR1Mx8Y_BGCP_Quote</v>
      </c>
      <c r="K11" s="43" t="str">
        <f t="shared" si="0"/>
        <v>EUR1Mx9Y_BGCP_Quote</v>
      </c>
      <c r="L11" s="43" t="str">
        <f t="shared" si="0"/>
        <v>EUR1Mx10Y_BGCP_Quote</v>
      </c>
      <c r="M11" s="43" t="str">
        <f t="shared" si="0"/>
        <v>EUR1Mx15Y_BGCP_Quote</v>
      </c>
      <c r="N11" s="43" t="str">
        <f t="shared" si="0"/>
        <v>EUR1Mx20Y_BGCP_Quote</v>
      </c>
      <c r="O11" s="43" t="str">
        <f t="shared" si="0"/>
        <v>EUR1Mx25Y_BGCP_Quote</v>
      </c>
      <c r="P11" s="44" t="str">
        <f t="shared" si="0"/>
        <v>EUR1Mx30Y_BGCP_Quote</v>
      </c>
      <c r="Q11" s="12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</row>
    <row r="12" spans="1:34" s="10" customFormat="1" ht="11.25" customHeight="1" x14ac:dyDescent="0.2">
      <c r="A12" s="9"/>
      <c r="B12" s="15" t="s">
        <v>20</v>
      </c>
      <c r="C12" s="45" t="str">
        <f t="shared" si="0"/>
        <v>EUR2Mx1Y_BGCP_Quote</v>
      </c>
      <c r="D12" s="46" t="str">
        <f t="shared" si="0"/>
        <v>EUR2Mx2Y_BGCP_Quote</v>
      </c>
      <c r="E12" s="46" t="str">
        <f t="shared" si="0"/>
        <v>EUR2Mx3Y_BGCP_Quote</v>
      </c>
      <c r="F12" s="46" t="str">
        <f t="shared" si="0"/>
        <v>EUR2Mx4Y_BGCP_Quote</v>
      </c>
      <c r="G12" s="46" t="str">
        <f t="shared" si="0"/>
        <v>EUR2Mx5Y_BGCP_Quote</v>
      </c>
      <c r="H12" s="46" t="str">
        <f t="shared" si="0"/>
        <v>EUR2Mx6Y_BGCP_Quote</v>
      </c>
      <c r="I12" s="46" t="str">
        <f t="shared" si="0"/>
        <v>EUR2Mx7Y_BGCP_Quote</v>
      </c>
      <c r="J12" s="46" t="str">
        <f t="shared" si="0"/>
        <v>EUR2Mx8Y_BGCP_Quote</v>
      </c>
      <c r="K12" s="46" t="str">
        <f t="shared" si="0"/>
        <v>EUR2Mx9Y_BGCP_Quote</v>
      </c>
      <c r="L12" s="46" t="str">
        <f t="shared" si="0"/>
        <v>EUR2Mx10Y_BGCP_Quote</v>
      </c>
      <c r="M12" s="46" t="str">
        <f t="shared" si="0"/>
        <v>EUR2Mx15Y_BGCP_Quote</v>
      </c>
      <c r="N12" s="46" t="str">
        <f t="shared" si="0"/>
        <v>EUR2Mx20Y_BGCP_Quote</v>
      </c>
      <c r="O12" s="46" t="str">
        <f t="shared" si="0"/>
        <v>EUR2Mx25Y_BGCP_Quote</v>
      </c>
      <c r="P12" s="47" t="str">
        <f t="shared" si="0"/>
        <v>EUR2Mx30Y_BGCP_Quote</v>
      </c>
      <c r="Q12" s="12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</row>
    <row r="13" spans="1:34" s="10" customFormat="1" ht="11.25" customHeight="1" x14ac:dyDescent="0.2">
      <c r="A13" s="9"/>
      <c r="B13" s="15" t="s">
        <v>16</v>
      </c>
      <c r="C13" s="45" t="str">
        <f t="shared" si="0"/>
        <v>EUR3Mx1Y_BGCP_Quote</v>
      </c>
      <c r="D13" s="46" t="str">
        <f t="shared" si="0"/>
        <v>EUR3Mx2Y_BGCP_Quote</v>
      </c>
      <c r="E13" s="46" t="str">
        <f t="shared" si="0"/>
        <v>EUR3Mx3Y_BGCP_Quote</v>
      </c>
      <c r="F13" s="46" t="str">
        <f t="shared" si="0"/>
        <v>EUR3Mx4Y_BGCP_Quote</v>
      </c>
      <c r="G13" s="46" t="str">
        <f t="shared" si="0"/>
        <v>EUR3Mx5Y_BGCP_Quote</v>
      </c>
      <c r="H13" s="46" t="str">
        <f t="shared" si="0"/>
        <v>EUR3Mx6Y_BGCP_Quote</v>
      </c>
      <c r="I13" s="46" t="str">
        <f t="shared" si="0"/>
        <v>EUR3Mx7Y_BGCP_Quote</v>
      </c>
      <c r="J13" s="46" t="str">
        <f t="shared" si="0"/>
        <v>EUR3Mx8Y_BGCP_Quote</v>
      </c>
      <c r="K13" s="46" t="str">
        <f t="shared" si="0"/>
        <v>EUR3Mx9Y_BGCP_Quote</v>
      </c>
      <c r="L13" s="46" t="str">
        <f t="shared" si="0"/>
        <v>EUR3Mx10Y_BGCP_Quote</v>
      </c>
      <c r="M13" s="46" t="str">
        <f t="shared" si="0"/>
        <v>EUR3Mx15Y_BGCP_Quote</v>
      </c>
      <c r="N13" s="46" t="str">
        <f t="shared" si="0"/>
        <v>EUR3Mx20Y_BGCP_Quote</v>
      </c>
      <c r="O13" s="46" t="str">
        <f t="shared" si="0"/>
        <v>EUR3Mx25Y_BGCP_Quote</v>
      </c>
      <c r="P13" s="47" t="str">
        <f t="shared" si="0"/>
        <v>EUR3Mx30Y_BGCP_Quote</v>
      </c>
      <c r="Q13" s="12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</row>
    <row r="14" spans="1:34" s="10" customFormat="1" ht="11.25" customHeight="1" x14ac:dyDescent="0.2">
      <c r="A14" s="9"/>
      <c r="B14" s="15" t="s">
        <v>17</v>
      </c>
      <c r="C14" s="45" t="str">
        <f t="shared" si="0"/>
        <v>EUR6Mx1Y_BGCP_Quote</v>
      </c>
      <c r="D14" s="46" t="str">
        <f t="shared" si="0"/>
        <v>EUR6Mx2Y_BGCP_Quote</v>
      </c>
      <c r="E14" s="46" t="str">
        <f t="shared" si="0"/>
        <v>EUR6Mx3Y_BGCP_Quote</v>
      </c>
      <c r="F14" s="46" t="str">
        <f t="shared" si="0"/>
        <v>EUR6Mx4Y_BGCP_Quote</v>
      </c>
      <c r="G14" s="46" t="str">
        <f t="shared" si="0"/>
        <v>EUR6Mx5Y_BGCP_Quote</v>
      </c>
      <c r="H14" s="46" t="str">
        <f t="shared" si="0"/>
        <v>EUR6Mx6Y_BGCP_Quote</v>
      </c>
      <c r="I14" s="46" t="str">
        <f t="shared" si="0"/>
        <v>EUR6Mx7Y_BGCP_Quote</v>
      </c>
      <c r="J14" s="46" t="str">
        <f t="shared" si="0"/>
        <v>EUR6Mx8Y_BGCP_Quote</v>
      </c>
      <c r="K14" s="46" t="str">
        <f t="shared" si="0"/>
        <v>EUR6Mx9Y_BGCP_Quote</v>
      </c>
      <c r="L14" s="46" t="str">
        <f t="shared" si="0"/>
        <v>EUR6Mx10Y_BGCP_Quote</v>
      </c>
      <c r="M14" s="46" t="str">
        <f t="shared" si="0"/>
        <v>EUR6Mx15Y_BGCP_Quote</v>
      </c>
      <c r="N14" s="46" t="str">
        <f t="shared" si="0"/>
        <v>EUR6Mx20Y_BGCP_Quote</v>
      </c>
      <c r="O14" s="46" t="str">
        <f t="shared" si="0"/>
        <v>EUR6Mx25Y_BGCP_Quote</v>
      </c>
      <c r="P14" s="47" t="str">
        <f t="shared" si="0"/>
        <v>EUR6Mx30Y_BGCP_Quote</v>
      </c>
      <c r="Q14" s="12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</row>
    <row r="15" spans="1:34" s="10" customFormat="1" ht="11.25" customHeight="1" x14ac:dyDescent="0.2">
      <c r="A15" s="9"/>
      <c r="B15" s="15" t="s">
        <v>21</v>
      </c>
      <c r="C15" s="45" t="str">
        <f t="shared" si="0"/>
        <v>EUR9Mx1Y_BGCP_Quote</v>
      </c>
      <c r="D15" s="46" t="str">
        <f t="shared" si="0"/>
        <v>EUR9Mx2Y_BGCP_Quote</v>
      </c>
      <c r="E15" s="46" t="str">
        <f t="shared" si="0"/>
        <v>EUR9Mx3Y_BGCP_Quote</v>
      </c>
      <c r="F15" s="46" t="str">
        <f t="shared" si="0"/>
        <v>EUR9Mx4Y_BGCP_Quote</v>
      </c>
      <c r="G15" s="46" t="str">
        <f t="shared" si="0"/>
        <v>EUR9Mx5Y_BGCP_Quote</v>
      </c>
      <c r="H15" s="46" t="str">
        <f t="shared" si="0"/>
        <v>EUR9Mx6Y_BGCP_Quote</v>
      </c>
      <c r="I15" s="46" t="str">
        <f t="shared" si="0"/>
        <v>EUR9Mx7Y_BGCP_Quote</v>
      </c>
      <c r="J15" s="46" t="str">
        <f t="shared" si="0"/>
        <v>EUR9Mx8Y_BGCP_Quote</v>
      </c>
      <c r="K15" s="46" t="str">
        <f t="shared" si="0"/>
        <v>EUR9Mx9Y_BGCP_Quote</v>
      </c>
      <c r="L15" s="46" t="str">
        <f t="shared" si="0"/>
        <v>EUR9Mx10Y_BGCP_Quote</v>
      </c>
      <c r="M15" s="46" t="str">
        <f t="shared" si="0"/>
        <v>EUR9Mx15Y_BGCP_Quote</v>
      </c>
      <c r="N15" s="46" t="str">
        <f t="shared" si="0"/>
        <v>EUR9Mx20Y_BGCP_Quote</v>
      </c>
      <c r="O15" s="46" t="str">
        <f t="shared" si="0"/>
        <v>EUR9Mx25Y_BGCP_Quote</v>
      </c>
      <c r="P15" s="47" t="str">
        <f t="shared" si="0"/>
        <v>EUR9Mx30Y_BGCP_Quote</v>
      </c>
      <c r="Q15" s="12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</row>
    <row r="16" spans="1:34" s="10" customFormat="1" ht="11.25" customHeight="1" x14ac:dyDescent="0.2">
      <c r="A16" s="9"/>
      <c r="B16" s="15" t="s">
        <v>1</v>
      </c>
      <c r="C16" s="45" t="str">
        <f t="shared" si="0"/>
        <v>EUR1Yx1Y_BGCP_Quote</v>
      </c>
      <c r="D16" s="46" t="str">
        <f t="shared" si="0"/>
        <v>EUR1Yx2Y_BGCP_Quote</v>
      </c>
      <c r="E16" s="46" t="str">
        <f t="shared" si="0"/>
        <v>EUR1Yx3Y_BGCP_Quote</v>
      </c>
      <c r="F16" s="46" t="str">
        <f t="shared" si="0"/>
        <v>EUR1Yx4Y_BGCP_Quote</v>
      </c>
      <c r="G16" s="46" t="str">
        <f t="shared" si="0"/>
        <v>EUR1Yx5Y_BGCP_Quote</v>
      </c>
      <c r="H16" s="46" t="str">
        <f t="shared" si="0"/>
        <v>EUR1Yx6Y_BGCP_Quote</v>
      </c>
      <c r="I16" s="46" t="str">
        <f t="shared" si="0"/>
        <v>EUR1Yx7Y_BGCP_Quote</v>
      </c>
      <c r="J16" s="46" t="str">
        <f t="shared" si="0"/>
        <v>EUR1Yx8Y_BGCP_Quote</v>
      </c>
      <c r="K16" s="46" t="str">
        <f t="shared" si="0"/>
        <v>EUR1Yx9Y_BGCP_Quote</v>
      </c>
      <c r="L16" s="46" t="str">
        <f t="shared" si="0"/>
        <v>EUR1Yx10Y_BGCP_Quote</v>
      </c>
      <c r="M16" s="46" t="str">
        <f t="shared" si="0"/>
        <v>EUR1Yx15Y_BGCP_Quote</v>
      </c>
      <c r="N16" s="46" t="str">
        <f t="shared" si="0"/>
        <v>EUR1Yx20Y_BGCP_Quote</v>
      </c>
      <c r="O16" s="46" t="str">
        <f t="shared" si="0"/>
        <v>EUR1Yx25Y_BGCP_Quote</v>
      </c>
      <c r="P16" s="47" t="str">
        <f t="shared" si="0"/>
        <v>EUR1Yx30Y_BGCP_Quote</v>
      </c>
      <c r="Q16" s="12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</row>
    <row r="17" spans="1:34" s="10" customFormat="1" ht="11.25" customHeight="1" x14ac:dyDescent="0.2">
      <c r="A17" s="9"/>
      <c r="B17" s="15" t="s">
        <v>46</v>
      </c>
      <c r="C17" s="45" t="str">
        <f t="shared" si="0"/>
        <v>EUR18Mx1Y_BGCP_Quote</v>
      </c>
      <c r="D17" s="46" t="str">
        <f t="shared" si="0"/>
        <v>EUR18Mx2Y_BGCP_Quote</v>
      </c>
      <c r="E17" s="46" t="str">
        <f t="shared" si="0"/>
        <v>EUR18Mx3Y_BGCP_Quote</v>
      </c>
      <c r="F17" s="46" t="str">
        <f t="shared" si="0"/>
        <v>EUR18Mx4Y_BGCP_Quote</v>
      </c>
      <c r="G17" s="46" t="str">
        <f t="shared" si="0"/>
        <v>EUR18Mx5Y_BGCP_Quote</v>
      </c>
      <c r="H17" s="46" t="str">
        <f t="shared" si="0"/>
        <v>EUR18Mx6Y_BGCP_Quote</v>
      </c>
      <c r="I17" s="46" t="str">
        <f t="shared" si="0"/>
        <v>EUR18Mx7Y_BGCP_Quote</v>
      </c>
      <c r="J17" s="46" t="str">
        <f t="shared" si="0"/>
        <v>EUR18Mx8Y_BGCP_Quote</v>
      </c>
      <c r="K17" s="46" t="str">
        <f t="shared" si="0"/>
        <v>EUR18Mx9Y_BGCP_Quote</v>
      </c>
      <c r="L17" s="46" t="str">
        <f t="shared" si="0"/>
        <v>EUR18Mx10Y_BGCP_Quote</v>
      </c>
      <c r="M17" s="46" t="str">
        <f t="shared" si="0"/>
        <v>EUR18Mx15Y_BGCP_Quote</v>
      </c>
      <c r="N17" s="46" t="str">
        <f t="shared" si="0"/>
        <v>EUR18Mx20Y_BGCP_Quote</v>
      </c>
      <c r="O17" s="46" t="str">
        <f t="shared" si="0"/>
        <v>EUR18Mx25Y_BGCP_Quote</v>
      </c>
      <c r="P17" s="47" t="str">
        <f t="shared" si="0"/>
        <v>EUR18Mx30Y_BGCP_Quote</v>
      </c>
      <c r="Q17" s="12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</row>
    <row r="18" spans="1:34" s="10" customFormat="1" ht="11.25" customHeight="1" x14ac:dyDescent="0.2">
      <c r="A18" s="9"/>
      <c r="B18" s="15" t="s">
        <v>2</v>
      </c>
      <c r="C18" s="45" t="str">
        <f t="shared" si="0"/>
        <v>EUR2Yx1Y_BGCP_Quote</v>
      </c>
      <c r="D18" s="46" t="str">
        <f t="shared" si="0"/>
        <v>EUR2Yx2Y_BGCP_Quote</v>
      </c>
      <c r="E18" s="46" t="str">
        <f t="shared" si="0"/>
        <v>EUR2Yx3Y_BGCP_Quote</v>
      </c>
      <c r="F18" s="46" t="str">
        <f t="shared" si="0"/>
        <v>EUR2Yx4Y_BGCP_Quote</v>
      </c>
      <c r="G18" s="46" t="str">
        <f t="shared" si="0"/>
        <v>EUR2Yx5Y_BGCP_Quote</v>
      </c>
      <c r="H18" s="46" t="str">
        <f t="shared" si="0"/>
        <v>EUR2Yx6Y_BGCP_Quote</v>
      </c>
      <c r="I18" s="46" t="str">
        <f t="shared" si="0"/>
        <v>EUR2Yx7Y_BGCP_Quote</v>
      </c>
      <c r="J18" s="46" t="str">
        <f t="shared" si="0"/>
        <v>EUR2Yx8Y_BGCP_Quote</v>
      </c>
      <c r="K18" s="46" t="str">
        <f t="shared" si="0"/>
        <v>EUR2Yx9Y_BGCP_Quote</v>
      </c>
      <c r="L18" s="46" t="str">
        <f t="shared" si="0"/>
        <v>EUR2Yx10Y_BGCP_Quote</v>
      </c>
      <c r="M18" s="46" t="str">
        <f t="shared" si="0"/>
        <v>EUR2Yx15Y_BGCP_Quote</v>
      </c>
      <c r="N18" s="46" t="str">
        <f t="shared" si="0"/>
        <v>EUR2Yx20Y_BGCP_Quote</v>
      </c>
      <c r="O18" s="46" t="str">
        <f t="shared" si="0"/>
        <v>EUR2Yx25Y_BGCP_Quote</v>
      </c>
      <c r="P18" s="47" t="str">
        <f t="shared" si="0"/>
        <v>EUR2Yx30Y_BGCP_Quote</v>
      </c>
      <c r="Q18" s="12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</row>
    <row r="19" spans="1:34" s="10" customFormat="1" ht="11.25" customHeight="1" x14ac:dyDescent="0.2">
      <c r="A19" s="9"/>
      <c r="B19" s="15" t="s">
        <v>3</v>
      </c>
      <c r="C19" s="45" t="str">
        <f t="shared" si="0"/>
        <v>EUR3Yx1Y_BGCP_Quote</v>
      </c>
      <c r="D19" s="46" t="str">
        <f t="shared" si="0"/>
        <v>EUR3Yx2Y_BGCP_Quote</v>
      </c>
      <c r="E19" s="46" t="str">
        <f t="shared" si="0"/>
        <v>EUR3Yx3Y_BGCP_Quote</v>
      </c>
      <c r="F19" s="46" t="str">
        <f t="shared" si="0"/>
        <v>EUR3Yx4Y_BGCP_Quote</v>
      </c>
      <c r="G19" s="46" t="str">
        <f t="shared" si="0"/>
        <v>EUR3Yx5Y_BGCP_Quote</v>
      </c>
      <c r="H19" s="46" t="str">
        <f t="shared" si="0"/>
        <v>EUR3Yx6Y_BGCP_Quote</v>
      </c>
      <c r="I19" s="46" t="str">
        <f t="shared" si="0"/>
        <v>EUR3Yx7Y_BGCP_Quote</v>
      </c>
      <c r="J19" s="46" t="str">
        <f t="shared" si="0"/>
        <v>EUR3Yx8Y_BGCP_Quote</v>
      </c>
      <c r="K19" s="46" t="str">
        <f t="shared" si="0"/>
        <v>EUR3Yx9Y_BGCP_Quote</v>
      </c>
      <c r="L19" s="46" t="str">
        <f t="shared" si="0"/>
        <v>EUR3Yx10Y_BGCP_Quote</v>
      </c>
      <c r="M19" s="46" t="str">
        <f t="shared" si="0"/>
        <v>EUR3Yx15Y_BGCP_Quote</v>
      </c>
      <c r="N19" s="46" t="str">
        <f t="shared" si="0"/>
        <v>EUR3Yx20Y_BGCP_Quote</v>
      </c>
      <c r="O19" s="46" t="str">
        <f t="shared" si="0"/>
        <v>EUR3Yx25Y_BGCP_Quote</v>
      </c>
      <c r="P19" s="47" t="str">
        <f t="shared" si="0"/>
        <v>EUR3Yx30Y_BGCP_Quote</v>
      </c>
      <c r="Q19" s="12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</row>
    <row r="20" spans="1:34" s="10" customFormat="1" ht="11.25" customHeight="1" x14ac:dyDescent="0.2">
      <c r="A20" s="9"/>
      <c r="B20" s="15" t="s">
        <v>4</v>
      </c>
      <c r="C20" s="45" t="str">
        <f t="shared" si="0"/>
        <v>EUR4Yx1Y_BGCP_Quote</v>
      </c>
      <c r="D20" s="46" t="str">
        <f t="shared" si="0"/>
        <v>EUR4Yx2Y_BGCP_Quote</v>
      </c>
      <c r="E20" s="46" t="str">
        <f t="shared" si="0"/>
        <v>EUR4Yx3Y_BGCP_Quote</v>
      </c>
      <c r="F20" s="46" t="str">
        <f t="shared" si="0"/>
        <v>EUR4Yx4Y_BGCP_Quote</v>
      </c>
      <c r="G20" s="46" t="str">
        <f t="shared" si="0"/>
        <v>EUR4Yx5Y_BGCP_Quote</v>
      </c>
      <c r="H20" s="46" t="str">
        <f t="shared" si="0"/>
        <v>EUR4Yx6Y_BGCP_Quote</v>
      </c>
      <c r="I20" s="46" t="str">
        <f t="shared" si="0"/>
        <v>EUR4Yx7Y_BGCP_Quote</v>
      </c>
      <c r="J20" s="46" t="str">
        <f t="shared" si="0"/>
        <v>EUR4Yx8Y_BGCP_Quote</v>
      </c>
      <c r="K20" s="46" t="str">
        <f t="shared" si="0"/>
        <v>EUR4Yx9Y_BGCP_Quote</v>
      </c>
      <c r="L20" s="46" t="str">
        <f t="shared" si="0"/>
        <v>EUR4Yx10Y_BGCP_Quote</v>
      </c>
      <c r="M20" s="46" t="str">
        <f t="shared" si="0"/>
        <v>EUR4Yx15Y_BGCP_Quote</v>
      </c>
      <c r="N20" s="46" t="str">
        <f t="shared" si="0"/>
        <v>EUR4Yx20Y_BGCP_Quote</v>
      </c>
      <c r="O20" s="46" t="str">
        <f t="shared" si="0"/>
        <v>EUR4Yx25Y_BGCP_Quote</v>
      </c>
      <c r="P20" s="47" t="str">
        <f t="shared" si="0"/>
        <v>EUR4Yx30Y_BGCP_Quote</v>
      </c>
      <c r="Q20" s="12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</row>
    <row r="21" spans="1:34" s="10" customFormat="1" ht="11.25" customHeight="1" x14ac:dyDescent="0.2">
      <c r="A21" s="9"/>
      <c r="B21" s="15" t="s">
        <v>5</v>
      </c>
      <c r="C21" s="45" t="str">
        <f t="shared" ref="C21:P30" si="1">Currency&amp;$B21&amp;"x"&amp;C$10&amp;$C$2&amp;"_Quote"</f>
        <v>EUR5Yx1Y_BGCP_Quote</v>
      </c>
      <c r="D21" s="46" t="str">
        <f t="shared" si="1"/>
        <v>EUR5Yx2Y_BGCP_Quote</v>
      </c>
      <c r="E21" s="46" t="str">
        <f t="shared" si="1"/>
        <v>EUR5Yx3Y_BGCP_Quote</v>
      </c>
      <c r="F21" s="46" t="str">
        <f t="shared" si="1"/>
        <v>EUR5Yx4Y_BGCP_Quote</v>
      </c>
      <c r="G21" s="46" t="str">
        <f t="shared" si="1"/>
        <v>EUR5Yx5Y_BGCP_Quote</v>
      </c>
      <c r="H21" s="46" t="str">
        <f t="shared" si="1"/>
        <v>EUR5Yx6Y_BGCP_Quote</v>
      </c>
      <c r="I21" s="46" t="str">
        <f t="shared" si="1"/>
        <v>EUR5Yx7Y_BGCP_Quote</v>
      </c>
      <c r="J21" s="46" t="str">
        <f t="shared" si="1"/>
        <v>EUR5Yx8Y_BGCP_Quote</v>
      </c>
      <c r="K21" s="46" t="str">
        <f t="shared" si="1"/>
        <v>EUR5Yx9Y_BGCP_Quote</v>
      </c>
      <c r="L21" s="46" t="str">
        <f t="shared" si="1"/>
        <v>EUR5Yx10Y_BGCP_Quote</v>
      </c>
      <c r="M21" s="46" t="str">
        <f t="shared" si="1"/>
        <v>EUR5Yx15Y_BGCP_Quote</v>
      </c>
      <c r="N21" s="46" t="str">
        <f t="shared" si="1"/>
        <v>EUR5Yx20Y_BGCP_Quote</v>
      </c>
      <c r="O21" s="46" t="str">
        <f t="shared" si="1"/>
        <v>EUR5Yx25Y_BGCP_Quote</v>
      </c>
      <c r="P21" s="47" t="str">
        <f t="shared" si="1"/>
        <v>EUR5Yx30Y_BGCP_Quote</v>
      </c>
      <c r="Q21" s="12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</row>
    <row r="22" spans="1:34" s="10" customFormat="1" ht="11.25" customHeight="1" x14ac:dyDescent="0.2">
      <c r="A22" s="9"/>
      <c r="B22" s="15" t="s">
        <v>6</v>
      </c>
      <c r="C22" s="45" t="str">
        <f t="shared" si="1"/>
        <v>EUR6Yx1Y_BGCP_Quote</v>
      </c>
      <c r="D22" s="46" t="str">
        <f t="shared" si="1"/>
        <v>EUR6Yx2Y_BGCP_Quote</v>
      </c>
      <c r="E22" s="46" t="str">
        <f t="shared" si="1"/>
        <v>EUR6Yx3Y_BGCP_Quote</v>
      </c>
      <c r="F22" s="46" t="str">
        <f t="shared" si="1"/>
        <v>EUR6Yx4Y_BGCP_Quote</v>
      </c>
      <c r="G22" s="46" t="str">
        <f t="shared" si="1"/>
        <v>EUR6Yx5Y_BGCP_Quote</v>
      </c>
      <c r="H22" s="46" t="str">
        <f t="shared" si="1"/>
        <v>EUR6Yx6Y_BGCP_Quote</v>
      </c>
      <c r="I22" s="46" t="str">
        <f t="shared" si="1"/>
        <v>EUR6Yx7Y_BGCP_Quote</v>
      </c>
      <c r="J22" s="46" t="str">
        <f t="shared" si="1"/>
        <v>EUR6Yx8Y_BGCP_Quote</v>
      </c>
      <c r="K22" s="46" t="str">
        <f t="shared" si="1"/>
        <v>EUR6Yx9Y_BGCP_Quote</v>
      </c>
      <c r="L22" s="46" t="str">
        <f t="shared" si="1"/>
        <v>EUR6Yx10Y_BGCP_Quote</v>
      </c>
      <c r="M22" s="46" t="str">
        <f t="shared" si="1"/>
        <v>EUR6Yx15Y_BGCP_Quote</v>
      </c>
      <c r="N22" s="46" t="str">
        <f t="shared" si="1"/>
        <v>EUR6Yx20Y_BGCP_Quote</v>
      </c>
      <c r="O22" s="46" t="str">
        <f t="shared" si="1"/>
        <v>EUR6Yx25Y_BGCP_Quote</v>
      </c>
      <c r="P22" s="47" t="str">
        <f t="shared" si="1"/>
        <v>EUR6Yx30Y_BGCP_Quote</v>
      </c>
      <c r="Q22" s="12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</row>
    <row r="23" spans="1:34" s="10" customFormat="1" ht="11.25" customHeight="1" x14ac:dyDescent="0.2">
      <c r="A23" s="9"/>
      <c r="B23" s="15" t="s">
        <v>7</v>
      </c>
      <c r="C23" s="45" t="str">
        <f t="shared" si="1"/>
        <v>EUR7Yx1Y_BGCP_Quote</v>
      </c>
      <c r="D23" s="46" t="str">
        <f t="shared" si="1"/>
        <v>EUR7Yx2Y_BGCP_Quote</v>
      </c>
      <c r="E23" s="46" t="str">
        <f t="shared" si="1"/>
        <v>EUR7Yx3Y_BGCP_Quote</v>
      </c>
      <c r="F23" s="46" t="str">
        <f t="shared" si="1"/>
        <v>EUR7Yx4Y_BGCP_Quote</v>
      </c>
      <c r="G23" s="46" t="str">
        <f t="shared" si="1"/>
        <v>EUR7Yx5Y_BGCP_Quote</v>
      </c>
      <c r="H23" s="46" t="str">
        <f t="shared" si="1"/>
        <v>EUR7Yx6Y_BGCP_Quote</v>
      </c>
      <c r="I23" s="46" t="str">
        <f t="shared" si="1"/>
        <v>EUR7Yx7Y_BGCP_Quote</v>
      </c>
      <c r="J23" s="46" t="str">
        <f t="shared" si="1"/>
        <v>EUR7Yx8Y_BGCP_Quote</v>
      </c>
      <c r="K23" s="46" t="str">
        <f t="shared" si="1"/>
        <v>EUR7Yx9Y_BGCP_Quote</v>
      </c>
      <c r="L23" s="46" t="str">
        <f t="shared" si="1"/>
        <v>EUR7Yx10Y_BGCP_Quote</v>
      </c>
      <c r="M23" s="46" t="str">
        <f t="shared" si="1"/>
        <v>EUR7Yx15Y_BGCP_Quote</v>
      </c>
      <c r="N23" s="46" t="str">
        <f t="shared" si="1"/>
        <v>EUR7Yx20Y_BGCP_Quote</v>
      </c>
      <c r="O23" s="46" t="str">
        <f t="shared" si="1"/>
        <v>EUR7Yx25Y_BGCP_Quote</v>
      </c>
      <c r="P23" s="47" t="str">
        <f t="shared" si="1"/>
        <v>EUR7Yx30Y_BGCP_Quote</v>
      </c>
      <c r="Q23" s="12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</row>
    <row r="24" spans="1:34" s="10" customFormat="1" ht="11.25" customHeight="1" x14ac:dyDescent="0.2">
      <c r="A24" s="9"/>
      <c r="B24" s="15" t="s">
        <v>8</v>
      </c>
      <c r="C24" s="45" t="str">
        <f t="shared" si="1"/>
        <v>EUR8Yx1Y_BGCP_Quote</v>
      </c>
      <c r="D24" s="46" t="str">
        <f t="shared" si="1"/>
        <v>EUR8Yx2Y_BGCP_Quote</v>
      </c>
      <c r="E24" s="46" t="str">
        <f t="shared" si="1"/>
        <v>EUR8Yx3Y_BGCP_Quote</v>
      </c>
      <c r="F24" s="46" t="str">
        <f t="shared" si="1"/>
        <v>EUR8Yx4Y_BGCP_Quote</v>
      </c>
      <c r="G24" s="46" t="str">
        <f t="shared" si="1"/>
        <v>EUR8Yx5Y_BGCP_Quote</v>
      </c>
      <c r="H24" s="46" t="str">
        <f t="shared" si="1"/>
        <v>EUR8Yx6Y_BGCP_Quote</v>
      </c>
      <c r="I24" s="46" t="str">
        <f t="shared" si="1"/>
        <v>EUR8Yx7Y_BGCP_Quote</v>
      </c>
      <c r="J24" s="46" t="str">
        <f t="shared" si="1"/>
        <v>EUR8Yx8Y_BGCP_Quote</v>
      </c>
      <c r="K24" s="46" t="str">
        <f t="shared" si="1"/>
        <v>EUR8Yx9Y_BGCP_Quote</v>
      </c>
      <c r="L24" s="46" t="str">
        <f t="shared" si="1"/>
        <v>EUR8Yx10Y_BGCP_Quote</v>
      </c>
      <c r="M24" s="46" t="str">
        <f t="shared" si="1"/>
        <v>EUR8Yx15Y_BGCP_Quote</v>
      </c>
      <c r="N24" s="46" t="str">
        <f t="shared" si="1"/>
        <v>EUR8Yx20Y_BGCP_Quote</v>
      </c>
      <c r="O24" s="46" t="str">
        <f t="shared" si="1"/>
        <v>EUR8Yx25Y_BGCP_Quote</v>
      </c>
      <c r="P24" s="47" t="str">
        <f t="shared" si="1"/>
        <v>EUR8Yx30Y_BGCP_Quote</v>
      </c>
      <c r="Q24" s="12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</row>
    <row r="25" spans="1:34" s="10" customFormat="1" ht="11.25" customHeight="1" x14ac:dyDescent="0.2">
      <c r="A25" s="9"/>
      <c r="B25" s="15" t="s">
        <v>9</v>
      </c>
      <c r="C25" s="45" t="str">
        <f t="shared" si="1"/>
        <v>EUR9Yx1Y_BGCP_Quote</v>
      </c>
      <c r="D25" s="46" t="str">
        <f t="shared" si="1"/>
        <v>EUR9Yx2Y_BGCP_Quote</v>
      </c>
      <c r="E25" s="46" t="str">
        <f t="shared" si="1"/>
        <v>EUR9Yx3Y_BGCP_Quote</v>
      </c>
      <c r="F25" s="46" t="str">
        <f t="shared" si="1"/>
        <v>EUR9Yx4Y_BGCP_Quote</v>
      </c>
      <c r="G25" s="46" t="str">
        <f t="shared" si="1"/>
        <v>EUR9Yx5Y_BGCP_Quote</v>
      </c>
      <c r="H25" s="46" t="str">
        <f t="shared" si="1"/>
        <v>EUR9Yx6Y_BGCP_Quote</v>
      </c>
      <c r="I25" s="46" t="str">
        <f t="shared" si="1"/>
        <v>EUR9Yx7Y_BGCP_Quote</v>
      </c>
      <c r="J25" s="46" t="str">
        <f t="shared" si="1"/>
        <v>EUR9Yx8Y_BGCP_Quote</v>
      </c>
      <c r="K25" s="46" t="str">
        <f t="shared" si="1"/>
        <v>EUR9Yx9Y_BGCP_Quote</v>
      </c>
      <c r="L25" s="46" t="str">
        <f t="shared" si="1"/>
        <v>EUR9Yx10Y_BGCP_Quote</v>
      </c>
      <c r="M25" s="46" t="str">
        <f t="shared" si="1"/>
        <v>EUR9Yx15Y_BGCP_Quote</v>
      </c>
      <c r="N25" s="46" t="str">
        <f t="shared" si="1"/>
        <v>EUR9Yx20Y_BGCP_Quote</v>
      </c>
      <c r="O25" s="46" t="str">
        <f t="shared" si="1"/>
        <v>EUR9Yx25Y_BGCP_Quote</v>
      </c>
      <c r="P25" s="47" t="str">
        <f t="shared" si="1"/>
        <v>EUR9Yx30Y_BGCP_Quote</v>
      </c>
      <c r="Q25" s="12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</row>
    <row r="26" spans="1:34" s="10" customFormat="1" ht="11.25" customHeight="1" x14ac:dyDescent="0.2">
      <c r="A26" s="9"/>
      <c r="B26" s="15" t="s">
        <v>10</v>
      </c>
      <c r="C26" s="45" t="str">
        <f t="shared" si="1"/>
        <v>EUR10Yx1Y_BGCP_Quote</v>
      </c>
      <c r="D26" s="46" t="str">
        <f t="shared" si="1"/>
        <v>EUR10Yx2Y_BGCP_Quote</v>
      </c>
      <c r="E26" s="46" t="str">
        <f t="shared" si="1"/>
        <v>EUR10Yx3Y_BGCP_Quote</v>
      </c>
      <c r="F26" s="46" t="str">
        <f t="shared" si="1"/>
        <v>EUR10Yx4Y_BGCP_Quote</v>
      </c>
      <c r="G26" s="46" t="str">
        <f t="shared" si="1"/>
        <v>EUR10Yx5Y_BGCP_Quote</v>
      </c>
      <c r="H26" s="46" t="str">
        <f t="shared" si="1"/>
        <v>EUR10Yx6Y_BGCP_Quote</v>
      </c>
      <c r="I26" s="46" t="str">
        <f t="shared" si="1"/>
        <v>EUR10Yx7Y_BGCP_Quote</v>
      </c>
      <c r="J26" s="46" t="str">
        <f t="shared" si="1"/>
        <v>EUR10Yx8Y_BGCP_Quote</v>
      </c>
      <c r="K26" s="46" t="str">
        <f t="shared" si="1"/>
        <v>EUR10Yx9Y_BGCP_Quote</v>
      </c>
      <c r="L26" s="46" t="str">
        <f t="shared" si="1"/>
        <v>EUR10Yx10Y_BGCP_Quote</v>
      </c>
      <c r="M26" s="46" t="str">
        <f t="shared" si="1"/>
        <v>EUR10Yx15Y_BGCP_Quote</v>
      </c>
      <c r="N26" s="46" t="str">
        <f t="shared" si="1"/>
        <v>EUR10Yx20Y_BGCP_Quote</v>
      </c>
      <c r="O26" s="46" t="str">
        <f t="shared" si="1"/>
        <v>EUR10Yx25Y_BGCP_Quote</v>
      </c>
      <c r="P26" s="47" t="str">
        <f t="shared" si="1"/>
        <v>EUR10Yx30Y_BGCP_Quote</v>
      </c>
      <c r="Q26" s="12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</row>
    <row r="27" spans="1:34" s="10" customFormat="1" ht="11.25" customHeight="1" x14ac:dyDescent="0.2">
      <c r="A27" s="9"/>
      <c r="B27" s="15" t="s">
        <v>11</v>
      </c>
      <c r="C27" s="45" t="str">
        <f t="shared" si="1"/>
        <v>EUR15Yx1Y_BGCP_Quote</v>
      </c>
      <c r="D27" s="46" t="str">
        <f t="shared" si="1"/>
        <v>EUR15Yx2Y_BGCP_Quote</v>
      </c>
      <c r="E27" s="46" t="str">
        <f t="shared" si="1"/>
        <v>EUR15Yx3Y_BGCP_Quote</v>
      </c>
      <c r="F27" s="46" t="str">
        <f t="shared" si="1"/>
        <v>EUR15Yx4Y_BGCP_Quote</v>
      </c>
      <c r="G27" s="46" t="str">
        <f t="shared" si="1"/>
        <v>EUR15Yx5Y_BGCP_Quote</v>
      </c>
      <c r="H27" s="46" t="str">
        <f t="shared" si="1"/>
        <v>EUR15Yx6Y_BGCP_Quote</v>
      </c>
      <c r="I27" s="46" t="str">
        <f t="shared" si="1"/>
        <v>EUR15Yx7Y_BGCP_Quote</v>
      </c>
      <c r="J27" s="46" t="str">
        <f t="shared" si="1"/>
        <v>EUR15Yx8Y_BGCP_Quote</v>
      </c>
      <c r="K27" s="46" t="str">
        <f t="shared" si="1"/>
        <v>EUR15Yx9Y_BGCP_Quote</v>
      </c>
      <c r="L27" s="46" t="str">
        <f t="shared" si="1"/>
        <v>EUR15Yx10Y_BGCP_Quote</v>
      </c>
      <c r="M27" s="46" t="str">
        <f t="shared" si="1"/>
        <v>EUR15Yx15Y_BGCP_Quote</v>
      </c>
      <c r="N27" s="46" t="str">
        <f t="shared" si="1"/>
        <v>EUR15Yx20Y_BGCP_Quote</v>
      </c>
      <c r="O27" s="46" t="str">
        <f t="shared" si="1"/>
        <v>EUR15Yx25Y_BGCP_Quote</v>
      </c>
      <c r="P27" s="47" t="str">
        <f t="shared" si="1"/>
        <v>EUR15Yx30Y_BGCP_Quote</v>
      </c>
      <c r="Q27" s="12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</row>
    <row r="28" spans="1:34" s="10" customFormat="1" ht="11.25" customHeight="1" x14ac:dyDescent="0.2">
      <c r="A28" s="9"/>
      <c r="B28" s="15" t="s">
        <v>12</v>
      </c>
      <c r="C28" s="45" t="str">
        <f t="shared" si="1"/>
        <v>EUR20Yx1Y_BGCP_Quote</v>
      </c>
      <c r="D28" s="46" t="str">
        <f t="shared" si="1"/>
        <v>EUR20Yx2Y_BGCP_Quote</v>
      </c>
      <c r="E28" s="46" t="str">
        <f t="shared" si="1"/>
        <v>EUR20Yx3Y_BGCP_Quote</v>
      </c>
      <c r="F28" s="46" t="str">
        <f t="shared" si="1"/>
        <v>EUR20Yx4Y_BGCP_Quote</v>
      </c>
      <c r="G28" s="46" t="str">
        <f t="shared" si="1"/>
        <v>EUR20Yx5Y_BGCP_Quote</v>
      </c>
      <c r="H28" s="46" t="str">
        <f t="shared" si="1"/>
        <v>EUR20Yx6Y_BGCP_Quote</v>
      </c>
      <c r="I28" s="46" t="str">
        <f t="shared" si="1"/>
        <v>EUR20Yx7Y_BGCP_Quote</v>
      </c>
      <c r="J28" s="46" t="str">
        <f t="shared" si="1"/>
        <v>EUR20Yx8Y_BGCP_Quote</v>
      </c>
      <c r="K28" s="46" t="str">
        <f t="shared" si="1"/>
        <v>EUR20Yx9Y_BGCP_Quote</v>
      </c>
      <c r="L28" s="46" t="str">
        <f t="shared" si="1"/>
        <v>EUR20Yx10Y_BGCP_Quote</v>
      </c>
      <c r="M28" s="46" t="str">
        <f t="shared" si="1"/>
        <v>EUR20Yx15Y_BGCP_Quote</v>
      </c>
      <c r="N28" s="46" t="str">
        <f t="shared" si="1"/>
        <v>EUR20Yx20Y_BGCP_Quote</v>
      </c>
      <c r="O28" s="46" t="str">
        <f t="shared" si="1"/>
        <v>EUR20Yx25Y_BGCP_Quote</v>
      </c>
      <c r="P28" s="47" t="str">
        <f t="shared" si="1"/>
        <v>EUR20Yx30Y_BGCP_Quote</v>
      </c>
      <c r="Q28" s="12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</row>
    <row r="29" spans="1:34" s="10" customFormat="1" ht="11.25" customHeight="1" x14ac:dyDescent="0.2">
      <c r="A29" s="9"/>
      <c r="B29" s="15" t="s">
        <v>13</v>
      </c>
      <c r="C29" s="45" t="str">
        <f t="shared" si="1"/>
        <v>EUR25Yx1Y_BGCP_Quote</v>
      </c>
      <c r="D29" s="46" t="str">
        <f t="shared" si="1"/>
        <v>EUR25Yx2Y_BGCP_Quote</v>
      </c>
      <c r="E29" s="46" t="str">
        <f t="shared" si="1"/>
        <v>EUR25Yx3Y_BGCP_Quote</v>
      </c>
      <c r="F29" s="46" t="str">
        <f t="shared" si="1"/>
        <v>EUR25Yx4Y_BGCP_Quote</v>
      </c>
      <c r="G29" s="46" t="str">
        <f t="shared" si="1"/>
        <v>EUR25Yx5Y_BGCP_Quote</v>
      </c>
      <c r="H29" s="46" t="str">
        <f t="shared" si="1"/>
        <v>EUR25Yx6Y_BGCP_Quote</v>
      </c>
      <c r="I29" s="46" t="str">
        <f t="shared" si="1"/>
        <v>EUR25Yx7Y_BGCP_Quote</v>
      </c>
      <c r="J29" s="46" t="str">
        <f t="shared" si="1"/>
        <v>EUR25Yx8Y_BGCP_Quote</v>
      </c>
      <c r="K29" s="46" t="str">
        <f t="shared" si="1"/>
        <v>EUR25Yx9Y_BGCP_Quote</v>
      </c>
      <c r="L29" s="46" t="str">
        <f t="shared" si="1"/>
        <v>EUR25Yx10Y_BGCP_Quote</v>
      </c>
      <c r="M29" s="46" t="str">
        <f t="shared" si="1"/>
        <v>EUR25Yx15Y_BGCP_Quote</v>
      </c>
      <c r="N29" s="46" t="str">
        <f t="shared" si="1"/>
        <v>EUR25Yx20Y_BGCP_Quote</v>
      </c>
      <c r="O29" s="46" t="str">
        <f t="shared" si="1"/>
        <v>EUR25Yx25Y_BGCP_Quote</v>
      </c>
      <c r="P29" s="47" t="str">
        <f t="shared" si="1"/>
        <v>EUR25Yx30Y_BGCP_Quote</v>
      </c>
      <c r="Q29" s="12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</row>
    <row r="30" spans="1:34" s="10" customFormat="1" ht="11.25" customHeight="1" thickBot="1" x14ac:dyDescent="0.25">
      <c r="A30" s="9"/>
      <c r="B30" s="16" t="s">
        <v>14</v>
      </c>
      <c r="C30" s="48" t="str">
        <f t="shared" si="1"/>
        <v>EUR30Yx1Y_BGCP_Quote</v>
      </c>
      <c r="D30" s="49" t="str">
        <f t="shared" si="1"/>
        <v>EUR30Yx2Y_BGCP_Quote</v>
      </c>
      <c r="E30" s="49" t="str">
        <f t="shared" si="1"/>
        <v>EUR30Yx3Y_BGCP_Quote</v>
      </c>
      <c r="F30" s="49" t="str">
        <f t="shared" si="1"/>
        <v>EUR30Yx4Y_BGCP_Quote</v>
      </c>
      <c r="G30" s="49" t="str">
        <f t="shared" si="1"/>
        <v>EUR30Yx5Y_BGCP_Quote</v>
      </c>
      <c r="H30" s="49" t="str">
        <f t="shared" si="1"/>
        <v>EUR30Yx6Y_BGCP_Quote</v>
      </c>
      <c r="I30" s="49" t="str">
        <f t="shared" si="1"/>
        <v>EUR30Yx7Y_BGCP_Quote</v>
      </c>
      <c r="J30" s="49" t="str">
        <f t="shared" si="1"/>
        <v>EUR30Yx8Y_BGCP_Quote</v>
      </c>
      <c r="K30" s="49" t="str">
        <f t="shared" si="1"/>
        <v>EUR30Yx9Y_BGCP_Quote</v>
      </c>
      <c r="L30" s="49" t="str">
        <f t="shared" si="1"/>
        <v>EUR30Yx10Y_BGCP_Quote</v>
      </c>
      <c r="M30" s="49" t="str">
        <f t="shared" si="1"/>
        <v>EUR30Yx15Y_BGCP_Quote</v>
      </c>
      <c r="N30" s="49" t="str">
        <f t="shared" si="1"/>
        <v>EUR30Yx20Y_BGCP_Quote</v>
      </c>
      <c r="O30" s="49" t="str">
        <f t="shared" si="1"/>
        <v>EUR30Yx25Y_BGCP_Quote</v>
      </c>
      <c r="P30" s="50" t="str">
        <f t="shared" si="1"/>
        <v>EUR30Yx30Y_BGCP_Quote</v>
      </c>
      <c r="Q30" s="12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</row>
    <row r="31" spans="1:34" s="9" customFormat="1" x14ac:dyDescent="0.2"/>
    <row r="32" spans="1:34" s="9" customFormat="1" x14ac:dyDescent="0.2"/>
    <row r="33" s="9" customFormat="1" x14ac:dyDescent="0.2"/>
    <row r="34" s="9" customFormat="1" x14ac:dyDescent="0.2"/>
    <row r="35" s="9" customFormat="1" x14ac:dyDescent="0.2"/>
    <row r="36" s="9" customFormat="1" x14ac:dyDescent="0.2"/>
    <row r="37" s="9" customFormat="1" x14ac:dyDescent="0.2"/>
    <row r="38" s="9" customFormat="1" x14ac:dyDescent="0.2"/>
    <row r="39" s="9" customFormat="1" x14ac:dyDescent="0.2"/>
    <row r="40" s="9" customFormat="1" x14ac:dyDescent="0.2"/>
    <row r="41" s="9" customFormat="1" x14ac:dyDescent="0.2"/>
    <row r="42" s="9" customFormat="1" x14ac:dyDescent="0.2"/>
    <row r="43" s="9" customFormat="1" x14ac:dyDescent="0.2"/>
  </sheetData>
  <mergeCells count="2">
    <mergeCell ref="G1:J1"/>
    <mergeCell ref="B1:F1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General Settings</vt:lpstr>
      <vt:lpstr>ICAP</vt:lpstr>
      <vt:lpstr>BGCP</vt:lpstr>
      <vt:lpstr>Calendar</vt:lpstr>
      <vt:lpstr>Currency</vt:lpstr>
      <vt:lpstr>ExpiryBusinessDayConvention</vt:lpstr>
      <vt:lpstr>FileOverwrite</vt:lpstr>
      <vt:lpstr>ObjectOverwrite</vt:lpstr>
      <vt:lpstr>Permanent</vt:lpstr>
      <vt:lpstr>SerializationPath</vt:lpstr>
      <vt:lpstr>Serialize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Katiuscia Manzoni</dc:creator>
  <cp:lastModifiedBy>erik</cp:lastModifiedBy>
  <dcterms:created xsi:type="dcterms:W3CDTF">2006-06-15T13:50:07Z</dcterms:created>
  <dcterms:modified xsi:type="dcterms:W3CDTF">2013-11-06T23:47:01Z</dcterms:modified>
</cp:coreProperties>
</file>