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25" windowHeight="8250"/>
  </bookViews>
  <sheets>
    <sheet name="2D" sheetId="2" r:id="rId1"/>
  </sheets>
  <calcPr calcId="145621"/>
</workbook>
</file>

<file path=xl/calcChain.xml><?xml version="1.0" encoding="utf-8"?>
<calcChain xmlns="http://schemas.openxmlformats.org/spreadsheetml/2006/main">
  <c r="K10" i="2" l="1"/>
  <c r="L10" i="2" s="1"/>
  <c r="M10" i="2" s="1"/>
  <c r="N10" i="2" s="1"/>
  <c r="O10" i="2" s="1"/>
  <c r="P10" i="2" s="1"/>
  <c r="Q10" i="2" s="1"/>
  <c r="R10" i="2" s="1"/>
  <c r="S10" i="2" s="1"/>
  <c r="T10" i="2" s="1"/>
  <c r="I12" i="2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C11" i="2"/>
  <c r="B21" i="2" a="1"/>
  <c r="J26" i="2" a="1"/>
  <c r="J22" i="2" a="1"/>
  <c r="J18" i="2" a="1"/>
  <c r="J14" i="2" a="1"/>
  <c r="C21" i="2" a="1"/>
  <c r="C13" i="2"/>
  <c r="J15" i="2" a="1"/>
  <c r="I4" i="2" a="1"/>
  <c r="J27" i="2" a="1"/>
  <c r="J19" i="2" a="1"/>
  <c r="J23" i="2" a="1"/>
  <c r="J11" i="2" a="1"/>
  <c r="C16" i="2"/>
  <c r="C20" i="2" a="1"/>
  <c r="C17" i="2"/>
  <c r="J3" i="2" a="1"/>
  <c r="J17" i="2" a="1"/>
  <c r="J25" i="2" a="1"/>
  <c r="C18" i="2"/>
  <c r="J13" i="2" a="1"/>
  <c r="J21" i="2" a="1"/>
  <c r="C19" i="2"/>
  <c r="J12" i="2" a="1"/>
  <c r="J16" i="2" a="1"/>
  <c r="J20" i="2" a="1"/>
  <c r="J24" i="2" a="1"/>
  <c r="J28" i="2" a="1"/>
  <c r="J28" i="2" l="1"/>
  <c r="K28" i="2"/>
  <c r="L28" i="2"/>
  <c r="N28" i="2"/>
  <c r="M28" i="2"/>
  <c r="P28" i="2"/>
  <c r="Q28" i="2"/>
  <c r="R28" i="2"/>
  <c r="O28" i="2"/>
  <c r="S28" i="2"/>
  <c r="T28" i="2"/>
  <c r="J24" i="2"/>
  <c r="K24" i="2"/>
  <c r="L24" i="2"/>
  <c r="M24" i="2"/>
  <c r="P24" i="2"/>
  <c r="Q24" i="2"/>
  <c r="R24" i="2"/>
  <c r="S24" i="2"/>
  <c r="N24" i="2"/>
  <c r="O24" i="2"/>
  <c r="T24" i="2"/>
  <c r="J20" i="2"/>
  <c r="K20" i="2"/>
  <c r="L20" i="2"/>
  <c r="M20" i="2"/>
  <c r="P20" i="2"/>
  <c r="Q20" i="2"/>
  <c r="N20" i="2"/>
  <c r="O20" i="2"/>
  <c r="R20" i="2"/>
  <c r="S20" i="2"/>
  <c r="T20" i="2"/>
  <c r="J16" i="2"/>
  <c r="K16" i="2"/>
  <c r="L16" i="2"/>
  <c r="M16" i="2"/>
  <c r="P16" i="2"/>
  <c r="Q16" i="2"/>
  <c r="T16" i="2"/>
  <c r="N16" i="2"/>
  <c r="O16" i="2"/>
  <c r="R16" i="2"/>
  <c r="S16" i="2"/>
  <c r="J12" i="2"/>
  <c r="K12" i="2"/>
  <c r="L12" i="2"/>
  <c r="M12" i="2"/>
  <c r="P12" i="2"/>
  <c r="Q12" i="2"/>
  <c r="N12" i="2"/>
  <c r="O12" i="2"/>
  <c r="R12" i="2"/>
  <c r="S12" i="2"/>
  <c r="T12" i="2"/>
  <c r="L21" i="2"/>
  <c r="M21" i="2"/>
  <c r="T21" i="2"/>
  <c r="N21" i="2"/>
  <c r="Q21" i="2"/>
  <c r="J21" i="2"/>
  <c r="K21" i="2"/>
  <c r="O21" i="2"/>
  <c r="P21" i="2"/>
  <c r="R21" i="2"/>
  <c r="S21" i="2"/>
  <c r="L13" i="2"/>
  <c r="M13" i="2"/>
  <c r="N13" i="2"/>
  <c r="O13" i="2"/>
  <c r="P13" i="2"/>
  <c r="Q13" i="2"/>
  <c r="R13" i="2"/>
  <c r="S13" i="2"/>
  <c r="T13" i="2"/>
  <c r="K13" i="2"/>
  <c r="J13" i="2"/>
  <c r="L25" i="2"/>
  <c r="M25" i="2"/>
  <c r="N25" i="2"/>
  <c r="K25" i="2"/>
  <c r="O25" i="2"/>
  <c r="P25" i="2"/>
  <c r="Q25" i="2"/>
  <c r="R25" i="2"/>
  <c r="S25" i="2"/>
  <c r="T25" i="2"/>
  <c r="J25" i="2"/>
  <c r="L17" i="2"/>
  <c r="M17" i="2"/>
  <c r="J17" i="2"/>
  <c r="K17" i="2"/>
  <c r="N17" i="2"/>
  <c r="O17" i="2"/>
  <c r="P17" i="2"/>
  <c r="Q17" i="2"/>
  <c r="R17" i="2"/>
  <c r="S17" i="2"/>
  <c r="T17" i="2"/>
  <c r="J3" i="2"/>
  <c r="L3" i="2"/>
  <c r="N3" i="2"/>
  <c r="K3" i="2"/>
  <c r="M3" i="2"/>
  <c r="E20" i="2"/>
  <c r="F20" i="2"/>
  <c r="G20" i="2"/>
  <c r="C20" i="2"/>
  <c r="D20" i="2"/>
  <c r="M11" i="2"/>
  <c r="N11" i="2"/>
  <c r="O11" i="2"/>
  <c r="P11" i="2"/>
  <c r="Q11" i="2"/>
  <c r="T11" i="2"/>
  <c r="R11" i="2"/>
  <c r="S11" i="2"/>
  <c r="J11" i="2"/>
  <c r="K11" i="2"/>
  <c r="L11" i="2"/>
  <c r="M23" i="2"/>
  <c r="N23" i="2"/>
  <c r="O23" i="2"/>
  <c r="P23" i="2"/>
  <c r="Q23" i="2"/>
  <c r="T23" i="2"/>
  <c r="S23" i="2"/>
  <c r="L23" i="2"/>
  <c r="K23" i="2"/>
  <c r="R23" i="2"/>
  <c r="J23" i="2"/>
  <c r="M19" i="2"/>
  <c r="N19" i="2"/>
  <c r="O19" i="2"/>
  <c r="Q19" i="2"/>
  <c r="P19" i="2"/>
  <c r="T19" i="2"/>
  <c r="R19" i="2"/>
  <c r="S19" i="2"/>
  <c r="J19" i="2"/>
  <c r="K19" i="2"/>
  <c r="L19" i="2"/>
  <c r="M27" i="2"/>
  <c r="O27" i="2"/>
  <c r="P27" i="2"/>
  <c r="Q27" i="2"/>
  <c r="N27" i="2"/>
  <c r="T27" i="2"/>
  <c r="J27" i="2"/>
  <c r="K27" i="2"/>
  <c r="L27" i="2"/>
  <c r="R27" i="2"/>
  <c r="S27" i="2"/>
  <c r="I4" i="2"/>
  <c r="P4" i="2" s="1"/>
  <c r="I5" i="2"/>
  <c r="P5" i="2" s="1"/>
  <c r="I6" i="2"/>
  <c r="P6" i="2" s="1"/>
  <c r="I7" i="2"/>
  <c r="P7" i="2" s="1"/>
  <c r="M15" i="2"/>
  <c r="O15" i="2"/>
  <c r="P15" i="2"/>
  <c r="Q15" i="2"/>
  <c r="N15" i="2"/>
  <c r="T15" i="2"/>
  <c r="J15" i="2"/>
  <c r="K15" i="2"/>
  <c r="L15" i="2"/>
  <c r="R15" i="2"/>
  <c r="S15" i="2"/>
  <c r="E22" i="2"/>
  <c r="F22" i="2"/>
  <c r="G22" i="2"/>
  <c r="C23" i="2"/>
  <c r="D23" i="2"/>
  <c r="G23" i="2"/>
  <c r="C24" i="2"/>
  <c r="D22" i="2"/>
  <c r="E23" i="2"/>
  <c r="F23" i="2"/>
  <c r="D24" i="2"/>
  <c r="E24" i="2"/>
  <c r="F24" i="2"/>
  <c r="G24" i="2"/>
  <c r="C21" i="2"/>
  <c r="D21" i="2"/>
  <c r="G21" i="2"/>
  <c r="E21" i="2"/>
  <c r="F21" i="2"/>
  <c r="C22" i="2"/>
  <c r="Q14" i="2"/>
  <c r="R14" i="2"/>
  <c r="S14" i="2"/>
  <c r="T14" i="2"/>
  <c r="L14" i="2"/>
  <c r="M14" i="2"/>
  <c r="N14" i="2"/>
  <c r="J14" i="2"/>
  <c r="K14" i="2"/>
  <c r="O14" i="2"/>
  <c r="P14" i="2"/>
  <c r="Q18" i="2"/>
  <c r="R18" i="2"/>
  <c r="S18" i="2"/>
  <c r="T18" i="2"/>
  <c r="N18" i="2"/>
  <c r="O18" i="2"/>
  <c r="P18" i="2"/>
  <c r="M18" i="2"/>
  <c r="J18" i="2"/>
  <c r="K18" i="2"/>
  <c r="L18" i="2"/>
  <c r="Q22" i="2"/>
  <c r="R22" i="2"/>
  <c r="S22" i="2"/>
  <c r="T22" i="2"/>
  <c r="J22" i="2"/>
  <c r="K22" i="2"/>
  <c r="L22" i="2"/>
  <c r="M22" i="2"/>
  <c r="N22" i="2"/>
  <c r="O22" i="2"/>
  <c r="P22" i="2"/>
  <c r="Q26" i="2"/>
  <c r="R26" i="2"/>
  <c r="S26" i="2"/>
  <c r="T26" i="2"/>
  <c r="J26" i="2"/>
  <c r="L26" i="2"/>
  <c r="N26" i="2"/>
  <c r="M26" i="2"/>
  <c r="K26" i="2"/>
  <c r="O26" i="2"/>
  <c r="P26" i="2"/>
  <c r="B24" i="2"/>
  <c r="B23" i="2"/>
  <c r="B21" i="2"/>
  <c r="B22" i="2"/>
  <c r="L7" i="2"/>
  <c r="L4" i="2"/>
  <c r="L5" i="2"/>
  <c r="L6" i="2"/>
  <c r="J4" i="2"/>
  <c r="J6" i="2"/>
  <c r="J5" i="2"/>
  <c r="J7" i="2"/>
  <c r="N5" i="2"/>
  <c r="N7" i="2"/>
  <c r="N6" i="2"/>
  <c r="N4" i="2"/>
  <c r="K7" i="2"/>
  <c r="K4" i="2"/>
  <c r="K6" i="2"/>
  <c r="K5" i="2"/>
  <c r="M5" i="2"/>
  <c r="M7" i="2"/>
  <c r="M4" i="2"/>
  <c r="M6" i="2"/>
  <c r="T6" i="2" l="1"/>
  <c r="T4" i="2"/>
  <c r="T7" i="2"/>
  <c r="T5" i="2"/>
  <c r="R5" i="2"/>
  <c r="R6" i="2"/>
  <c r="R4" i="2"/>
  <c r="R7" i="2"/>
  <c r="U4" i="2"/>
  <c r="U6" i="2"/>
  <c r="U7" i="2"/>
  <c r="U5" i="2"/>
  <c r="Q7" i="2"/>
  <c r="Q5" i="2"/>
  <c r="Q6" i="2"/>
  <c r="Q4" i="2"/>
  <c r="S6" i="2"/>
  <c r="S5" i="2"/>
  <c r="S4" i="2"/>
  <c r="S7" i="2"/>
  <c r="T3" i="2"/>
  <c r="R3" i="2"/>
  <c r="U3" i="2"/>
  <c r="Q3" i="2"/>
  <c r="S3" i="2"/>
</calcChain>
</file>

<file path=xl/sharedStrings.xml><?xml version="1.0" encoding="utf-8"?>
<sst xmlns="http://schemas.openxmlformats.org/spreadsheetml/2006/main" count="20" uniqueCount="17">
  <si>
    <t>y/x</t>
  </si>
  <si>
    <t>My2DInterpolation</t>
  </si>
  <si>
    <t>Interpolation2DType</t>
  </si>
  <si>
    <t>AllowExtrapolation</t>
  </si>
  <si>
    <t>xMin</t>
  </si>
  <si>
    <t>xMax</t>
  </si>
  <si>
    <t>yMin</t>
  </si>
  <si>
    <t>yMax</t>
  </si>
  <si>
    <t>set global default</t>
  </si>
  <si>
    <t>yValues/xValues</t>
  </si>
  <si>
    <t>BiLinear</t>
  </si>
  <si>
    <t>Parameters</t>
  </si>
  <si>
    <t>Inspectors</t>
  </si>
  <si>
    <t>Input surface</t>
  </si>
  <si>
    <t>Recalculated surface</t>
  </si>
  <si>
    <t>Check differences</t>
  </si>
  <si>
    <t>Interpolated/extrapolated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</si>
</sst>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"/>
    <numFmt numFmtId="183" formatCode="0.0E+00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2" fontId="2" fillId="0" borderId="0" xfId="0" applyNumberFormat="1" applyFont="1"/>
    <xf numFmtId="180" fontId="2" fillId="0" borderId="0" xfId="0" applyNumberFormat="1" applyFont="1"/>
    <xf numFmtId="2" fontId="2" fillId="0" borderId="0" xfId="0" applyNumberFormat="1" applyFont="1" applyBorder="1"/>
    <xf numFmtId="0" fontId="3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2" fontId="2" fillId="0" borderId="4" xfId="0" applyNumberFormat="1" applyFont="1" applyBorder="1"/>
    <xf numFmtId="2" fontId="2" fillId="0" borderId="5" xfId="0" applyNumberFormat="1" applyFont="1" applyBorder="1"/>
    <xf numFmtId="2" fontId="2" fillId="0" borderId="6" xfId="0" applyNumberFormat="1" applyFont="1" applyBorder="1"/>
    <xf numFmtId="2" fontId="2" fillId="0" borderId="7" xfId="0" applyNumberFormat="1" applyFont="1" applyBorder="1"/>
    <xf numFmtId="2" fontId="2" fillId="0" borderId="8" xfId="0" applyNumberFormat="1" applyFont="1" applyBorder="1"/>
    <xf numFmtId="2" fontId="3" fillId="0" borderId="5" xfId="1" applyNumberFormat="1" applyFont="1" applyBorder="1"/>
    <xf numFmtId="0" fontId="3" fillId="0" borderId="4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9" xfId="0" applyNumberFormat="1" applyFont="1" applyBorder="1"/>
    <xf numFmtId="2" fontId="2" fillId="0" borderId="11" xfId="0" applyNumberFormat="1" applyFont="1" applyBorder="1"/>
    <xf numFmtId="0" fontId="2" fillId="0" borderId="0" xfId="0" applyFont="1" applyBorder="1"/>
    <xf numFmtId="0" fontId="2" fillId="0" borderId="5" xfId="0" applyFont="1" applyBorder="1"/>
    <xf numFmtId="2" fontId="2" fillId="0" borderId="0" xfId="0" quotePrefix="1" applyNumberFormat="1" applyFont="1" applyBorder="1"/>
    <xf numFmtId="2" fontId="2" fillId="0" borderId="5" xfId="0" quotePrefix="1" applyNumberFormat="1" applyFont="1" applyBorder="1"/>
    <xf numFmtId="2" fontId="2" fillId="0" borderId="7" xfId="0" quotePrefix="1" applyNumberFormat="1" applyFont="1" applyBorder="1"/>
    <xf numFmtId="2" fontId="2" fillId="0" borderId="8" xfId="0" quotePrefix="1" applyNumberFormat="1" applyFont="1" applyBorder="1"/>
    <xf numFmtId="183" fontId="2" fillId="0" borderId="0" xfId="0" quotePrefix="1" applyNumberFormat="1" applyFont="1" applyBorder="1"/>
    <xf numFmtId="183" fontId="2" fillId="0" borderId="5" xfId="0" quotePrefix="1" applyNumberFormat="1" applyFont="1" applyBorder="1"/>
    <xf numFmtId="183" fontId="2" fillId="0" borderId="7" xfId="0" quotePrefix="1" applyNumberFormat="1" applyFont="1" applyBorder="1"/>
    <xf numFmtId="183" fontId="2" fillId="0" borderId="8" xfId="0" quotePrefix="1" applyNumberFormat="1" applyFont="1" applyBorder="1"/>
    <xf numFmtId="2" fontId="2" fillId="0" borderId="15" xfId="0" applyNumberFormat="1" applyFont="1" applyBorder="1"/>
    <xf numFmtId="2" fontId="2" fillId="0" borderId="9" xfId="0" applyNumberFormat="1" applyFont="1" applyBorder="1" applyAlignment="1">
      <alignment horizontal="center"/>
    </xf>
    <xf numFmtId="2" fontId="2" fillId="0" borderId="16" xfId="0" applyNumberFormat="1" applyFont="1" applyBorder="1"/>
    <xf numFmtId="2" fontId="2" fillId="0" borderId="17" xfId="0" applyNumberFormat="1" applyFont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7"/>
      <c:hPercent val="100"/>
      <c:rotY val="58"/>
      <c:depthPercent val="100"/>
      <c:rAngAx val="0"/>
      <c:perspective val="3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382532129674923"/>
          <c:y val="4.2296134901539634E-2"/>
          <c:w val="0.82878107350913865"/>
          <c:h val="0.80664771562222026"/>
        </c:manualLayout>
      </c:layout>
      <c:surface3DChart>
        <c:wireframe val="0"/>
        <c:ser>
          <c:idx val="0"/>
          <c:order val="0"/>
          <c:tx>
            <c:strRef>
              <c:f>'2D'!$J$10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'2D'!$J$11:$J$28</c:f>
              <c:numCache>
                <c:formatCode>0.00</c:formatCode>
                <c:ptCount val="18"/>
                <c:pt idx="0">
                  <c:v>6.0799999999999992</c:v>
                </c:pt>
                <c:pt idx="1">
                  <c:v>6.1</c:v>
                </c:pt>
                <c:pt idx="2">
                  <c:v>6.120000000000001</c:v>
                </c:pt>
                <c:pt idx="3">
                  <c:v>6.14</c:v>
                </c:pt>
                <c:pt idx="4">
                  <c:v>6.1599999999999993</c:v>
                </c:pt>
                <c:pt idx="5">
                  <c:v>6.1800000000000015</c:v>
                </c:pt>
                <c:pt idx="6">
                  <c:v>6.2</c:v>
                </c:pt>
                <c:pt idx="7">
                  <c:v>6.2200000000000015</c:v>
                </c:pt>
                <c:pt idx="8">
                  <c:v>6.24</c:v>
                </c:pt>
                <c:pt idx="9">
                  <c:v>6.2600000000000007</c:v>
                </c:pt>
                <c:pt idx="10">
                  <c:v>6.2799999999999994</c:v>
                </c:pt>
                <c:pt idx="11">
                  <c:v>6.2999999999999989</c:v>
                </c:pt>
                <c:pt idx="12">
                  <c:v>6.32</c:v>
                </c:pt>
                <c:pt idx="13">
                  <c:v>6.34</c:v>
                </c:pt>
                <c:pt idx="14">
                  <c:v>6.3599999999999994</c:v>
                </c:pt>
                <c:pt idx="15">
                  <c:v>6.3800000000000017</c:v>
                </c:pt>
                <c:pt idx="16">
                  <c:v>6.4</c:v>
                </c:pt>
                <c:pt idx="17">
                  <c:v>6.4200000000000008</c:v>
                </c:pt>
              </c:numCache>
            </c:numRef>
          </c:val>
        </c:ser>
        <c:ser>
          <c:idx val="1"/>
          <c:order val="1"/>
          <c:tx>
            <c:strRef>
              <c:f>'2D'!$K$10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'2D'!$K$11:$K$28</c:f>
              <c:numCache>
                <c:formatCode>0.00</c:formatCode>
                <c:ptCount val="18"/>
                <c:pt idx="0">
                  <c:v>4.5799999999999992</c:v>
                </c:pt>
                <c:pt idx="1">
                  <c:v>4.5999999999999996</c:v>
                </c:pt>
                <c:pt idx="2">
                  <c:v>4.62</c:v>
                </c:pt>
                <c:pt idx="3">
                  <c:v>4.6399999999999997</c:v>
                </c:pt>
                <c:pt idx="4">
                  <c:v>4.66</c:v>
                </c:pt>
                <c:pt idx="5">
                  <c:v>4.6800000000000006</c:v>
                </c:pt>
                <c:pt idx="6">
                  <c:v>4.7</c:v>
                </c:pt>
                <c:pt idx="7">
                  <c:v>4.7200000000000006</c:v>
                </c:pt>
                <c:pt idx="8">
                  <c:v>4.74</c:v>
                </c:pt>
                <c:pt idx="9">
                  <c:v>4.76</c:v>
                </c:pt>
                <c:pt idx="10">
                  <c:v>4.7799999999999994</c:v>
                </c:pt>
                <c:pt idx="11">
                  <c:v>4.8</c:v>
                </c:pt>
                <c:pt idx="12">
                  <c:v>4.82</c:v>
                </c:pt>
                <c:pt idx="13">
                  <c:v>4.84</c:v>
                </c:pt>
                <c:pt idx="14">
                  <c:v>4.8600000000000003</c:v>
                </c:pt>
                <c:pt idx="15">
                  <c:v>4.8800000000000008</c:v>
                </c:pt>
                <c:pt idx="16">
                  <c:v>4.9000000000000004</c:v>
                </c:pt>
                <c:pt idx="17">
                  <c:v>4.9200000000000008</c:v>
                </c:pt>
              </c:numCache>
            </c:numRef>
          </c:val>
        </c:ser>
        <c:ser>
          <c:idx val="2"/>
          <c:order val="2"/>
          <c:tx>
            <c:strRef>
              <c:f>'2D'!$L$10</c:f>
              <c:strCache>
                <c:ptCount val="1"/>
                <c:pt idx="0">
                  <c:v>1.50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'2D'!$L$11:$L$28</c:f>
              <c:numCache>
                <c:formatCode>0.00</c:formatCode>
                <c:ptCount val="18"/>
                <c:pt idx="0">
                  <c:v>3.0799999999999996</c:v>
                </c:pt>
                <c:pt idx="1">
                  <c:v>3.0999999999999996</c:v>
                </c:pt>
                <c:pt idx="2">
                  <c:v>3.1200000000000006</c:v>
                </c:pt>
                <c:pt idx="3">
                  <c:v>3.14</c:v>
                </c:pt>
                <c:pt idx="4">
                  <c:v>3.16</c:v>
                </c:pt>
                <c:pt idx="5">
                  <c:v>3.1799999999999997</c:v>
                </c:pt>
                <c:pt idx="6">
                  <c:v>3.2</c:v>
                </c:pt>
                <c:pt idx="7">
                  <c:v>3.2200000000000006</c:v>
                </c:pt>
                <c:pt idx="8">
                  <c:v>3.24</c:v>
                </c:pt>
                <c:pt idx="9">
                  <c:v>3.2600000000000002</c:v>
                </c:pt>
                <c:pt idx="10">
                  <c:v>3.28</c:v>
                </c:pt>
                <c:pt idx="11">
                  <c:v>3.3</c:v>
                </c:pt>
                <c:pt idx="12">
                  <c:v>3.3200000000000003</c:v>
                </c:pt>
                <c:pt idx="13">
                  <c:v>3.3400000000000003</c:v>
                </c:pt>
                <c:pt idx="14">
                  <c:v>3.36</c:v>
                </c:pt>
                <c:pt idx="15">
                  <c:v>3.3800000000000003</c:v>
                </c:pt>
                <c:pt idx="16">
                  <c:v>3.4000000000000004</c:v>
                </c:pt>
                <c:pt idx="17">
                  <c:v>3.4200000000000008</c:v>
                </c:pt>
              </c:numCache>
            </c:numRef>
          </c:val>
        </c:ser>
        <c:ser>
          <c:idx val="3"/>
          <c:order val="3"/>
          <c:tx>
            <c:strRef>
              <c:f>'2D'!$M$10</c:f>
              <c:strCache>
                <c:ptCount val="1"/>
                <c:pt idx="0">
                  <c:v>2.00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'2D'!$M$11:$M$28</c:f>
              <c:numCache>
                <c:formatCode>0.00</c:formatCode>
                <c:ptCount val="18"/>
                <c:pt idx="0">
                  <c:v>1.58</c:v>
                </c:pt>
                <c:pt idx="1">
                  <c:v>1.6</c:v>
                </c:pt>
                <c:pt idx="2">
                  <c:v>1.62</c:v>
                </c:pt>
                <c:pt idx="3">
                  <c:v>1.6400000000000001</c:v>
                </c:pt>
                <c:pt idx="4">
                  <c:v>1.6600000000000001</c:v>
                </c:pt>
                <c:pt idx="5">
                  <c:v>1.6800000000000002</c:v>
                </c:pt>
                <c:pt idx="6">
                  <c:v>1.7000000000000002</c:v>
                </c:pt>
                <c:pt idx="7">
                  <c:v>1.7200000000000002</c:v>
                </c:pt>
                <c:pt idx="8">
                  <c:v>1.7400000000000002</c:v>
                </c:pt>
                <c:pt idx="9">
                  <c:v>1.7600000000000002</c:v>
                </c:pt>
                <c:pt idx="10">
                  <c:v>1.7800000000000002</c:v>
                </c:pt>
                <c:pt idx="11">
                  <c:v>1.8000000000000003</c:v>
                </c:pt>
                <c:pt idx="12">
                  <c:v>1.8200000000000003</c:v>
                </c:pt>
                <c:pt idx="13">
                  <c:v>1.8400000000000003</c:v>
                </c:pt>
                <c:pt idx="14">
                  <c:v>1.86</c:v>
                </c:pt>
                <c:pt idx="15">
                  <c:v>1.8800000000000001</c:v>
                </c:pt>
                <c:pt idx="16">
                  <c:v>1.9000000000000001</c:v>
                </c:pt>
                <c:pt idx="17">
                  <c:v>1.92</c:v>
                </c:pt>
              </c:numCache>
            </c:numRef>
          </c:val>
        </c:ser>
        <c:ser>
          <c:idx val="4"/>
          <c:order val="4"/>
          <c:tx>
            <c:strRef>
              <c:f>'2D'!$N$10</c:f>
              <c:strCache>
                <c:ptCount val="1"/>
                <c:pt idx="0">
                  <c:v>2.50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'2D'!$N$11:$N$28</c:f>
              <c:numCache>
                <c:formatCode>0.00</c:formatCode>
                <c:ptCount val="18"/>
                <c:pt idx="0">
                  <c:v>1.08</c:v>
                </c:pt>
                <c:pt idx="1">
                  <c:v>1.1000000000000001</c:v>
                </c:pt>
                <c:pt idx="2">
                  <c:v>1.1200000000000001</c:v>
                </c:pt>
                <c:pt idx="3">
                  <c:v>1.1400000000000001</c:v>
                </c:pt>
                <c:pt idx="4">
                  <c:v>1.1600000000000001</c:v>
                </c:pt>
                <c:pt idx="5">
                  <c:v>1.1800000000000002</c:v>
                </c:pt>
                <c:pt idx="6">
                  <c:v>1.2</c:v>
                </c:pt>
                <c:pt idx="7">
                  <c:v>1.2200000000000002</c:v>
                </c:pt>
                <c:pt idx="8">
                  <c:v>1.2400000000000002</c:v>
                </c:pt>
                <c:pt idx="9">
                  <c:v>1.26</c:v>
                </c:pt>
                <c:pt idx="10">
                  <c:v>1.2800000000000002</c:v>
                </c:pt>
                <c:pt idx="11">
                  <c:v>1.3</c:v>
                </c:pt>
                <c:pt idx="12">
                  <c:v>1.32</c:v>
                </c:pt>
                <c:pt idx="13">
                  <c:v>1.3400000000000003</c:v>
                </c:pt>
                <c:pt idx="14">
                  <c:v>1.3600000000000003</c:v>
                </c:pt>
                <c:pt idx="15">
                  <c:v>1.3800000000000001</c:v>
                </c:pt>
                <c:pt idx="16">
                  <c:v>1.4000000000000001</c:v>
                </c:pt>
                <c:pt idx="17">
                  <c:v>1.4200000000000002</c:v>
                </c:pt>
              </c:numCache>
            </c:numRef>
          </c:val>
        </c:ser>
        <c:ser>
          <c:idx val="5"/>
          <c:order val="5"/>
          <c:tx>
            <c:strRef>
              <c:f>'2D'!$O$10</c:f>
              <c:strCache>
                <c:ptCount val="1"/>
                <c:pt idx="0">
                  <c:v>3.00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'2D'!$O$11:$O$28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0.74000000000000021</c:v>
                </c:pt>
                <c:pt idx="9">
                  <c:v>0.76</c:v>
                </c:pt>
                <c:pt idx="10">
                  <c:v>0.78000000000000025</c:v>
                </c:pt>
                <c:pt idx="11">
                  <c:v>0.80000000000000016</c:v>
                </c:pt>
                <c:pt idx="12">
                  <c:v>0.82000000000000028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0.92000000000000037</c:v>
                </c:pt>
              </c:numCache>
            </c:numRef>
          </c:val>
        </c:ser>
        <c:ser>
          <c:idx val="6"/>
          <c:order val="6"/>
          <c:tx>
            <c:strRef>
              <c:f>'2D'!$P$10</c:f>
              <c:strCache>
                <c:ptCount val="1"/>
                <c:pt idx="0">
                  <c:v>3.50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'2D'!$P$11:$P$28</c:f>
              <c:numCache>
                <c:formatCode>0.00</c:formatCode>
                <c:ptCount val="18"/>
                <c:pt idx="0">
                  <c:v>1.08</c:v>
                </c:pt>
                <c:pt idx="1">
                  <c:v>1.1000000000000001</c:v>
                </c:pt>
                <c:pt idx="2">
                  <c:v>1.1200000000000001</c:v>
                </c:pt>
                <c:pt idx="3">
                  <c:v>1.1400000000000001</c:v>
                </c:pt>
                <c:pt idx="4">
                  <c:v>1.1600000000000001</c:v>
                </c:pt>
                <c:pt idx="5">
                  <c:v>1.1800000000000002</c:v>
                </c:pt>
                <c:pt idx="6">
                  <c:v>1.2</c:v>
                </c:pt>
                <c:pt idx="7">
                  <c:v>1.2200000000000002</c:v>
                </c:pt>
                <c:pt idx="8">
                  <c:v>1.2400000000000002</c:v>
                </c:pt>
                <c:pt idx="9">
                  <c:v>1.2600000000000002</c:v>
                </c:pt>
                <c:pt idx="10">
                  <c:v>1.2800000000000002</c:v>
                </c:pt>
                <c:pt idx="11">
                  <c:v>1.3</c:v>
                </c:pt>
                <c:pt idx="12">
                  <c:v>1.32</c:v>
                </c:pt>
                <c:pt idx="13">
                  <c:v>1.3400000000000003</c:v>
                </c:pt>
                <c:pt idx="14">
                  <c:v>1.3600000000000003</c:v>
                </c:pt>
                <c:pt idx="15">
                  <c:v>1.3800000000000003</c:v>
                </c:pt>
                <c:pt idx="16">
                  <c:v>1.4000000000000001</c:v>
                </c:pt>
                <c:pt idx="17">
                  <c:v>1.4200000000000002</c:v>
                </c:pt>
              </c:numCache>
            </c:numRef>
          </c:val>
        </c:ser>
        <c:ser>
          <c:idx val="7"/>
          <c:order val="7"/>
          <c:tx>
            <c:strRef>
              <c:f>'2D'!$Q$10</c:f>
              <c:strCache>
                <c:ptCount val="1"/>
                <c:pt idx="0">
                  <c:v>4.00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'2D'!$Q$11:$Q$28</c:f>
              <c:numCache>
                <c:formatCode>0.00</c:formatCode>
                <c:ptCount val="18"/>
                <c:pt idx="0">
                  <c:v>1.58</c:v>
                </c:pt>
                <c:pt idx="1">
                  <c:v>1.6</c:v>
                </c:pt>
                <c:pt idx="2">
                  <c:v>1.62</c:v>
                </c:pt>
                <c:pt idx="3">
                  <c:v>1.6400000000000001</c:v>
                </c:pt>
                <c:pt idx="4">
                  <c:v>1.6600000000000001</c:v>
                </c:pt>
                <c:pt idx="5">
                  <c:v>1.6800000000000002</c:v>
                </c:pt>
                <c:pt idx="6">
                  <c:v>1.7000000000000002</c:v>
                </c:pt>
                <c:pt idx="7">
                  <c:v>1.7200000000000002</c:v>
                </c:pt>
                <c:pt idx="8">
                  <c:v>1.7400000000000002</c:v>
                </c:pt>
                <c:pt idx="9">
                  <c:v>1.7600000000000002</c:v>
                </c:pt>
                <c:pt idx="10">
                  <c:v>1.7800000000000002</c:v>
                </c:pt>
                <c:pt idx="11">
                  <c:v>1.8000000000000003</c:v>
                </c:pt>
                <c:pt idx="12">
                  <c:v>1.8200000000000003</c:v>
                </c:pt>
                <c:pt idx="13">
                  <c:v>1.8400000000000003</c:v>
                </c:pt>
                <c:pt idx="14">
                  <c:v>1.86</c:v>
                </c:pt>
                <c:pt idx="15">
                  <c:v>1.8800000000000001</c:v>
                </c:pt>
                <c:pt idx="16">
                  <c:v>1.9000000000000001</c:v>
                </c:pt>
                <c:pt idx="17">
                  <c:v>1.92</c:v>
                </c:pt>
              </c:numCache>
            </c:numRef>
          </c:val>
        </c:ser>
        <c:ser>
          <c:idx val="8"/>
          <c:order val="8"/>
          <c:tx>
            <c:strRef>
              <c:f>'2D'!$R$10</c:f>
              <c:strCache>
                <c:ptCount val="1"/>
                <c:pt idx="0">
                  <c:v>4.50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'2D'!$R$11:$R$28</c:f>
              <c:numCache>
                <c:formatCode>0.00</c:formatCode>
                <c:ptCount val="18"/>
                <c:pt idx="0">
                  <c:v>3.0799999999999996</c:v>
                </c:pt>
                <c:pt idx="1">
                  <c:v>3.0999999999999996</c:v>
                </c:pt>
                <c:pt idx="2">
                  <c:v>3.1200000000000006</c:v>
                </c:pt>
                <c:pt idx="3">
                  <c:v>3.14</c:v>
                </c:pt>
                <c:pt idx="4">
                  <c:v>3.16</c:v>
                </c:pt>
                <c:pt idx="5">
                  <c:v>3.18</c:v>
                </c:pt>
                <c:pt idx="6">
                  <c:v>3.2</c:v>
                </c:pt>
                <c:pt idx="7">
                  <c:v>3.2200000000000006</c:v>
                </c:pt>
                <c:pt idx="8">
                  <c:v>3.24</c:v>
                </c:pt>
                <c:pt idx="9">
                  <c:v>3.2600000000000002</c:v>
                </c:pt>
                <c:pt idx="10">
                  <c:v>3.2800000000000002</c:v>
                </c:pt>
                <c:pt idx="11">
                  <c:v>3.3</c:v>
                </c:pt>
                <c:pt idx="12">
                  <c:v>3.3200000000000003</c:v>
                </c:pt>
                <c:pt idx="13">
                  <c:v>3.3400000000000003</c:v>
                </c:pt>
                <c:pt idx="14">
                  <c:v>3.3600000000000003</c:v>
                </c:pt>
                <c:pt idx="15">
                  <c:v>3.38</c:v>
                </c:pt>
                <c:pt idx="16">
                  <c:v>3.4000000000000004</c:v>
                </c:pt>
                <c:pt idx="17">
                  <c:v>3.4200000000000004</c:v>
                </c:pt>
              </c:numCache>
            </c:numRef>
          </c:val>
        </c:ser>
        <c:ser>
          <c:idx val="9"/>
          <c:order val="9"/>
          <c:tx>
            <c:strRef>
              <c:f>'2D'!$S$10</c:f>
              <c:strCache>
                <c:ptCount val="1"/>
                <c:pt idx="0">
                  <c:v>5.00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'2D'!$S$11:$S$28</c:f>
              <c:numCache>
                <c:formatCode>0.00</c:formatCode>
                <c:ptCount val="18"/>
                <c:pt idx="0">
                  <c:v>4.5799999999999992</c:v>
                </c:pt>
                <c:pt idx="1">
                  <c:v>4.5999999999999996</c:v>
                </c:pt>
                <c:pt idx="2">
                  <c:v>4.62</c:v>
                </c:pt>
                <c:pt idx="3">
                  <c:v>4.6399999999999997</c:v>
                </c:pt>
                <c:pt idx="4">
                  <c:v>4.66</c:v>
                </c:pt>
                <c:pt idx="5">
                  <c:v>4.6800000000000006</c:v>
                </c:pt>
                <c:pt idx="6">
                  <c:v>4.7</c:v>
                </c:pt>
                <c:pt idx="7">
                  <c:v>4.7200000000000006</c:v>
                </c:pt>
                <c:pt idx="8">
                  <c:v>4.74</c:v>
                </c:pt>
                <c:pt idx="9">
                  <c:v>4.76</c:v>
                </c:pt>
                <c:pt idx="10">
                  <c:v>4.7799999999999994</c:v>
                </c:pt>
                <c:pt idx="11">
                  <c:v>4.8</c:v>
                </c:pt>
                <c:pt idx="12">
                  <c:v>4.82</c:v>
                </c:pt>
                <c:pt idx="13">
                  <c:v>4.84</c:v>
                </c:pt>
                <c:pt idx="14">
                  <c:v>4.8600000000000003</c:v>
                </c:pt>
                <c:pt idx="15">
                  <c:v>4.8800000000000008</c:v>
                </c:pt>
                <c:pt idx="16">
                  <c:v>4.9000000000000004</c:v>
                </c:pt>
                <c:pt idx="17">
                  <c:v>4.9200000000000008</c:v>
                </c:pt>
              </c:numCache>
            </c:numRef>
          </c:val>
        </c:ser>
        <c:ser>
          <c:idx val="10"/>
          <c:order val="10"/>
          <c:tx>
            <c:strRef>
              <c:f>'2D'!$T$10</c:f>
              <c:strCache>
                <c:ptCount val="1"/>
                <c:pt idx="0">
                  <c:v>5.50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'2D'!$I$11:$I$28</c:f>
              <c:numCache>
                <c:formatCode>0.00</c:formatCode>
                <c:ptCount val="18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0.70000000000000007</c:v>
                </c:pt>
                <c:pt idx="7">
                  <c:v>0.72000000000000008</c:v>
                </c:pt>
                <c:pt idx="8">
                  <c:v>0.7400000000000001</c:v>
                </c:pt>
                <c:pt idx="9">
                  <c:v>0.76000000000000012</c:v>
                </c:pt>
                <c:pt idx="10">
                  <c:v>0.78000000000000014</c:v>
                </c:pt>
                <c:pt idx="11">
                  <c:v>0.80000000000000016</c:v>
                </c:pt>
                <c:pt idx="12">
                  <c:v>0.82000000000000017</c:v>
                </c:pt>
                <c:pt idx="13">
                  <c:v>0.84000000000000019</c:v>
                </c:pt>
                <c:pt idx="14">
                  <c:v>0.86000000000000021</c:v>
                </c:pt>
                <c:pt idx="15">
                  <c:v>0.88000000000000023</c:v>
                </c:pt>
                <c:pt idx="16">
                  <c:v>0.90000000000000024</c:v>
                </c:pt>
                <c:pt idx="17">
                  <c:v>0.92000000000000026</c:v>
                </c:pt>
              </c:numCache>
            </c:numRef>
          </c:cat>
          <c:val>
            <c:numRef>
              <c:f>'2D'!$T$11:$T$28</c:f>
              <c:numCache>
                <c:formatCode>0.00</c:formatCode>
                <c:ptCount val="18"/>
                <c:pt idx="0">
                  <c:v>6.0799999999999992</c:v>
                </c:pt>
                <c:pt idx="1">
                  <c:v>6.1</c:v>
                </c:pt>
                <c:pt idx="2">
                  <c:v>6.120000000000001</c:v>
                </c:pt>
                <c:pt idx="3">
                  <c:v>6.1400000000000006</c:v>
                </c:pt>
                <c:pt idx="4">
                  <c:v>6.16</c:v>
                </c:pt>
                <c:pt idx="5">
                  <c:v>6.1800000000000015</c:v>
                </c:pt>
                <c:pt idx="6">
                  <c:v>6.2</c:v>
                </c:pt>
                <c:pt idx="7">
                  <c:v>6.2200000000000015</c:v>
                </c:pt>
                <c:pt idx="8">
                  <c:v>6.24</c:v>
                </c:pt>
                <c:pt idx="9">
                  <c:v>6.2600000000000007</c:v>
                </c:pt>
                <c:pt idx="10">
                  <c:v>6.2799999999999994</c:v>
                </c:pt>
                <c:pt idx="11">
                  <c:v>6.2999999999999989</c:v>
                </c:pt>
                <c:pt idx="12">
                  <c:v>6.32</c:v>
                </c:pt>
                <c:pt idx="13">
                  <c:v>6.34</c:v>
                </c:pt>
                <c:pt idx="14">
                  <c:v>6.3599999999999994</c:v>
                </c:pt>
                <c:pt idx="15">
                  <c:v>6.3800000000000008</c:v>
                </c:pt>
                <c:pt idx="16">
                  <c:v>6.4</c:v>
                </c:pt>
                <c:pt idx="17">
                  <c:v>6.4200000000000008</c:v>
                </c:pt>
              </c:numCache>
            </c:numRef>
          </c:val>
        </c:ser>
        <c:bandFmts>
          <c:bandFmt>
            <c:idx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1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2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3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4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5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6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</c:bandFmts>
        <c:axId val="772757760"/>
        <c:axId val="772829184"/>
        <c:axId val="772722176"/>
      </c:surface3DChart>
      <c:catAx>
        <c:axId val="77275776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829184"/>
        <c:crosses val="autoZero"/>
        <c:auto val="1"/>
        <c:lblAlgn val="ctr"/>
        <c:lblOffset val="100"/>
        <c:tickLblSkip val="6"/>
        <c:tickMarkSkip val="1"/>
        <c:noMultiLvlLbl val="1"/>
      </c:catAx>
      <c:valAx>
        <c:axId val="772829184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757760"/>
        <c:crosses val="max"/>
        <c:crossBetween val="between"/>
      </c:valAx>
      <c:serAx>
        <c:axId val="77272217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829184"/>
        <c:crosses val="autoZero"/>
        <c:tickLblSkip val="2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 sz="9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 rtl="0">
              <a:defRPr sz="9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 rtl="0">
              <a:defRPr sz="9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 rtl="0">
              <a:defRPr sz="9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 rtl="0">
              <a:defRPr sz="9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5"/>
        <c:txPr>
          <a:bodyPr/>
          <a:lstStyle/>
          <a:p>
            <a:pPr rtl="0">
              <a:defRPr sz="9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6"/>
        <c:txPr>
          <a:bodyPr/>
          <a:lstStyle/>
          <a:p>
            <a:pPr rtl="0">
              <a:defRPr sz="9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85610352648196741"/>
          <c:y val="1.5105762464835585E-2"/>
          <c:w val="0.13479076799928849"/>
          <c:h val="0.447130568959133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 rtl="0"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20</xdr:row>
      <xdr:rowOff>47625</xdr:rowOff>
    </xdr:from>
    <xdr:to>
      <xdr:col>9</xdr:col>
      <xdr:colOff>28575</xdr:colOff>
      <xdr:row>42</xdr:row>
      <xdr:rowOff>38100</xdr:rowOff>
    </xdr:to>
    <xdr:graphicFrame macro="">
      <xdr:nvGraphicFramePr>
        <xdr:cNvPr id="1225" name="Chart 20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U50"/>
  <sheetViews>
    <sheetView tabSelected="1" workbookViewId="0">
      <selection activeCell="G12" sqref="G12"/>
    </sheetView>
  </sheetViews>
  <sheetFormatPr defaultRowHeight="11.25" x14ac:dyDescent="0.2"/>
  <cols>
    <col min="1" max="1" width="3" style="1" customWidth="1"/>
    <col min="2" max="2" width="14.7109375" style="1" bestFit="1" customWidth="1"/>
    <col min="3" max="3" width="17.7109375" style="1" bestFit="1" customWidth="1"/>
    <col min="4" max="7" width="9.140625" style="1"/>
    <col min="8" max="8" width="5.85546875" style="1" customWidth="1"/>
    <col min="9" max="9" width="4" style="1" bestFit="1" customWidth="1"/>
    <col min="10" max="20" width="6.85546875" style="1" bestFit="1" customWidth="1"/>
    <col min="21" max="21" width="6.5703125" style="1" bestFit="1" customWidth="1"/>
    <col min="22" max="16384" width="9.140625" style="1"/>
  </cols>
  <sheetData>
    <row r="1" spans="2:21" ht="12" thickBot="1" x14ac:dyDescent="0.25"/>
    <row r="2" spans="2:21" ht="12" thickBot="1" x14ac:dyDescent="0.25">
      <c r="B2" s="40" t="s">
        <v>13</v>
      </c>
      <c r="C2" s="41"/>
      <c r="D2" s="41"/>
      <c r="E2" s="41"/>
      <c r="F2" s="41"/>
      <c r="G2" s="42"/>
      <c r="I2" s="40" t="s">
        <v>14</v>
      </c>
      <c r="J2" s="41"/>
      <c r="K2" s="41"/>
      <c r="L2" s="41"/>
      <c r="M2" s="41"/>
      <c r="N2" s="42"/>
      <c r="P2" s="40" t="s">
        <v>15</v>
      </c>
      <c r="Q2" s="41"/>
      <c r="R2" s="41"/>
      <c r="S2" s="41"/>
      <c r="T2" s="41"/>
      <c r="U2" s="42"/>
    </row>
    <row r="3" spans="2:21" x14ac:dyDescent="0.2">
      <c r="B3" s="6" t="s">
        <v>0</v>
      </c>
      <c r="C3" s="22">
        <v>1</v>
      </c>
      <c r="D3" s="22">
        <v>2</v>
      </c>
      <c r="E3" s="22">
        <v>3</v>
      </c>
      <c r="F3" s="22">
        <v>4</v>
      </c>
      <c r="G3" s="23">
        <v>5</v>
      </c>
      <c r="I3" s="6" t="s">
        <v>0</v>
      </c>
      <c r="J3" s="7">
        <f t="array" ref="J3:N3">_xll.qlInterpolation2DXvalues($C$11)</f>
        <v>1</v>
      </c>
      <c r="K3" s="7">
        <v>2</v>
      </c>
      <c r="L3" s="7">
        <v>3</v>
      </c>
      <c r="M3" s="7">
        <v>4</v>
      </c>
      <c r="N3" s="8">
        <v>5</v>
      </c>
      <c r="P3" s="6" t="s">
        <v>0</v>
      </c>
      <c r="Q3" s="7">
        <f>J3</f>
        <v>1</v>
      </c>
      <c r="R3" s="7">
        <f>K3</f>
        <v>2</v>
      </c>
      <c r="S3" s="7">
        <f>L3</f>
        <v>3</v>
      </c>
      <c r="T3" s="7">
        <f>M3</f>
        <v>4</v>
      </c>
      <c r="U3" s="8">
        <f>N3</f>
        <v>5</v>
      </c>
    </row>
    <row r="4" spans="2:21" x14ac:dyDescent="0.2">
      <c r="B4" s="24">
        <v>0.6</v>
      </c>
      <c r="C4" s="4">
        <f t="shared" ref="C4:G7" si="0">(C$3-3)^2+$B4</f>
        <v>4.5999999999999996</v>
      </c>
      <c r="D4" s="4">
        <f t="shared" si="0"/>
        <v>1.6</v>
      </c>
      <c r="E4" s="4">
        <f t="shared" si="0"/>
        <v>0.6</v>
      </c>
      <c r="F4" s="4">
        <f t="shared" si="0"/>
        <v>1.6</v>
      </c>
      <c r="G4" s="10">
        <f t="shared" si="0"/>
        <v>4.5999999999999996</v>
      </c>
      <c r="I4" s="9">
        <f t="array" ref="I4:I7">_xll.qlInterpolation2DYvalues($C$11)</f>
        <v>0.6</v>
      </c>
      <c r="J4" s="28">
        <f>_xll.qlInterpolation2DInterpolate($C$11,J$3,$I4,$C$12)</f>
        <v>4.5999999999999996</v>
      </c>
      <c r="K4" s="28">
        <f>_xll.qlInterpolation2DInterpolate($C$11,K$3,$I4,$C$12)</f>
        <v>1.6</v>
      </c>
      <c r="L4" s="28">
        <f>_xll.qlInterpolation2DInterpolate($C$11,L$3,$I4,$C$12)</f>
        <v>0.6</v>
      </c>
      <c r="M4" s="28">
        <f>_xll.qlInterpolation2DInterpolate($C$11,M$3,$I4,$C$12)</f>
        <v>1.6</v>
      </c>
      <c r="N4" s="29">
        <f>_xll.qlInterpolation2DInterpolate($C$11,N$3,$I4,$C$12)</f>
        <v>4.5999999999999996</v>
      </c>
      <c r="P4" s="9">
        <f>I4</f>
        <v>0.6</v>
      </c>
      <c r="Q4" s="32">
        <f t="shared" ref="Q4:S7" si="1">J4-C4</f>
        <v>0</v>
      </c>
      <c r="R4" s="32">
        <f t="shared" si="1"/>
        <v>0</v>
      </c>
      <c r="S4" s="32">
        <f t="shared" si="1"/>
        <v>0</v>
      </c>
      <c r="T4" s="32">
        <f t="shared" ref="T4:U7" si="2">M4-F4</f>
        <v>0</v>
      </c>
      <c r="U4" s="33">
        <f t="shared" si="2"/>
        <v>0</v>
      </c>
    </row>
    <row r="5" spans="2:21" x14ac:dyDescent="0.2">
      <c r="B5" s="24">
        <v>0.7</v>
      </c>
      <c r="C5" s="4">
        <f t="shared" si="0"/>
        <v>4.7</v>
      </c>
      <c r="D5" s="4">
        <f t="shared" si="0"/>
        <v>1.7</v>
      </c>
      <c r="E5" s="4">
        <f t="shared" si="0"/>
        <v>0.7</v>
      </c>
      <c r="F5" s="4">
        <f t="shared" si="0"/>
        <v>1.7</v>
      </c>
      <c r="G5" s="10">
        <f t="shared" si="0"/>
        <v>4.7</v>
      </c>
      <c r="I5" s="9">
        <v>0.7</v>
      </c>
      <c r="J5" s="28">
        <f>_xll.qlInterpolation2DInterpolate($C$11,J$3,$I5,$C$12)</f>
        <v>4.7</v>
      </c>
      <c r="K5" s="28">
        <f>_xll.qlInterpolation2DInterpolate($C$11,K$3,$I5,$C$12)</f>
        <v>1.7</v>
      </c>
      <c r="L5" s="28">
        <f>_xll.qlInterpolation2DInterpolate($C$11,L$3,$I5,$C$12)</f>
        <v>0.7</v>
      </c>
      <c r="M5" s="28">
        <f>_xll.qlInterpolation2DInterpolate($C$11,M$3,$I5,$C$12)</f>
        <v>1.7</v>
      </c>
      <c r="N5" s="29">
        <f>_xll.qlInterpolation2DInterpolate($C$11,N$3,$I5,$C$12)</f>
        <v>4.7</v>
      </c>
      <c r="P5" s="9">
        <f>I5</f>
        <v>0.7</v>
      </c>
      <c r="Q5" s="32">
        <f t="shared" si="1"/>
        <v>0</v>
      </c>
      <c r="R5" s="32">
        <f t="shared" si="1"/>
        <v>0</v>
      </c>
      <c r="S5" s="32">
        <f t="shared" si="1"/>
        <v>0</v>
      </c>
      <c r="T5" s="32">
        <f t="shared" si="2"/>
        <v>0</v>
      </c>
      <c r="U5" s="33">
        <f t="shared" si="2"/>
        <v>0</v>
      </c>
    </row>
    <row r="6" spans="2:21" x14ac:dyDescent="0.2">
      <c r="B6" s="24">
        <v>0.8</v>
      </c>
      <c r="C6" s="4">
        <f t="shared" si="0"/>
        <v>4.8</v>
      </c>
      <c r="D6" s="4">
        <f t="shared" si="0"/>
        <v>1.8</v>
      </c>
      <c r="E6" s="4">
        <f t="shared" si="0"/>
        <v>0.8</v>
      </c>
      <c r="F6" s="4">
        <f t="shared" si="0"/>
        <v>1.8</v>
      </c>
      <c r="G6" s="10">
        <f t="shared" si="0"/>
        <v>4.8</v>
      </c>
      <c r="I6" s="9">
        <v>0.8</v>
      </c>
      <c r="J6" s="28">
        <f>_xll.qlInterpolation2DInterpolate($C$11,J$3,$I6,$C$12)</f>
        <v>4.8</v>
      </c>
      <c r="K6" s="28">
        <f>_xll.qlInterpolation2DInterpolate($C$11,K$3,$I6,$C$12)</f>
        <v>1.8</v>
      </c>
      <c r="L6" s="28">
        <f>_xll.qlInterpolation2DInterpolate($C$11,L$3,$I6,$C$12)</f>
        <v>0.8</v>
      </c>
      <c r="M6" s="28">
        <f>_xll.qlInterpolation2DInterpolate($C$11,M$3,$I6,$C$12)</f>
        <v>1.8</v>
      </c>
      <c r="N6" s="29">
        <f>_xll.qlInterpolation2DInterpolate($C$11,N$3,$I6,$C$12)</f>
        <v>4.8</v>
      </c>
      <c r="P6" s="9">
        <f>I6</f>
        <v>0.8</v>
      </c>
      <c r="Q6" s="32">
        <f t="shared" si="1"/>
        <v>0</v>
      </c>
      <c r="R6" s="32">
        <f t="shared" si="1"/>
        <v>0</v>
      </c>
      <c r="S6" s="32">
        <f t="shared" si="1"/>
        <v>0</v>
      </c>
      <c r="T6" s="32">
        <f t="shared" si="2"/>
        <v>0</v>
      </c>
      <c r="U6" s="33">
        <f t="shared" si="2"/>
        <v>0</v>
      </c>
    </row>
    <row r="7" spans="2:21" ht="12" thickBot="1" x14ac:dyDescent="0.25">
      <c r="B7" s="25">
        <v>0.9</v>
      </c>
      <c r="C7" s="12">
        <f t="shared" si="0"/>
        <v>4.9000000000000004</v>
      </c>
      <c r="D7" s="12">
        <f t="shared" si="0"/>
        <v>1.9</v>
      </c>
      <c r="E7" s="12">
        <f t="shared" si="0"/>
        <v>0.9</v>
      </c>
      <c r="F7" s="12">
        <f t="shared" si="0"/>
        <v>1.9</v>
      </c>
      <c r="G7" s="13">
        <f t="shared" si="0"/>
        <v>4.9000000000000004</v>
      </c>
      <c r="I7" s="11">
        <v>0.9</v>
      </c>
      <c r="J7" s="30">
        <f>_xll.qlInterpolation2DInterpolate($C$11,J$3,$I7,$C$12)</f>
        <v>4.9000000000000004</v>
      </c>
      <c r="K7" s="30">
        <f>_xll.qlInterpolation2DInterpolate($C$11,K$3,$I7,$C$12)</f>
        <v>1.9</v>
      </c>
      <c r="L7" s="30">
        <f>_xll.qlInterpolation2DInterpolate($C$11,L$3,$I7,$C$12)</f>
        <v>0.9</v>
      </c>
      <c r="M7" s="30">
        <f>_xll.qlInterpolation2DInterpolate($C$11,M$3,$I7,$C$12)</f>
        <v>1.9</v>
      </c>
      <c r="N7" s="31">
        <f>_xll.qlInterpolation2DInterpolate($C$11,N$3,$I7,$C$12)</f>
        <v>4.9000000000000004</v>
      </c>
      <c r="P7" s="11">
        <f>I7</f>
        <v>0.9</v>
      </c>
      <c r="Q7" s="34">
        <f t="shared" si="1"/>
        <v>0</v>
      </c>
      <c r="R7" s="34">
        <f t="shared" si="1"/>
        <v>0</v>
      </c>
      <c r="S7" s="34">
        <f t="shared" si="1"/>
        <v>0</v>
      </c>
      <c r="T7" s="34">
        <f t="shared" si="2"/>
        <v>0</v>
      </c>
      <c r="U7" s="35">
        <f t="shared" si="2"/>
        <v>0</v>
      </c>
    </row>
    <row r="8" spans="2:21" ht="12" thickBot="1" x14ac:dyDescent="0.25"/>
    <row r="9" spans="2:21" ht="13.5" customHeight="1" x14ac:dyDescent="0.2">
      <c r="B9" s="46" t="s">
        <v>11</v>
      </c>
      <c r="C9" s="47"/>
      <c r="I9" s="43" t="s">
        <v>16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5"/>
    </row>
    <row r="10" spans="2:21" x14ac:dyDescent="0.2">
      <c r="B10" s="16" t="s">
        <v>2</v>
      </c>
      <c r="C10" s="17" t="s">
        <v>10</v>
      </c>
      <c r="I10" s="37" t="s">
        <v>0</v>
      </c>
      <c r="J10" s="36">
        <v>0.5</v>
      </c>
      <c r="K10" s="36">
        <f>J10+0.5</f>
        <v>1</v>
      </c>
      <c r="L10" s="36">
        <f t="shared" ref="L10:Q10" si="3">K10+0.5</f>
        <v>1.5</v>
      </c>
      <c r="M10" s="36">
        <f t="shared" si="3"/>
        <v>2</v>
      </c>
      <c r="N10" s="36">
        <f t="shared" si="3"/>
        <v>2.5</v>
      </c>
      <c r="O10" s="36">
        <f t="shared" si="3"/>
        <v>3</v>
      </c>
      <c r="P10" s="36">
        <f t="shared" si="3"/>
        <v>3.5</v>
      </c>
      <c r="Q10" s="36">
        <f t="shared" si="3"/>
        <v>4</v>
      </c>
      <c r="R10" s="36">
        <f>Q10+0.5</f>
        <v>4.5</v>
      </c>
      <c r="S10" s="36">
        <f>R10+0.5</f>
        <v>5</v>
      </c>
      <c r="T10" s="38">
        <f>S10+0.5</f>
        <v>5.5</v>
      </c>
    </row>
    <row r="11" spans="2:21" x14ac:dyDescent="0.2">
      <c r="B11" s="16" t="s">
        <v>1</v>
      </c>
      <c r="C11" s="17" t="str">
        <f>_xll.qlInterpolation2D(B11,C10,C3:G3,B4:B7,C4:G7)</f>
        <v>My2DInterpolation#0007</v>
      </c>
      <c r="I11" s="39">
        <v>0.57999999999999996</v>
      </c>
      <c r="J11" s="28">
        <f t="array" ref="J11:T11">_xll.qlInterpolation2DInterpolate($C$11,J$10:T$10,$I11,$C$12)</f>
        <v>6.0799999999999992</v>
      </c>
      <c r="K11" s="28">
        <v>4.5799999999999992</v>
      </c>
      <c r="L11" s="28">
        <v>3.0799999999999996</v>
      </c>
      <c r="M11" s="28">
        <v>1.58</v>
      </c>
      <c r="N11" s="28">
        <v>1.08</v>
      </c>
      <c r="O11" s="28">
        <v>0.57999999999999996</v>
      </c>
      <c r="P11" s="28">
        <v>1.08</v>
      </c>
      <c r="Q11" s="28">
        <v>1.58</v>
      </c>
      <c r="R11" s="28">
        <v>3.0799999999999996</v>
      </c>
      <c r="S11" s="28">
        <v>4.5799999999999992</v>
      </c>
      <c r="T11" s="29">
        <v>6.0799999999999992</v>
      </c>
    </row>
    <row r="12" spans="2:21" x14ac:dyDescent="0.2">
      <c r="B12" s="18" t="s">
        <v>3</v>
      </c>
      <c r="C12" s="19" t="b">
        <v>1</v>
      </c>
      <c r="I12" s="9">
        <f>I11+0.02</f>
        <v>0.6</v>
      </c>
      <c r="J12" s="28">
        <f t="array" ref="J12:T12">_xll.qlInterpolation2DInterpolate($C$11,J$10:T$10,$I12,$C$12)</f>
        <v>6.1</v>
      </c>
      <c r="K12" s="28">
        <v>4.5999999999999996</v>
      </c>
      <c r="L12" s="28">
        <v>3.0999999999999996</v>
      </c>
      <c r="M12" s="28">
        <v>1.6</v>
      </c>
      <c r="N12" s="28">
        <v>1.1000000000000001</v>
      </c>
      <c r="O12" s="28">
        <v>0.6</v>
      </c>
      <c r="P12" s="28">
        <v>1.1000000000000001</v>
      </c>
      <c r="Q12" s="28">
        <v>1.6</v>
      </c>
      <c r="R12" s="28">
        <v>3.0999999999999996</v>
      </c>
      <c r="S12" s="28">
        <v>4.5999999999999996</v>
      </c>
      <c r="T12" s="29">
        <v>6.1</v>
      </c>
    </row>
    <row r="13" spans="2:21" ht="12" thickBot="1" x14ac:dyDescent="0.25">
      <c r="B13" s="20" t="s">
        <v>8</v>
      </c>
      <c r="C13" s="21" t="b">
        <f>_xll.qlExtrapolatorEnableExtrapolation(C11,C12)</f>
        <v>1</v>
      </c>
      <c r="I13" s="9">
        <f t="shared" ref="I13:I28" si="4">I12+0.02</f>
        <v>0.62</v>
      </c>
      <c r="J13" s="28">
        <f t="array" ref="J13:T13">_xll.qlInterpolation2DInterpolate($C$11,J$10:T$10,$I13,$C$12)</f>
        <v>6.120000000000001</v>
      </c>
      <c r="K13" s="28">
        <v>4.62</v>
      </c>
      <c r="L13" s="28">
        <v>3.1200000000000006</v>
      </c>
      <c r="M13" s="28">
        <v>1.62</v>
      </c>
      <c r="N13" s="28">
        <v>1.1200000000000001</v>
      </c>
      <c r="O13" s="28">
        <v>0.62</v>
      </c>
      <c r="P13" s="28">
        <v>1.1200000000000001</v>
      </c>
      <c r="Q13" s="28">
        <v>1.62</v>
      </c>
      <c r="R13" s="28">
        <v>3.1200000000000006</v>
      </c>
      <c r="S13" s="28">
        <v>4.62</v>
      </c>
      <c r="T13" s="29">
        <v>6.120000000000001</v>
      </c>
    </row>
    <row r="14" spans="2:21" ht="12" thickBot="1" x14ac:dyDescent="0.25">
      <c r="B14" s="5"/>
      <c r="C14" s="5"/>
      <c r="I14" s="9">
        <f t="shared" si="4"/>
        <v>0.64</v>
      </c>
      <c r="J14" s="28">
        <f t="array" ref="J14:T14">_xll.qlInterpolation2DInterpolate($C$11,J$10:T$10,$I14,$C$12)</f>
        <v>6.14</v>
      </c>
      <c r="K14" s="28">
        <v>4.6399999999999997</v>
      </c>
      <c r="L14" s="28">
        <v>3.14</v>
      </c>
      <c r="M14" s="28">
        <v>1.6400000000000001</v>
      </c>
      <c r="N14" s="28">
        <v>1.1400000000000001</v>
      </c>
      <c r="O14" s="28">
        <v>0.64</v>
      </c>
      <c r="P14" s="28">
        <v>1.1400000000000001</v>
      </c>
      <c r="Q14" s="28">
        <v>1.6400000000000001</v>
      </c>
      <c r="R14" s="28">
        <v>3.14</v>
      </c>
      <c r="S14" s="28">
        <v>4.6399999999999997</v>
      </c>
      <c r="T14" s="29">
        <v>6.1400000000000006</v>
      </c>
    </row>
    <row r="15" spans="2:21" ht="12" thickBot="1" x14ac:dyDescent="0.25">
      <c r="B15" s="48" t="s">
        <v>12</v>
      </c>
      <c r="C15" s="49"/>
      <c r="D15" s="49"/>
      <c r="E15" s="49"/>
      <c r="F15" s="49"/>
      <c r="G15" s="50"/>
      <c r="I15" s="9">
        <f t="shared" si="4"/>
        <v>0.66</v>
      </c>
      <c r="J15" s="28">
        <f t="array" ref="J15:T15">_xll.qlInterpolation2DInterpolate($C$11,J$10:T$10,$I15,$C$12)</f>
        <v>6.1599999999999993</v>
      </c>
      <c r="K15" s="28">
        <v>4.66</v>
      </c>
      <c r="L15" s="28">
        <v>3.16</v>
      </c>
      <c r="M15" s="28">
        <v>1.6600000000000001</v>
      </c>
      <c r="N15" s="28">
        <v>1.1600000000000001</v>
      </c>
      <c r="O15" s="28">
        <v>0.66</v>
      </c>
      <c r="P15" s="28">
        <v>1.1600000000000001</v>
      </c>
      <c r="Q15" s="28">
        <v>1.6600000000000001</v>
      </c>
      <c r="R15" s="28">
        <v>3.16</v>
      </c>
      <c r="S15" s="28">
        <v>4.66</v>
      </c>
      <c r="T15" s="29">
        <v>6.16</v>
      </c>
    </row>
    <row r="16" spans="2:21" x14ac:dyDescent="0.2">
      <c r="B16" s="15" t="s">
        <v>4</v>
      </c>
      <c r="C16" s="14">
        <f>_xll.qlInterpolation2DXmin($C$11)</f>
        <v>1</v>
      </c>
      <c r="D16" s="26"/>
      <c r="E16" s="26"/>
      <c r="F16" s="26"/>
      <c r="G16" s="27"/>
      <c r="I16" s="9">
        <f t="shared" si="4"/>
        <v>0.68</v>
      </c>
      <c r="J16" s="28">
        <f t="array" ref="J16:T16">_xll.qlInterpolation2DInterpolate($C$11,J$10:T$10,$I16,$C$12)</f>
        <v>6.1800000000000015</v>
      </c>
      <c r="K16" s="28">
        <v>4.6800000000000006</v>
      </c>
      <c r="L16" s="28">
        <v>3.1799999999999997</v>
      </c>
      <c r="M16" s="28">
        <v>1.6800000000000002</v>
      </c>
      <c r="N16" s="28">
        <v>1.1800000000000002</v>
      </c>
      <c r="O16" s="28">
        <v>0.68</v>
      </c>
      <c r="P16" s="28">
        <v>1.1800000000000002</v>
      </c>
      <c r="Q16" s="28">
        <v>1.6800000000000002</v>
      </c>
      <c r="R16" s="28">
        <v>3.18</v>
      </c>
      <c r="S16" s="28">
        <v>4.6800000000000006</v>
      </c>
      <c r="T16" s="29">
        <v>6.1800000000000015</v>
      </c>
    </row>
    <row r="17" spans="2:20" x14ac:dyDescent="0.2">
      <c r="B17" s="15" t="s">
        <v>5</v>
      </c>
      <c r="C17" s="14">
        <f>_xll.qlInterpolation2DXmax($C$11)</f>
        <v>5</v>
      </c>
      <c r="D17" s="26"/>
      <c r="E17" s="26"/>
      <c r="F17" s="26"/>
      <c r="G17" s="27"/>
      <c r="I17" s="9">
        <f t="shared" si="4"/>
        <v>0.70000000000000007</v>
      </c>
      <c r="J17" s="28">
        <f t="array" ref="J17:T17">_xll.qlInterpolation2DInterpolate($C$11,J$10:T$10,$I17,$C$12)</f>
        <v>6.2</v>
      </c>
      <c r="K17" s="28">
        <v>4.7</v>
      </c>
      <c r="L17" s="28">
        <v>3.2</v>
      </c>
      <c r="M17" s="28">
        <v>1.7000000000000002</v>
      </c>
      <c r="N17" s="28">
        <v>1.2</v>
      </c>
      <c r="O17" s="28">
        <v>0.70000000000000007</v>
      </c>
      <c r="P17" s="28">
        <v>1.2</v>
      </c>
      <c r="Q17" s="28">
        <v>1.7000000000000002</v>
      </c>
      <c r="R17" s="28">
        <v>3.2</v>
      </c>
      <c r="S17" s="28">
        <v>4.7</v>
      </c>
      <c r="T17" s="29">
        <v>6.2</v>
      </c>
    </row>
    <row r="18" spans="2:20" x14ac:dyDescent="0.2">
      <c r="B18" s="15" t="s">
        <v>6</v>
      </c>
      <c r="C18" s="14">
        <f>_xll.qlInterpolation2DYmin($C$11)</f>
        <v>0.6</v>
      </c>
      <c r="D18" s="26"/>
      <c r="E18" s="26"/>
      <c r="F18" s="26"/>
      <c r="G18" s="27"/>
      <c r="I18" s="9">
        <f t="shared" si="4"/>
        <v>0.72000000000000008</v>
      </c>
      <c r="J18" s="28">
        <f t="array" ref="J18:T18">_xll.qlInterpolation2DInterpolate($C$11,J$10:T$10,$I18,$C$12)</f>
        <v>6.2200000000000015</v>
      </c>
      <c r="K18" s="28">
        <v>4.7200000000000006</v>
      </c>
      <c r="L18" s="28">
        <v>3.2200000000000006</v>
      </c>
      <c r="M18" s="28">
        <v>1.7200000000000002</v>
      </c>
      <c r="N18" s="28">
        <v>1.2200000000000002</v>
      </c>
      <c r="O18" s="28">
        <v>0.72000000000000008</v>
      </c>
      <c r="P18" s="28">
        <v>1.2200000000000002</v>
      </c>
      <c r="Q18" s="28">
        <v>1.7200000000000002</v>
      </c>
      <c r="R18" s="28">
        <v>3.2200000000000006</v>
      </c>
      <c r="S18" s="28">
        <v>4.7200000000000006</v>
      </c>
      <c r="T18" s="29">
        <v>6.2200000000000015</v>
      </c>
    </row>
    <row r="19" spans="2:20" ht="12" thickBot="1" x14ac:dyDescent="0.25">
      <c r="B19" s="15" t="s">
        <v>7</v>
      </c>
      <c r="C19" s="14">
        <f>_xll.qlInterpolation2DYmax($C$11)</f>
        <v>0.9</v>
      </c>
      <c r="D19" s="26"/>
      <c r="E19" s="26"/>
      <c r="F19" s="26"/>
      <c r="G19" s="27"/>
      <c r="I19" s="9">
        <f t="shared" si="4"/>
        <v>0.7400000000000001</v>
      </c>
      <c r="J19" s="28">
        <f t="array" ref="J19:T19">_xll.qlInterpolation2DInterpolate($C$11,J$10:T$10,$I19,$C$12)</f>
        <v>6.24</v>
      </c>
      <c r="K19" s="28">
        <v>4.74</v>
      </c>
      <c r="L19" s="28">
        <v>3.24</v>
      </c>
      <c r="M19" s="28">
        <v>1.7400000000000002</v>
      </c>
      <c r="N19" s="28">
        <v>1.2400000000000002</v>
      </c>
      <c r="O19" s="28">
        <v>0.74000000000000021</v>
      </c>
      <c r="P19" s="28">
        <v>1.2400000000000002</v>
      </c>
      <c r="Q19" s="28">
        <v>1.7400000000000002</v>
      </c>
      <c r="R19" s="28">
        <v>3.24</v>
      </c>
      <c r="S19" s="28">
        <v>4.74</v>
      </c>
      <c r="T19" s="29">
        <v>6.24</v>
      </c>
    </row>
    <row r="20" spans="2:20" x14ac:dyDescent="0.2">
      <c r="B20" s="6" t="s">
        <v>9</v>
      </c>
      <c r="C20" s="22">
        <f t="array" ref="C20:G20">_xll.qlInterpolation2DXvalues($C$11)</f>
        <v>1</v>
      </c>
      <c r="D20" s="22">
        <v>2</v>
      </c>
      <c r="E20" s="22">
        <v>3</v>
      </c>
      <c r="F20" s="22">
        <v>4</v>
      </c>
      <c r="G20" s="23">
        <v>5</v>
      </c>
      <c r="I20" s="9">
        <f t="shared" si="4"/>
        <v>0.76000000000000012</v>
      </c>
      <c r="J20" s="28">
        <f t="array" ref="J20:T20">_xll.qlInterpolation2DInterpolate($C$11,J$10:T$10,$I20,$C$12)</f>
        <v>6.2600000000000007</v>
      </c>
      <c r="K20" s="28">
        <v>4.76</v>
      </c>
      <c r="L20" s="28">
        <v>3.2600000000000002</v>
      </c>
      <c r="M20" s="28">
        <v>1.7600000000000002</v>
      </c>
      <c r="N20" s="28">
        <v>1.26</v>
      </c>
      <c r="O20" s="28">
        <v>0.76</v>
      </c>
      <c r="P20" s="28">
        <v>1.2600000000000002</v>
      </c>
      <c r="Q20" s="28">
        <v>1.7600000000000002</v>
      </c>
      <c r="R20" s="28">
        <v>3.2600000000000002</v>
      </c>
      <c r="S20" s="28">
        <v>4.76</v>
      </c>
      <c r="T20" s="29">
        <v>6.2600000000000007</v>
      </c>
    </row>
    <row r="21" spans="2:20" x14ac:dyDescent="0.2">
      <c r="B21" s="24">
        <f t="array" ref="B21:B24">_xll.qlInterpolation2DYvalues($C$11)</f>
        <v>0.6</v>
      </c>
      <c r="C21" s="4">
        <f t="array" ref="C21:G24">_xll.qlInterpolation2DzData($C$11)</f>
        <v>4.5999999999999996</v>
      </c>
      <c r="D21" s="4">
        <v>1.6</v>
      </c>
      <c r="E21" s="4">
        <v>0.6</v>
      </c>
      <c r="F21" s="4">
        <v>1.6</v>
      </c>
      <c r="G21" s="10">
        <v>4.5999999999999996</v>
      </c>
      <c r="I21" s="9">
        <f t="shared" si="4"/>
        <v>0.78000000000000014</v>
      </c>
      <c r="J21" s="28">
        <f t="array" ref="J21:T21">_xll.qlInterpolation2DInterpolate($C$11,J$10:T$10,$I21,$C$12)</f>
        <v>6.2799999999999994</v>
      </c>
      <c r="K21" s="28">
        <v>4.7799999999999994</v>
      </c>
      <c r="L21" s="28">
        <v>3.28</v>
      </c>
      <c r="M21" s="28">
        <v>1.7800000000000002</v>
      </c>
      <c r="N21" s="28">
        <v>1.2800000000000002</v>
      </c>
      <c r="O21" s="28">
        <v>0.78000000000000025</v>
      </c>
      <c r="P21" s="28">
        <v>1.2800000000000002</v>
      </c>
      <c r="Q21" s="28">
        <v>1.7800000000000002</v>
      </c>
      <c r="R21" s="28">
        <v>3.2800000000000002</v>
      </c>
      <c r="S21" s="28">
        <v>4.7799999999999994</v>
      </c>
      <c r="T21" s="29">
        <v>6.2799999999999994</v>
      </c>
    </row>
    <row r="22" spans="2:20" x14ac:dyDescent="0.2">
      <c r="B22" s="24">
        <v>0.7</v>
      </c>
      <c r="C22" s="4">
        <v>4.7</v>
      </c>
      <c r="D22" s="4">
        <v>1.7</v>
      </c>
      <c r="E22" s="4">
        <v>0.7</v>
      </c>
      <c r="F22" s="4">
        <v>1.7</v>
      </c>
      <c r="G22" s="10">
        <v>4.7</v>
      </c>
      <c r="I22" s="9">
        <f t="shared" si="4"/>
        <v>0.80000000000000016</v>
      </c>
      <c r="J22" s="28">
        <f t="array" ref="J22:T22">_xll.qlInterpolation2DInterpolate($C$11,J$10:T$10,$I22,$C$12)</f>
        <v>6.2999999999999989</v>
      </c>
      <c r="K22" s="28">
        <v>4.8</v>
      </c>
      <c r="L22" s="28">
        <v>3.3</v>
      </c>
      <c r="M22" s="28">
        <v>1.8000000000000003</v>
      </c>
      <c r="N22" s="28">
        <v>1.3</v>
      </c>
      <c r="O22" s="28">
        <v>0.80000000000000016</v>
      </c>
      <c r="P22" s="28">
        <v>1.3</v>
      </c>
      <c r="Q22" s="28">
        <v>1.8000000000000003</v>
      </c>
      <c r="R22" s="28">
        <v>3.3</v>
      </c>
      <c r="S22" s="28">
        <v>4.8</v>
      </c>
      <c r="T22" s="29">
        <v>6.2999999999999989</v>
      </c>
    </row>
    <row r="23" spans="2:20" x14ac:dyDescent="0.2">
      <c r="B23" s="24">
        <v>0.8</v>
      </c>
      <c r="C23" s="4">
        <v>4.8</v>
      </c>
      <c r="D23" s="4">
        <v>1.8</v>
      </c>
      <c r="E23" s="4">
        <v>0.8</v>
      </c>
      <c r="F23" s="4">
        <v>1.8</v>
      </c>
      <c r="G23" s="10">
        <v>4.8</v>
      </c>
      <c r="I23" s="9">
        <f t="shared" si="4"/>
        <v>0.82000000000000017</v>
      </c>
      <c r="J23" s="28">
        <f t="array" ref="J23:T23">_xll.qlInterpolation2DInterpolate($C$11,J$10:T$10,$I23,$C$12)</f>
        <v>6.32</v>
      </c>
      <c r="K23" s="28">
        <v>4.82</v>
      </c>
      <c r="L23" s="28">
        <v>3.3200000000000003</v>
      </c>
      <c r="M23" s="28">
        <v>1.8200000000000003</v>
      </c>
      <c r="N23" s="28">
        <v>1.32</v>
      </c>
      <c r="O23" s="28">
        <v>0.82000000000000028</v>
      </c>
      <c r="P23" s="28">
        <v>1.32</v>
      </c>
      <c r="Q23" s="28">
        <v>1.8200000000000003</v>
      </c>
      <c r="R23" s="28">
        <v>3.3200000000000003</v>
      </c>
      <c r="S23" s="28">
        <v>4.82</v>
      </c>
      <c r="T23" s="29">
        <v>6.32</v>
      </c>
    </row>
    <row r="24" spans="2:20" ht="12" thickBot="1" x14ac:dyDescent="0.25">
      <c r="B24" s="25">
        <v>0.9</v>
      </c>
      <c r="C24" s="12">
        <v>4.9000000000000004</v>
      </c>
      <c r="D24" s="12">
        <v>1.9</v>
      </c>
      <c r="E24" s="12">
        <v>0.9</v>
      </c>
      <c r="F24" s="12">
        <v>1.9</v>
      </c>
      <c r="G24" s="13">
        <v>4.9000000000000004</v>
      </c>
      <c r="I24" s="9">
        <f t="shared" si="4"/>
        <v>0.84000000000000019</v>
      </c>
      <c r="J24" s="28">
        <f t="array" ref="J24:T24">_xll.qlInterpolation2DInterpolate($C$11,J$10:T$10,$I24,$C$12)</f>
        <v>6.34</v>
      </c>
      <c r="K24" s="28">
        <v>4.84</v>
      </c>
      <c r="L24" s="28">
        <v>3.3400000000000003</v>
      </c>
      <c r="M24" s="28">
        <v>1.8400000000000003</v>
      </c>
      <c r="N24" s="28">
        <v>1.3400000000000003</v>
      </c>
      <c r="O24" s="28">
        <v>0.84000000000000019</v>
      </c>
      <c r="P24" s="28">
        <v>1.3400000000000003</v>
      </c>
      <c r="Q24" s="28">
        <v>1.8400000000000003</v>
      </c>
      <c r="R24" s="28">
        <v>3.3400000000000003</v>
      </c>
      <c r="S24" s="28">
        <v>4.84</v>
      </c>
      <c r="T24" s="29">
        <v>6.34</v>
      </c>
    </row>
    <row r="25" spans="2:20" x14ac:dyDescent="0.2">
      <c r="I25" s="9">
        <f t="shared" si="4"/>
        <v>0.86000000000000021</v>
      </c>
      <c r="J25" s="28">
        <f t="array" ref="J25:T25">_xll.qlInterpolation2DInterpolate($C$11,J$10:T$10,$I25,$C$12)</f>
        <v>6.3599999999999994</v>
      </c>
      <c r="K25" s="28">
        <v>4.8600000000000003</v>
      </c>
      <c r="L25" s="28">
        <v>3.36</v>
      </c>
      <c r="M25" s="28">
        <v>1.86</v>
      </c>
      <c r="N25" s="28">
        <v>1.3600000000000003</v>
      </c>
      <c r="O25" s="28">
        <v>0.86000000000000021</v>
      </c>
      <c r="P25" s="28">
        <v>1.3600000000000003</v>
      </c>
      <c r="Q25" s="28">
        <v>1.86</v>
      </c>
      <c r="R25" s="28">
        <v>3.3600000000000003</v>
      </c>
      <c r="S25" s="28">
        <v>4.8600000000000003</v>
      </c>
      <c r="T25" s="29">
        <v>6.3599999999999994</v>
      </c>
    </row>
    <row r="26" spans="2:20" x14ac:dyDescent="0.2">
      <c r="I26" s="9">
        <f t="shared" si="4"/>
        <v>0.88000000000000023</v>
      </c>
      <c r="J26" s="28">
        <f t="array" ref="J26:T26">_xll.qlInterpolation2DInterpolate($C$11,J$10:T$10,$I26,$C$12)</f>
        <v>6.3800000000000017</v>
      </c>
      <c r="K26" s="28">
        <v>4.8800000000000008</v>
      </c>
      <c r="L26" s="28">
        <v>3.3800000000000003</v>
      </c>
      <c r="M26" s="28">
        <v>1.8800000000000001</v>
      </c>
      <c r="N26" s="28">
        <v>1.3800000000000001</v>
      </c>
      <c r="O26" s="28">
        <v>0.88000000000000023</v>
      </c>
      <c r="P26" s="28">
        <v>1.3800000000000003</v>
      </c>
      <c r="Q26" s="28">
        <v>1.8800000000000001</v>
      </c>
      <c r="R26" s="28">
        <v>3.38</v>
      </c>
      <c r="S26" s="28">
        <v>4.8800000000000008</v>
      </c>
      <c r="T26" s="29">
        <v>6.3800000000000008</v>
      </c>
    </row>
    <row r="27" spans="2:20" x14ac:dyDescent="0.2">
      <c r="I27" s="9">
        <f t="shared" si="4"/>
        <v>0.90000000000000024</v>
      </c>
      <c r="J27" s="28">
        <f t="array" ref="J27:T27">_xll.qlInterpolation2DInterpolate($C$11,J$10:T$10,$I27,$C$12)</f>
        <v>6.4</v>
      </c>
      <c r="K27" s="28">
        <v>4.9000000000000004</v>
      </c>
      <c r="L27" s="28">
        <v>3.4000000000000004</v>
      </c>
      <c r="M27" s="28">
        <v>1.9000000000000001</v>
      </c>
      <c r="N27" s="28">
        <v>1.4000000000000001</v>
      </c>
      <c r="O27" s="28">
        <v>0.90000000000000024</v>
      </c>
      <c r="P27" s="28">
        <v>1.4000000000000001</v>
      </c>
      <c r="Q27" s="28">
        <v>1.9000000000000001</v>
      </c>
      <c r="R27" s="28">
        <v>3.4000000000000004</v>
      </c>
      <c r="S27" s="28">
        <v>4.9000000000000004</v>
      </c>
      <c r="T27" s="29">
        <v>6.4</v>
      </c>
    </row>
    <row r="28" spans="2:20" ht="12" thickBot="1" x14ac:dyDescent="0.25">
      <c r="I28" s="11">
        <f t="shared" si="4"/>
        <v>0.92000000000000026</v>
      </c>
      <c r="J28" s="30">
        <f t="array" ref="J28:T28">_xll.qlInterpolation2DInterpolate($C$11,J$10:T$10,$I28,$C$12)</f>
        <v>6.4200000000000008</v>
      </c>
      <c r="K28" s="30">
        <v>4.9200000000000008</v>
      </c>
      <c r="L28" s="30">
        <v>3.4200000000000008</v>
      </c>
      <c r="M28" s="30">
        <v>1.92</v>
      </c>
      <c r="N28" s="30">
        <v>1.4200000000000002</v>
      </c>
      <c r="O28" s="30">
        <v>0.92000000000000037</v>
      </c>
      <c r="P28" s="30">
        <v>1.4200000000000002</v>
      </c>
      <c r="Q28" s="30">
        <v>1.92</v>
      </c>
      <c r="R28" s="30">
        <v>3.4200000000000004</v>
      </c>
      <c r="S28" s="30">
        <v>4.9200000000000008</v>
      </c>
      <c r="T28" s="31">
        <v>6.4200000000000008</v>
      </c>
    </row>
    <row r="29" spans="2:20" x14ac:dyDescent="0.2">
      <c r="I29" s="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20" x14ac:dyDescent="0.2">
      <c r="I30" s="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20" x14ac:dyDescent="0.2">
      <c r="I31" s="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2:20" x14ac:dyDescent="0.2"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9:20" x14ac:dyDescent="0.2">
      <c r="I33" s="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9:20" x14ac:dyDescent="0.2">
      <c r="I34" s="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9:20" x14ac:dyDescent="0.2">
      <c r="I35" s="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9:20" x14ac:dyDescent="0.2">
      <c r="I36" s="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9:20" x14ac:dyDescent="0.2">
      <c r="I37" s="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9:20" x14ac:dyDescent="0.2"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9:20" x14ac:dyDescent="0.2"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9:20" x14ac:dyDescent="0.2"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9:20" x14ac:dyDescent="0.2"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9:20" x14ac:dyDescent="0.2"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9:20" x14ac:dyDescent="0.2"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9:20" x14ac:dyDescent="0.2"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9:20" x14ac:dyDescent="0.2"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9:20" x14ac:dyDescent="0.2"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9:20" x14ac:dyDescent="0.2"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9:20" x14ac:dyDescent="0.2"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9:20" x14ac:dyDescent="0.2"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9:20" x14ac:dyDescent="0.2"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</sheetData>
  <mergeCells count="6">
    <mergeCell ref="P2:U2"/>
    <mergeCell ref="I9:T9"/>
    <mergeCell ref="B9:C9"/>
    <mergeCell ref="B15:G15"/>
    <mergeCell ref="B2:G2"/>
    <mergeCell ref="I2:N2"/>
  </mergeCells>
  <phoneticPr fontId="0" type="noConversion"/>
  <dataValidations count="1">
    <dataValidation type="list" allowBlank="1" showInputMessage="1" showErrorMessage="1" sqref="C10">
      <formula1>"BiLinear,BiCubic"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Interpolation 1-D and 2-D</dc:title>
  <dc:creator>Ferdinando Ametrano</dc:creator>
  <cp:lastModifiedBy>AMETRANO FERDINANDO MARIA</cp:lastModifiedBy>
  <dcterms:created xsi:type="dcterms:W3CDTF">2002-06-22T15:32:22Z</dcterms:created>
  <dcterms:modified xsi:type="dcterms:W3CDTF">2014-05-09T18:00:22Z</dcterms:modified>
</cp:coreProperties>
</file>