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285" yWindow="-15" windowWidth="15330" windowHeight="8175" activeTab="2"/>
  </bookViews>
  <sheets>
    <sheet name="FirstCorrMatrix" sheetId="1" r:id="rId1"/>
    <sheet name="SecondCorrMatrix" sheetId="3" r:id="rId2"/>
    <sheet name="FirstCovMatrix" sheetId="4" r:id="rId3"/>
  </sheets>
  <definedNames>
    <definedName name="temp" localSheetId="1">SecondCorrMatrix!$B$4:$K$13</definedName>
    <definedName name="temp_1" localSheetId="1">SecondCorrMatrix!$B$4:$K$13</definedName>
  </definedNames>
  <calcPr calcId="145621"/>
</workbook>
</file>

<file path=xl/calcChain.xml><?xml version="1.0" encoding="utf-8"?>
<calcChain xmlns="http://schemas.openxmlformats.org/spreadsheetml/2006/main">
  <c r="AA4" i="4" l="1"/>
  <c r="AA5" i="4" s="1"/>
  <c r="AA6" i="4" s="1"/>
  <c r="AA7" i="4" s="1"/>
  <c r="AA8" i="4" s="1"/>
  <c r="AA9" i="4" s="1"/>
  <c r="AA10" i="4" s="1"/>
  <c r="AA11" i="4" s="1"/>
  <c r="AA12" i="4" s="1"/>
  <c r="C2" i="3"/>
  <c r="B3" i="4" a="1"/>
  <c r="B15" i="1" a="1"/>
  <c r="P3" i="3" a="1"/>
  <c r="M3" i="3" a="1"/>
  <c r="C2" i="1"/>
  <c r="P3" i="1" s="1" a="1"/>
  <c r="B15" i="3" a="1"/>
  <c r="M3" i="1" a="1"/>
  <c r="M7" i="1" l="1"/>
  <c r="M10" i="1"/>
  <c r="M11" i="1"/>
  <c r="M12" i="1"/>
  <c r="M5" i="1"/>
  <c r="M6" i="1"/>
  <c r="M8" i="1"/>
  <c r="M9" i="1"/>
  <c r="M4" i="1"/>
  <c r="M3" i="1"/>
  <c r="F15" i="3"/>
  <c r="B17" i="3"/>
  <c r="H18" i="3"/>
  <c r="D20" i="3"/>
  <c r="J21" i="3"/>
  <c r="F23" i="3"/>
  <c r="G15" i="3"/>
  <c r="C17" i="3"/>
  <c r="I18" i="3"/>
  <c r="E20" i="3"/>
  <c r="K21" i="3"/>
  <c r="G23" i="3"/>
  <c r="H15" i="3"/>
  <c r="D17" i="3"/>
  <c r="J18" i="3"/>
  <c r="F20" i="3"/>
  <c r="B22" i="3"/>
  <c r="H23" i="3"/>
  <c r="F16" i="3"/>
  <c r="B18" i="3"/>
  <c r="H19" i="3"/>
  <c r="D21" i="3"/>
  <c r="J22" i="3"/>
  <c r="F24" i="3"/>
  <c r="B16" i="3"/>
  <c r="C18" i="3"/>
  <c r="C20" i="3"/>
  <c r="F22" i="3"/>
  <c r="G24" i="3"/>
  <c r="C16" i="3"/>
  <c r="D18" i="3"/>
  <c r="G20" i="3"/>
  <c r="G22" i="3"/>
  <c r="H24" i="3"/>
  <c r="D16" i="3"/>
  <c r="E18" i="3"/>
  <c r="H20" i="3"/>
  <c r="H22" i="3"/>
  <c r="I24" i="3"/>
  <c r="C15" i="3"/>
  <c r="F17" i="3"/>
  <c r="F19" i="3"/>
  <c r="G21" i="3"/>
  <c r="J23" i="3"/>
  <c r="D15" i="3"/>
  <c r="G17" i="3"/>
  <c r="G19" i="3"/>
  <c r="H21" i="3"/>
  <c r="K23" i="3"/>
  <c r="E15" i="3"/>
  <c r="H17" i="3"/>
  <c r="I19" i="3"/>
  <c r="I21" i="3"/>
  <c r="B24" i="3"/>
  <c r="I16" i="3"/>
  <c r="B20" i="3"/>
  <c r="E23" i="3"/>
  <c r="K20" i="3"/>
  <c r="I17" i="3"/>
  <c r="C21" i="3"/>
  <c r="J24" i="3"/>
  <c r="J16" i="3"/>
  <c r="I20" i="3"/>
  <c r="I23" i="3"/>
  <c r="B21" i="3"/>
  <c r="J17" i="3"/>
  <c r="K16" i="3"/>
  <c r="J20" i="3"/>
  <c r="C24" i="3"/>
  <c r="E17" i="3"/>
  <c r="D24" i="3"/>
  <c r="E24" i="3"/>
  <c r="I15" i="3"/>
  <c r="B19" i="3"/>
  <c r="E22" i="3"/>
  <c r="J15" i="3"/>
  <c r="C19" i="3"/>
  <c r="I22" i="3"/>
  <c r="K15" i="3"/>
  <c r="D19" i="3"/>
  <c r="K22" i="3"/>
  <c r="E16" i="3"/>
  <c r="E19" i="3"/>
  <c r="B23" i="3"/>
  <c r="G16" i="3"/>
  <c r="J19" i="3"/>
  <c r="C23" i="3"/>
  <c r="H16" i="3"/>
  <c r="K19" i="3"/>
  <c r="D23" i="3"/>
  <c r="D22" i="3"/>
  <c r="K24" i="3"/>
  <c r="K17" i="3"/>
  <c r="F18" i="3"/>
  <c r="G18" i="3"/>
  <c r="K18" i="3"/>
  <c r="E21" i="3"/>
  <c r="F21" i="3"/>
  <c r="C22" i="3"/>
  <c r="B15" i="3"/>
  <c r="U4" i="1"/>
  <c r="Q6" i="1"/>
  <c r="W7" i="1"/>
  <c r="S9" i="1"/>
  <c r="Y10" i="1"/>
  <c r="U12" i="1"/>
  <c r="P3" i="1"/>
  <c r="V4" i="1"/>
  <c r="R6" i="1"/>
  <c r="X7" i="1"/>
  <c r="T9" i="1"/>
  <c r="P11" i="1"/>
  <c r="V12" i="1"/>
  <c r="Q3" i="1"/>
  <c r="W4" i="1"/>
  <c r="S6" i="1"/>
  <c r="Y7" i="1"/>
  <c r="U9" i="1"/>
  <c r="Q11" i="1"/>
  <c r="W12" i="1"/>
  <c r="Y3" i="1"/>
  <c r="U5" i="1"/>
  <c r="Q7" i="1"/>
  <c r="W8" i="1"/>
  <c r="S10" i="1"/>
  <c r="Y11" i="1"/>
  <c r="P4" i="1"/>
  <c r="P6" i="1"/>
  <c r="S8" i="1"/>
  <c r="T10" i="1"/>
  <c r="T12" i="1"/>
  <c r="Q4" i="1"/>
  <c r="T6" i="1"/>
  <c r="T8" i="1"/>
  <c r="U10" i="1"/>
  <c r="X12" i="1"/>
  <c r="R4" i="1"/>
  <c r="U6" i="1"/>
  <c r="U8" i="1"/>
  <c r="V10" i="1"/>
  <c r="Y12" i="1"/>
  <c r="S3" i="1"/>
  <c r="S5" i="1"/>
  <c r="T7" i="1"/>
  <c r="W9" i="1"/>
  <c r="W11" i="1"/>
  <c r="T3" i="1"/>
  <c r="T5" i="1"/>
  <c r="U7" i="1"/>
  <c r="X9" i="1"/>
  <c r="X11" i="1"/>
  <c r="U3" i="1"/>
  <c r="V5" i="1"/>
  <c r="V7" i="1"/>
  <c r="Y9" i="1"/>
  <c r="P12" i="1"/>
  <c r="T4" i="1"/>
  <c r="P8" i="1"/>
  <c r="S11" i="1"/>
  <c r="V8" i="1"/>
  <c r="X4" i="1"/>
  <c r="Q8" i="1"/>
  <c r="T11" i="1"/>
  <c r="X8" i="1"/>
  <c r="Y4" i="1"/>
  <c r="R8" i="1"/>
  <c r="U11" i="1"/>
  <c r="P5" i="1"/>
  <c r="V11" i="1"/>
  <c r="Q5" i="1"/>
  <c r="R12" i="1"/>
  <c r="R5" i="1"/>
  <c r="Y8" i="1"/>
  <c r="W6" i="1"/>
  <c r="P10" i="1"/>
  <c r="R3" i="1"/>
  <c r="X6" i="1"/>
  <c r="Q10" i="1"/>
  <c r="V3" i="1"/>
  <c r="Y6" i="1"/>
  <c r="R10" i="1"/>
  <c r="W3" i="1"/>
  <c r="P7" i="1"/>
  <c r="W10" i="1"/>
  <c r="X3" i="1"/>
  <c r="R7" i="1"/>
  <c r="X10" i="1"/>
  <c r="S4" i="1"/>
  <c r="S7" i="1"/>
  <c r="R11" i="1"/>
  <c r="V9" i="1"/>
  <c r="P9" i="1"/>
  <c r="Q12" i="1"/>
  <c r="S12" i="1"/>
  <c r="Q9" i="1"/>
  <c r="W5" i="1"/>
  <c r="X5" i="1"/>
  <c r="Y5" i="1"/>
  <c r="V6" i="1"/>
  <c r="R9" i="1"/>
  <c r="M8" i="3"/>
  <c r="M4" i="3"/>
  <c r="M5" i="3"/>
  <c r="M6" i="3"/>
  <c r="M3" i="3"/>
  <c r="M7" i="3"/>
  <c r="M9" i="3"/>
  <c r="M10" i="3"/>
  <c r="M11" i="3"/>
  <c r="M12" i="3"/>
  <c r="P3" i="3"/>
  <c r="V4" i="3"/>
  <c r="R6" i="3"/>
  <c r="X7" i="3"/>
  <c r="T9" i="3"/>
  <c r="P11" i="3"/>
  <c r="V12" i="3"/>
  <c r="Q3" i="3"/>
  <c r="W4" i="3"/>
  <c r="S6" i="3"/>
  <c r="Y7" i="3"/>
  <c r="U9" i="3"/>
  <c r="Q11" i="3"/>
  <c r="W12" i="3"/>
  <c r="R3" i="3"/>
  <c r="X4" i="3"/>
  <c r="T6" i="3"/>
  <c r="P8" i="3"/>
  <c r="V9" i="3"/>
  <c r="R11" i="3"/>
  <c r="X12" i="3"/>
  <c r="P4" i="3"/>
  <c r="V5" i="3"/>
  <c r="R7" i="3"/>
  <c r="X8" i="3"/>
  <c r="T10" i="3"/>
  <c r="P12" i="3"/>
  <c r="U4" i="3"/>
  <c r="X6" i="3"/>
  <c r="Y8" i="3"/>
  <c r="Y10" i="3"/>
  <c r="Y4" i="3"/>
  <c r="Y6" i="3"/>
  <c r="P9" i="3"/>
  <c r="S11" i="3"/>
  <c r="P5" i="3"/>
  <c r="P7" i="3"/>
  <c r="Q9" i="3"/>
  <c r="T11" i="3"/>
  <c r="X3" i="3"/>
  <c r="Y5" i="3"/>
  <c r="R8" i="3"/>
  <c r="R10" i="3"/>
  <c r="S12" i="3"/>
  <c r="Y3" i="3"/>
  <c r="P6" i="3"/>
  <c r="S8" i="3"/>
  <c r="S10" i="3"/>
  <c r="T12" i="3"/>
  <c r="Q4" i="3"/>
  <c r="Q6" i="3"/>
  <c r="T8" i="3"/>
  <c r="U10" i="3"/>
  <c r="U12" i="3"/>
  <c r="T5" i="3"/>
  <c r="W8" i="3"/>
  <c r="Q12" i="3"/>
  <c r="U5" i="3"/>
  <c r="R9" i="3"/>
  <c r="R12" i="3"/>
  <c r="W5" i="3"/>
  <c r="S9" i="3"/>
  <c r="Y12" i="3"/>
  <c r="X5" i="3"/>
  <c r="W9" i="3"/>
  <c r="X9" i="3"/>
  <c r="U6" i="3"/>
  <c r="S3" i="3"/>
  <c r="V6" i="3"/>
  <c r="Y9" i="3"/>
  <c r="R4" i="3"/>
  <c r="U7" i="3"/>
  <c r="X10" i="3"/>
  <c r="S4" i="3"/>
  <c r="V7" i="3"/>
  <c r="U11" i="3"/>
  <c r="T4" i="3"/>
  <c r="W7" i="3"/>
  <c r="V11" i="3"/>
  <c r="Q5" i="3"/>
  <c r="Q8" i="3"/>
  <c r="W11" i="3"/>
  <c r="R5" i="3"/>
  <c r="U8" i="3"/>
  <c r="X11" i="3"/>
  <c r="S5" i="3"/>
  <c r="V8" i="3"/>
  <c r="Y11" i="3"/>
  <c r="W6" i="3"/>
  <c r="T7" i="3"/>
  <c r="Q7" i="3"/>
  <c r="W10" i="3"/>
  <c r="T3" i="3"/>
  <c r="U3" i="3"/>
  <c r="V3" i="3"/>
  <c r="W3" i="3"/>
  <c r="S7" i="3"/>
  <c r="P10" i="3"/>
  <c r="Q10" i="3"/>
  <c r="V10" i="3"/>
  <c r="K15" i="1"/>
  <c r="G17" i="1"/>
  <c r="C19" i="1"/>
  <c r="I20" i="1"/>
  <c r="E22" i="1"/>
  <c r="K23" i="1"/>
  <c r="B16" i="1"/>
  <c r="H17" i="1"/>
  <c r="D19" i="1"/>
  <c r="J20" i="1"/>
  <c r="F22" i="1"/>
  <c r="B24" i="1"/>
  <c r="C16" i="1"/>
  <c r="I17" i="1"/>
  <c r="E19" i="1"/>
  <c r="K20" i="1"/>
  <c r="G22" i="1"/>
  <c r="C24" i="1"/>
  <c r="E15" i="1"/>
  <c r="K16" i="1"/>
  <c r="G18" i="1"/>
  <c r="C20" i="1"/>
  <c r="I21" i="1"/>
  <c r="E23" i="1"/>
  <c r="K24" i="1"/>
  <c r="F15" i="1"/>
  <c r="F17" i="1"/>
  <c r="I19" i="1"/>
  <c r="J21" i="1"/>
  <c r="J23" i="1"/>
  <c r="G15" i="1"/>
  <c r="J17" i="1"/>
  <c r="J19" i="1"/>
  <c r="K21" i="1"/>
  <c r="D24" i="1"/>
  <c r="H15" i="1"/>
  <c r="K17" i="1"/>
  <c r="K19" i="1"/>
  <c r="B22" i="1"/>
  <c r="E24" i="1"/>
  <c r="I16" i="1"/>
  <c r="J18" i="1"/>
  <c r="C21" i="1"/>
  <c r="C23" i="1"/>
  <c r="J16" i="1"/>
  <c r="K18" i="1"/>
  <c r="D21" i="1"/>
  <c r="D23" i="1"/>
  <c r="B17" i="1"/>
  <c r="B19" i="1"/>
  <c r="E21" i="1"/>
  <c r="F23" i="1"/>
  <c r="G16" i="1"/>
  <c r="D20" i="1"/>
  <c r="G23" i="1"/>
  <c r="B21" i="1"/>
  <c r="H16" i="1"/>
  <c r="E20" i="1"/>
  <c r="H23" i="1"/>
  <c r="H20" i="1"/>
  <c r="G24" i="1"/>
  <c r="C17" i="1"/>
  <c r="F20" i="1"/>
  <c r="I23" i="1"/>
  <c r="D17" i="1"/>
  <c r="G20" i="1"/>
  <c r="F24" i="1"/>
  <c r="E17" i="1"/>
  <c r="B18" i="1"/>
  <c r="D15" i="1"/>
  <c r="H18" i="1"/>
  <c r="D22" i="1"/>
  <c r="I15" i="1"/>
  <c r="I18" i="1"/>
  <c r="H22" i="1"/>
  <c r="J15" i="1"/>
  <c r="F19" i="1"/>
  <c r="I22" i="1"/>
  <c r="D16" i="1"/>
  <c r="G19" i="1"/>
  <c r="J22" i="1"/>
  <c r="E16" i="1"/>
  <c r="H19" i="1"/>
  <c r="K22" i="1"/>
  <c r="F16" i="1"/>
  <c r="B20" i="1"/>
  <c r="B23" i="1"/>
  <c r="H24" i="1"/>
  <c r="C22" i="1"/>
  <c r="F18" i="1"/>
  <c r="F21" i="1"/>
  <c r="I24" i="1"/>
  <c r="J24" i="1"/>
  <c r="B15" i="1"/>
  <c r="C15" i="1"/>
  <c r="C18" i="1"/>
  <c r="D18" i="1"/>
  <c r="E18" i="1"/>
  <c r="G21" i="1"/>
  <c r="H21" i="1"/>
  <c r="G3" i="4"/>
  <c r="C5" i="4"/>
  <c r="I6" i="4"/>
  <c r="E8" i="4"/>
  <c r="K9" i="4"/>
  <c r="G11" i="4"/>
  <c r="H3" i="4"/>
  <c r="D5" i="4"/>
  <c r="J6" i="4"/>
  <c r="F8" i="4"/>
  <c r="B10" i="4"/>
  <c r="H11" i="4"/>
  <c r="I3" i="4"/>
  <c r="E5" i="4"/>
  <c r="K6" i="4"/>
  <c r="G8" i="4"/>
  <c r="C10" i="4"/>
  <c r="I11" i="4"/>
  <c r="G4" i="4"/>
  <c r="C6" i="4"/>
  <c r="I7" i="4"/>
  <c r="E9" i="4"/>
  <c r="K10" i="4"/>
  <c r="G12" i="4"/>
  <c r="C4" i="4"/>
  <c r="D6" i="4"/>
  <c r="D8" i="4"/>
  <c r="G10" i="4"/>
  <c r="H12" i="4"/>
  <c r="D4" i="4"/>
  <c r="E6" i="4"/>
  <c r="H8" i="4"/>
  <c r="H10" i="4"/>
  <c r="I12" i="4"/>
  <c r="E4" i="4"/>
  <c r="F6" i="4"/>
  <c r="I8" i="4"/>
  <c r="I10" i="4"/>
  <c r="J12" i="4"/>
  <c r="D3" i="4"/>
  <c r="G5" i="4"/>
  <c r="G7" i="4"/>
  <c r="H9" i="4"/>
  <c r="K11" i="4"/>
  <c r="E3" i="4"/>
  <c r="H5" i="4"/>
  <c r="H7" i="4"/>
  <c r="I9" i="4"/>
  <c r="B12" i="4"/>
  <c r="F3" i="4"/>
  <c r="I5" i="4"/>
  <c r="J7" i="4"/>
  <c r="J9" i="4"/>
  <c r="C12" i="4"/>
  <c r="B5" i="4"/>
  <c r="K8" i="4"/>
  <c r="D12" i="4"/>
  <c r="K5" i="4"/>
  <c r="B6" i="4"/>
  <c r="F5" i="4"/>
  <c r="B9" i="4"/>
  <c r="E12" i="4"/>
  <c r="D9" i="4"/>
  <c r="J5" i="4"/>
  <c r="C9" i="4"/>
  <c r="F12" i="4"/>
  <c r="K12" i="4"/>
  <c r="F9" i="4"/>
  <c r="G6" i="4"/>
  <c r="G9" i="4"/>
  <c r="B4" i="4"/>
  <c r="E7" i="4"/>
  <c r="B11" i="4"/>
  <c r="F4" i="4"/>
  <c r="F7" i="4"/>
  <c r="C11" i="4"/>
  <c r="H4" i="4"/>
  <c r="K7" i="4"/>
  <c r="D11" i="4"/>
  <c r="I4" i="4"/>
  <c r="B8" i="4"/>
  <c r="E11" i="4"/>
  <c r="J4" i="4"/>
  <c r="C8" i="4"/>
  <c r="F11" i="4"/>
  <c r="K4" i="4"/>
  <c r="J8" i="4"/>
  <c r="J11" i="4"/>
  <c r="B7" i="4"/>
  <c r="C7" i="4"/>
  <c r="D7" i="4"/>
  <c r="B3" i="4"/>
  <c r="C3" i="4"/>
  <c r="H6" i="4"/>
  <c r="E10" i="4"/>
  <c r="F10" i="4"/>
  <c r="J10" i="4"/>
  <c r="J3" i="4"/>
  <c r="K3" i="4"/>
  <c r="D10" i="4"/>
  <c r="M13" i="3" l="1"/>
  <c r="N4" i="3" s="1"/>
  <c r="N5" i="3" s="1"/>
  <c r="N6" i="3" s="1"/>
  <c r="N7" i="3" s="1"/>
  <c r="N8" i="3" s="1"/>
  <c r="N9" i="3" s="1"/>
  <c r="N10" i="3" s="1"/>
  <c r="N3" i="3"/>
  <c r="M13" i="1"/>
  <c r="N11" i="3" l="1"/>
  <c r="N12" i="3" s="1"/>
  <c r="N3" i="1"/>
  <c r="N4" i="1"/>
  <c r="N5" i="1" s="1"/>
  <c r="N6" i="1" s="1"/>
  <c r="N7" i="1" s="1"/>
  <c r="N8" i="1" s="1"/>
  <c r="N9" i="1" s="1"/>
  <c r="N10" i="1" s="1"/>
  <c r="N11" i="1" s="1"/>
  <c r="N12" i="1" s="1"/>
  <c r="B15" i="4" l="1" a="1"/>
  <c r="B19" i="4"/>
  <c r="F18" i="4"/>
  <c r="F15" i="4"/>
  <c r="E15" i="4"/>
  <c r="D15" i="4"/>
  <c r="B22" i="4"/>
  <c r="K21" i="4"/>
  <c r="J21" i="4"/>
  <c r="I21" i="4"/>
  <c r="H18" i="4"/>
  <c r="G18" i="4"/>
  <c r="H23" i="4"/>
  <c r="B20" i="4"/>
  <c r="B17" i="4"/>
  <c r="G23" i="4"/>
  <c r="H19" i="4"/>
  <c r="E16" i="4"/>
  <c r="F23" i="4"/>
  <c r="G19" i="4"/>
  <c r="D16" i="4"/>
  <c r="I22" i="4"/>
  <c r="F19" i="4"/>
  <c r="C16" i="4"/>
  <c r="H22" i="4"/>
  <c r="E19" i="4"/>
  <c r="H15" i="4"/>
  <c r="G22" i="4"/>
  <c r="D19" i="4"/>
  <c r="G15" i="4"/>
  <c r="I17" i="4"/>
  <c r="J24" i="4"/>
  <c r="C24" i="4"/>
  <c r="F17" i="4"/>
  <c r="B24" i="4"/>
  <c r="H20" i="4"/>
  <c r="E17" i="4"/>
  <c r="H17" i="4"/>
  <c r="J23" i="4"/>
  <c r="G20" i="4"/>
  <c r="D17" i="4"/>
  <c r="K24" i="4"/>
  <c r="H21" i="4"/>
  <c r="D21" i="4"/>
  <c r="C21" i="4"/>
  <c r="I23" i="4"/>
  <c r="F20" i="4"/>
  <c r="C17" i="4"/>
  <c r="F24" i="4"/>
  <c r="F22" i="4"/>
  <c r="E20" i="4"/>
  <c r="B18" i="4"/>
  <c r="B16" i="4"/>
  <c r="E24" i="4"/>
  <c r="D22" i="4"/>
  <c r="D20" i="4"/>
  <c r="K17" i="4"/>
  <c r="J15" i="4"/>
  <c r="D24" i="4"/>
  <c r="C22" i="4"/>
  <c r="C20" i="4"/>
  <c r="J17" i="4"/>
  <c r="I15" i="4"/>
  <c r="E23" i="4"/>
  <c r="B21" i="4"/>
  <c r="K18" i="4"/>
  <c r="K16" i="4"/>
  <c r="D23" i="4"/>
  <c r="K20" i="4"/>
  <c r="J18" i="4"/>
  <c r="J16" i="4"/>
  <c r="J22" i="4"/>
  <c r="J20" i="4"/>
  <c r="I18" i="4"/>
  <c r="F16" i="4"/>
  <c r="K23" i="4"/>
  <c r="E22" i="4"/>
  <c r="I20" i="4"/>
  <c r="C19" i="4"/>
  <c r="G17" i="4"/>
  <c r="K15" i="4"/>
  <c r="I24" i="4"/>
  <c r="C23" i="4"/>
  <c r="G21" i="4"/>
  <c r="K19" i="4"/>
  <c r="E18" i="4"/>
  <c r="I16" i="4"/>
  <c r="C15" i="4"/>
  <c r="H24" i="4"/>
  <c r="B23" i="4"/>
  <c r="F21" i="4"/>
  <c r="J19" i="4"/>
  <c r="D18" i="4"/>
  <c r="H16" i="4"/>
  <c r="B15" i="4"/>
  <c r="G24" i="4"/>
  <c r="K22" i="4"/>
  <c r="E21" i="4"/>
  <c r="I19" i="4"/>
  <c r="C18" i="4"/>
  <c r="G16" i="4"/>
  <c r="C2" i="4"/>
  <c r="P3" i="4" a="1"/>
  <c r="R3" i="4"/>
  <c r="U3" i="4"/>
  <c r="Y10" i="4"/>
  <c r="S11" i="4"/>
  <c r="X3" i="4"/>
  <c r="W5" i="4"/>
  <c r="X5" i="4"/>
  <c r="R6" i="4"/>
  <c r="S6" i="4"/>
  <c r="Q8" i="4"/>
  <c r="S8" i="4"/>
  <c r="V8" i="4"/>
  <c r="W8" i="4"/>
  <c r="X8" i="4"/>
  <c r="V10" i="4"/>
  <c r="W10" i="4"/>
  <c r="V5" i="4"/>
  <c r="X10" i="4"/>
  <c r="V3" i="4"/>
  <c r="W3" i="4"/>
  <c r="W4" i="4"/>
  <c r="R7" i="4"/>
  <c r="W9" i="4"/>
  <c r="R12" i="4"/>
  <c r="X4" i="4"/>
  <c r="S7" i="4"/>
  <c r="Y9" i="4"/>
  <c r="S12" i="4"/>
  <c r="R5" i="4"/>
  <c r="T7" i="4"/>
  <c r="P10" i="4"/>
  <c r="T12" i="4"/>
  <c r="S5" i="4"/>
  <c r="U7" i="4"/>
  <c r="S10" i="4"/>
  <c r="U12" i="4"/>
  <c r="P3" i="4"/>
  <c r="T5" i="4"/>
  <c r="Y7" i="4"/>
  <c r="T10" i="4"/>
  <c r="V12" i="4"/>
  <c r="Q3" i="4"/>
  <c r="U5" i="4"/>
  <c r="P8" i="4"/>
  <c r="U10" i="4"/>
  <c r="Y8" i="4"/>
  <c r="U6" i="4"/>
  <c r="Q4" i="4"/>
  <c r="Y6" i="4"/>
  <c r="Q9" i="4"/>
  <c r="W11" i="4"/>
  <c r="Y3" i="4"/>
  <c r="P9" i="4"/>
  <c r="P7" i="4"/>
  <c r="R9" i="4"/>
  <c r="P12" i="4"/>
  <c r="T6" i="4"/>
  <c r="U11" i="4"/>
  <c r="P4" i="4"/>
  <c r="V11" i="4"/>
  <c r="U4" i="4"/>
  <c r="V4" i="4"/>
  <c r="Q7" i="4"/>
  <c r="V9" i="4"/>
  <c r="Q12" i="4"/>
  <c r="S3" i="4"/>
  <c r="Y4" i="4"/>
  <c r="W6" i="4"/>
  <c r="T8" i="4"/>
  <c r="Q10" i="4"/>
  <c r="X11" i="4"/>
  <c r="T3" i="4"/>
  <c r="Q5" i="4"/>
  <c r="X6" i="4"/>
  <c r="U8" i="4"/>
  <c r="R10" i="4"/>
  <c r="Y11" i="4"/>
  <c r="R4" i="4"/>
  <c r="Y5" i="4"/>
  <c r="V7" i="4"/>
  <c r="S9" i="4"/>
  <c r="P11" i="4"/>
  <c r="W12" i="4"/>
  <c r="S4" i="4"/>
  <c r="P6" i="4"/>
  <c r="W7" i="4"/>
  <c r="T9" i="4"/>
  <c r="Q11" i="4"/>
  <c r="X12" i="4"/>
  <c r="T4" i="4"/>
  <c r="Q6" i="4"/>
  <c r="X7" i="4"/>
  <c r="U9" i="4"/>
  <c r="R11" i="4"/>
  <c r="Y12" i="4"/>
  <c r="P5" i="4"/>
  <c r="V6" i="4"/>
  <c r="R8" i="4"/>
  <c r="X9" i="4"/>
  <c r="T11" i="4"/>
  <c r="M3" i="4" a="1"/>
  <c r="M4" i="4"/>
  <c r="M3" i="4"/>
  <c r="M5" i="4"/>
  <c r="M6" i="4"/>
  <c r="M7" i="4"/>
  <c r="M8" i="4"/>
  <c r="M9" i="4"/>
  <c r="M10" i="4"/>
  <c r="M11" i="4"/>
  <c r="M12" i="4"/>
  <c r="M13" i="4"/>
  <c r="N3" i="4"/>
  <c r="N4" i="4"/>
  <c r="N5" i="4"/>
  <c r="N6" i="4"/>
  <c r="N7" i="4" s="1"/>
  <c r="B27" i="3" a="1"/>
  <c r="N8" i="4" l="1"/>
  <c r="N9" i="4" s="1"/>
  <c r="N10" i="4" s="1"/>
  <c r="N11" i="4" s="1"/>
  <c r="N12" i="4" s="1"/>
  <c r="E33" i="3"/>
  <c r="P33" i="3"/>
  <c r="K35" i="3"/>
  <c r="V35" i="3"/>
  <c r="E36" i="3"/>
  <c r="P36" i="3" s="1"/>
  <c r="F36" i="3"/>
  <c r="Q36" i="3" s="1"/>
  <c r="F27" i="3"/>
  <c r="Q27" i="3"/>
  <c r="G36" i="3"/>
  <c r="R36" i="3" s="1"/>
  <c r="G27" i="3"/>
  <c r="R27" i="3"/>
  <c r="H27" i="3"/>
  <c r="S27" i="3"/>
  <c r="I27" i="3"/>
  <c r="T27" i="3"/>
  <c r="F30" i="3"/>
  <c r="Q30" i="3"/>
  <c r="G30" i="3"/>
  <c r="R30" i="3" s="1"/>
  <c r="H30" i="3"/>
  <c r="S30" i="3"/>
  <c r="I30" i="3"/>
  <c r="T30" i="3" s="1"/>
  <c r="C31" i="3"/>
  <c r="N31" i="3" s="1"/>
  <c r="C33" i="3"/>
  <c r="N33" i="3"/>
  <c r="D33" i="3"/>
  <c r="O33" i="3"/>
  <c r="H33" i="3"/>
  <c r="S33" i="3"/>
  <c r="I33" i="3"/>
  <c r="T33" i="3"/>
  <c r="D29" i="3"/>
  <c r="O29" i="3" s="1"/>
  <c r="I31" i="3"/>
  <c r="T31" i="3"/>
  <c r="K34" i="3"/>
  <c r="V34" i="3"/>
  <c r="E29" i="3"/>
  <c r="P29" i="3" s="1"/>
  <c r="E32" i="3"/>
  <c r="P32" i="3"/>
  <c r="E35" i="3"/>
  <c r="P35" i="3"/>
  <c r="G29" i="3"/>
  <c r="R29" i="3"/>
  <c r="F32" i="3"/>
  <c r="Q32" i="3" s="1"/>
  <c r="F35" i="3"/>
  <c r="Q35" i="3" s="1"/>
  <c r="H29" i="3"/>
  <c r="S29" i="3"/>
  <c r="G32" i="3"/>
  <c r="R32" i="3"/>
  <c r="G35" i="3"/>
  <c r="R35" i="3" s="1"/>
  <c r="D27" i="3"/>
  <c r="O27" i="3"/>
  <c r="I29" i="3"/>
  <c r="T29" i="3" s="1"/>
  <c r="I32" i="3"/>
  <c r="T32" i="3"/>
  <c r="H35" i="3"/>
  <c r="S35" i="3"/>
  <c r="E27" i="3"/>
  <c r="P27" i="3" s="1"/>
  <c r="J29" i="3"/>
  <c r="U29" i="3"/>
  <c r="B33" i="3"/>
  <c r="M33" i="3"/>
  <c r="I35" i="3"/>
  <c r="T35" i="3" s="1"/>
  <c r="E28" i="3"/>
  <c r="P28" i="3"/>
  <c r="J33" i="3"/>
  <c r="U33" i="3"/>
  <c r="E31" i="3"/>
  <c r="P31" i="3" s="1"/>
  <c r="G28" i="3"/>
  <c r="R28" i="3"/>
  <c r="F31" i="3"/>
  <c r="Q31" i="3" s="1"/>
  <c r="F34" i="3"/>
  <c r="Q34" i="3"/>
  <c r="J28" i="3"/>
  <c r="U28" i="3"/>
  <c r="G31" i="3"/>
  <c r="R31" i="3" s="1"/>
  <c r="G34" i="3"/>
  <c r="R34" i="3" s="1"/>
  <c r="K27" i="3"/>
  <c r="V27" i="3"/>
  <c r="K36" i="3"/>
  <c r="V36" i="3"/>
  <c r="D31" i="3"/>
  <c r="O31" i="3" s="1"/>
  <c r="F28" i="3"/>
  <c r="Q28" i="3" s="1"/>
  <c r="E34" i="3"/>
  <c r="P34" i="3"/>
  <c r="C29" i="3"/>
  <c r="N29" i="3"/>
  <c r="H31" i="3"/>
  <c r="S31" i="3" s="1"/>
  <c r="H34" i="3"/>
  <c r="S34" i="3" s="1"/>
  <c r="K28" i="3"/>
  <c r="V28" i="3" s="1"/>
  <c r="J30" i="3"/>
  <c r="U30" i="3"/>
  <c r="J32" i="3"/>
  <c r="U32" i="3"/>
  <c r="I34" i="3"/>
  <c r="T34" i="3" s="1"/>
  <c r="B29" i="3"/>
  <c r="M29" i="3"/>
  <c r="K30" i="3"/>
  <c r="V30" i="3"/>
  <c r="K32" i="3"/>
  <c r="V32" i="3" s="1"/>
  <c r="J34" i="3"/>
  <c r="U34" i="3" s="1"/>
  <c r="B28" i="3"/>
  <c r="M28" i="3" s="1"/>
  <c r="K29" i="3"/>
  <c r="V29" i="3" s="1"/>
  <c r="B32" i="3"/>
  <c r="M32" i="3"/>
  <c r="K33" i="3"/>
  <c r="V33" i="3" s="1"/>
  <c r="B36" i="3"/>
  <c r="M36" i="3"/>
  <c r="C28" i="3"/>
  <c r="N28" i="3"/>
  <c r="B30" i="3"/>
  <c r="M30" i="3" s="1"/>
  <c r="C32" i="3"/>
  <c r="N32" i="3"/>
  <c r="B34" i="3"/>
  <c r="M34" i="3" s="1"/>
  <c r="C36" i="3"/>
  <c r="N36" i="3" s="1"/>
  <c r="D28" i="3"/>
  <c r="O28" i="3" s="1"/>
  <c r="C30" i="3"/>
  <c r="N30" i="3" s="1"/>
  <c r="D32" i="3"/>
  <c r="O32" i="3"/>
  <c r="C34" i="3"/>
  <c r="N34" i="3"/>
  <c r="D36" i="3"/>
  <c r="O36" i="3" s="1"/>
  <c r="J27" i="3"/>
  <c r="U27" i="3"/>
  <c r="F29" i="3"/>
  <c r="Q29" i="3"/>
  <c r="B31" i="3"/>
  <c r="M31" i="3"/>
  <c r="H32" i="3"/>
  <c r="S32" i="3" s="1"/>
  <c r="D34" i="3"/>
  <c r="O34" i="3" s="1"/>
  <c r="J35" i="3"/>
  <c r="U35" i="3"/>
  <c r="B27" i="3"/>
  <c r="M27" i="3"/>
  <c r="C27" i="3"/>
  <c r="N27" i="3" s="1"/>
  <c r="H28" i="3"/>
  <c r="S28" i="3" s="1"/>
  <c r="I28" i="3"/>
  <c r="T28" i="3"/>
  <c r="D30" i="3"/>
  <c r="O30" i="3"/>
  <c r="E30" i="3"/>
  <c r="P30" i="3"/>
  <c r="J31" i="3"/>
  <c r="U31" i="3" s="1"/>
  <c r="K31" i="3"/>
  <c r="V31" i="3"/>
  <c r="F33" i="3"/>
  <c r="Q33" i="3"/>
  <c r="G33" i="3"/>
  <c r="R33" i="3" s="1"/>
  <c r="B35" i="3"/>
  <c r="M35" i="3"/>
  <c r="C35" i="3"/>
  <c r="N35" i="3" s="1"/>
  <c r="D35" i="3"/>
  <c r="O35" i="3"/>
  <c r="H36" i="3"/>
  <c r="S36" i="3"/>
  <c r="I36" i="3"/>
  <c r="T36" i="3" s="1"/>
  <c r="J36" i="3"/>
  <c r="U36" i="3"/>
  <c r="B27" i="1" a="1"/>
  <c r="N26" i="3" l="1"/>
  <c r="I34" i="1"/>
  <c r="T34" i="1" s="1"/>
  <c r="G28" i="1"/>
  <c r="R28" i="1"/>
  <c r="K28" i="1"/>
  <c r="V28" i="1"/>
  <c r="F31" i="1"/>
  <c r="Q31" i="1" s="1"/>
  <c r="G31" i="1"/>
  <c r="R31" i="1" s="1"/>
  <c r="K31" i="1"/>
  <c r="V31" i="1"/>
  <c r="B32" i="1"/>
  <c r="M32" i="1"/>
  <c r="G34" i="1"/>
  <c r="R34" i="1" s="1"/>
  <c r="H34" i="1"/>
  <c r="S34" i="1" s="1"/>
  <c r="D28" i="1"/>
  <c r="O28" i="1" s="1"/>
  <c r="E28" i="1"/>
  <c r="P28" i="1"/>
  <c r="K34" i="1"/>
  <c r="V34" i="1"/>
  <c r="C32" i="1"/>
  <c r="N32" i="1" s="1"/>
  <c r="C27" i="1"/>
  <c r="N27" i="1"/>
  <c r="D30" i="1"/>
  <c r="O30" i="1"/>
  <c r="F33" i="1"/>
  <c r="Q33" i="1" s="1"/>
  <c r="G36" i="1"/>
  <c r="R36" i="1"/>
  <c r="D27" i="1"/>
  <c r="O27" i="1" s="1"/>
  <c r="E30" i="1"/>
  <c r="P30" i="1" s="1"/>
  <c r="G33" i="1"/>
  <c r="R33" i="1"/>
  <c r="H36" i="1"/>
  <c r="S36" i="1" s="1"/>
  <c r="G27" i="1"/>
  <c r="R27" i="1"/>
  <c r="F30" i="1"/>
  <c r="Q30" i="1"/>
  <c r="H33" i="1"/>
  <c r="S33" i="1" s="1"/>
  <c r="I36" i="1"/>
  <c r="T36" i="1"/>
  <c r="K27" i="1"/>
  <c r="V27" i="1"/>
  <c r="G30" i="1"/>
  <c r="R30" i="1" s="1"/>
  <c r="K33" i="1"/>
  <c r="V33" i="1" s="1"/>
  <c r="J36" i="1"/>
  <c r="U36" i="1" s="1"/>
  <c r="B28" i="1"/>
  <c r="M28" i="1"/>
  <c r="D31" i="1"/>
  <c r="O31" i="1"/>
  <c r="E34" i="1"/>
  <c r="P34" i="1" s="1"/>
  <c r="K36" i="1"/>
  <c r="V36" i="1"/>
  <c r="C28" i="1"/>
  <c r="N28" i="1"/>
  <c r="E31" i="1"/>
  <c r="P31" i="1"/>
  <c r="F34" i="1"/>
  <c r="Q34" i="1" s="1"/>
  <c r="D32" i="1"/>
  <c r="O32" i="1" s="1"/>
  <c r="G29" i="1"/>
  <c r="R29" i="1"/>
  <c r="J29" i="1"/>
  <c r="U29" i="1"/>
  <c r="I32" i="1"/>
  <c r="T32" i="1" s="1"/>
  <c r="K35" i="1"/>
  <c r="V35" i="1"/>
  <c r="E35" i="1"/>
  <c r="P35" i="1"/>
  <c r="F35" i="1"/>
  <c r="Q35" i="1"/>
  <c r="K29" i="1"/>
  <c r="V29" i="1"/>
  <c r="J32" i="1"/>
  <c r="U32" i="1" s="1"/>
  <c r="D36" i="1"/>
  <c r="O36" i="1" s="1"/>
  <c r="B29" i="1"/>
  <c r="M29" i="1"/>
  <c r="C29" i="1"/>
  <c r="N29" i="1" s="1"/>
  <c r="E32" i="1"/>
  <c r="P32" i="1"/>
  <c r="G35" i="1"/>
  <c r="R35" i="1"/>
  <c r="B27" i="1"/>
  <c r="M27" i="1"/>
  <c r="E27" i="1"/>
  <c r="P27" i="1"/>
  <c r="F27" i="1"/>
  <c r="Q27" i="1" s="1"/>
  <c r="H27" i="1"/>
  <c r="S27" i="1" s="1"/>
  <c r="I27" i="1"/>
  <c r="T27" i="1" s="1"/>
  <c r="J27" i="1"/>
  <c r="U27" i="1" s="1"/>
  <c r="F28" i="1"/>
  <c r="Q28" i="1"/>
  <c r="H28" i="1"/>
  <c r="S28" i="1"/>
  <c r="I28" i="1"/>
  <c r="T28" i="1"/>
  <c r="J28" i="1"/>
  <c r="U28" i="1"/>
  <c r="D29" i="1"/>
  <c r="O29" i="1" s="1"/>
  <c r="E29" i="1"/>
  <c r="P29" i="1"/>
  <c r="F29" i="1"/>
  <c r="Q29" i="1" s="1"/>
  <c r="H29" i="1"/>
  <c r="S29" i="1" s="1"/>
  <c r="I29" i="1"/>
  <c r="T29" i="1" s="1"/>
  <c r="B30" i="1"/>
  <c r="M30" i="1"/>
  <c r="C30" i="1"/>
  <c r="N30" i="1"/>
  <c r="H30" i="1"/>
  <c r="S30" i="1"/>
  <c r="I30" i="1"/>
  <c r="T30" i="1" s="1"/>
  <c r="J30" i="1"/>
  <c r="U30" i="1"/>
  <c r="K30" i="1"/>
  <c r="V30" i="1"/>
  <c r="B31" i="1"/>
  <c r="M31" i="1" s="1"/>
  <c r="C31" i="1"/>
  <c r="N31" i="1" s="1"/>
  <c r="H31" i="1"/>
  <c r="S31" i="1" s="1"/>
  <c r="I31" i="1"/>
  <c r="T31" i="1"/>
  <c r="J31" i="1"/>
  <c r="U31" i="1"/>
  <c r="F32" i="1"/>
  <c r="Q32" i="1" s="1"/>
  <c r="G32" i="1"/>
  <c r="R32" i="1"/>
  <c r="H32" i="1"/>
  <c r="S32" i="1"/>
  <c r="K32" i="1"/>
  <c r="V32" i="1" s="1"/>
  <c r="B33" i="1"/>
  <c r="M33" i="1"/>
  <c r="C33" i="1"/>
  <c r="N33" i="1" s="1"/>
  <c r="D33" i="1"/>
  <c r="O33" i="1" s="1"/>
  <c r="E33" i="1"/>
  <c r="P33" i="1"/>
  <c r="I33" i="1"/>
  <c r="T33" i="1" s="1"/>
  <c r="J33" i="1"/>
  <c r="U33" i="1"/>
  <c r="B34" i="1"/>
  <c r="M34" i="1"/>
  <c r="C34" i="1"/>
  <c r="N34" i="1" s="1"/>
  <c r="D34" i="1"/>
  <c r="O34" i="1"/>
  <c r="J34" i="1"/>
  <c r="U34" i="1"/>
  <c r="B35" i="1"/>
  <c r="M35" i="1" s="1"/>
  <c r="C35" i="1"/>
  <c r="N35" i="1" s="1"/>
  <c r="D35" i="1"/>
  <c r="O35" i="1" s="1"/>
  <c r="H35" i="1"/>
  <c r="S35" i="1"/>
  <c r="I35" i="1"/>
  <c r="T35" i="1"/>
  <c r="J35" i="1"/>
  <c r="U35" i="1" s="1"/>
  <c r="B36" i="1"/>
  <c r="M36" i="1"/>
  <c r="C36" i="1"/>
  <c r="N36" i="1"/>
  <c r="E36" i="1"/>
  <c r="P36" i="1"/>
  <c r="F36" i="1"/>
  <c r="Q36" i="1" s="1"/>
  <c r="B27" i="4" a="1"/>
  <c r="N26" i="1" l="1"/>
  <c r="C34" i="4"/>
  <c r="N34" i="4" s="1"/>
  <c r="B34" i="4"/>
  <c r="M34" i="4"/>
  <c r="K33" i="4"/>
  <c r="V33" i="4" s="1"/>
  <c r="J30" i="4"/>
  <c r="U30" i="4" s="1"/>
  <c r="E30" i="4"/>
  <c r="P30" i="4" s="1"/>
  <c r="G27" i="4"/>
  <c r="R27" i="4"/>
  <c r="E27" i="4"/>
  <c r="P27" i="4"/>
  <c r="D34" i="4"/>
  <c r="O34" i="4" s="1"/>
  <c r="D30" i="4"/>
  <c r="O30" i="4" s="1"/>
  <c r="K30" i="4"/>
  <c r="V30" i="4" s="1"/>
  <c r="H27" i="4"/>
  <c r="S27" i="4"/>
  <c r="I33" i="4"/>
  <c r="T33" i="4" s="1"/>
  <c r="I36" i="4"/>
  <c r="T36" i="4" s="1"/>
  <c r="J35" i="4"/>
  <c r="U35" i="4"/>
  <c r="C32" i="4"/>
  <c r="N32" i="4"/>
  <c r="J28" i="4"/>
  <c r="U28" i="4" s="1"/>
  <c r="E35" i="4"/>
  <c r="P35" i="4"/>
  <c r="B32" i="4"/>
  <c r="M32" i="4" s="1"/>
  <c r="I28" i="4"/>
  <c r="T28" i="4" s="1"/>
  <c r="D35" i="4"/>
  <c r="O35" i="4"/>
  <c r="K31" i="4"/>
  <c r="V31" i="4" s="1"/>
  <c r="E28" i="4"/>
  <c r="P28" i="4"/>
  <c r="C35" i="4"/>
  <c r="N35" i="4"/>
  <c r="J31" i="4"/>
  <c r="U31" i="4" s="1"/>
  <c r="K27" i="4"/>
  <c r="V27" i="4"/>
  <c r="I34" i="4"/>
  <c r="T34" i="4"/>
  <c r="I31" i="4"/>
  <c r="T31" i="4" s="1"/>
  <c r="J27" i="4"/>
  <c r="U27" i="4" s="1"/>
  <c r="E34" i="4"/>
  <c r="P34" i="4" s="1"/>
  <c r="B31" i="4"/>
  <c r="M31" i="4"/>
  <c r="I27" i="4"/>
  <c r="T27" i="4"/>
  <c r="E33" i="4"/>
  <c r="P33" i="4" s="1"/>
  <c r="D33" i="4"/>
  <c r="O33" i="4"/>
  <c r="F36" i="4"/>
  <c r="Q36" i="4"/>
  <c r="C33" i="4"/>
  <c r="N33" i="4"/>
  <c r="G29" i="4"/>
  <c r="R29" i="4" s="1"/>
  <c r="B30" i="4"/>
  <c r="M30" i="4" s="1"/>
  <c r="E36" i="4"/>
  <c r="P36" i="4"/>
  <c r="F32" i="4"/>
  <c r="Q32" i="4"/>
  <c r="F29" i="4"/>
  <c r="Q29" i="4" s="1"/>
  <c r="C30" i="4"/>
  <c r="N30" i="4" s="1"/>
  <c r="H36" i="4"/>
  <c r="S36" i="4"/>
  <c r="G36" i="4"/>
  <c r="R36" i="4" s="1"/>
  <c r="K29" i="4"/>
  <c r="V29" i="4" s="1"/>
  <c r="K35" i="4"/>
  <c r="V35" i="4" s="1"/>
  <c r="E32" i="4"/>
  <c r="P32" i="4"/>
  <c r="K28" i="4"/>
  <c r="V28" i="4"/>
  <c r="B35" i="4"/>
  <c r="M35" i="4" s="1"/>
  <c r="I32" i="4"/>
  <c r="T32" i="4" s="1"/>
  <c r="I30" i="4"/>
  <c r="T30" i="4" s="1"/>
  <c r="H28" i="4"/>
  <c r="S28" i="4"/>
  <c r="K36" i="4"/>
  <c r="V36" i="4"/>
  <c r="K34" i="4"/>
  <c r="V34" i="4" s="1"/>
  <c r="H32" i="4"/>
  <c r="S32" i="4"/>
  <c r="G30" i="4"/>
  <c r="R30" i="4"/>
  <c r="G28" i="4"/>
  <c r="R28" i="4" s="1"/>
  <c r="J36" i="4"/>
  <c r="U36" i="4"/>
  <c r="J34" i="4"/>
  <c r="U34" i="4" s="1"/>
  <c r="G32" i="4"/>
  <c r="R32" i="4" s="1"/>
  <c r="F30" i="4"/>
  <c r="Q30" i="4"/>
  <c r="F28" i="4"/>
  <c r="Q28" i="4" s="1"/>
  <c r="I35" i="4"/>
  <c r="T35" i="4"/>
  <c r="H33" i="4"/>
  <c r="S33" i="4"/>
  <c r="H31" i="4"/>
  <c r="S31" i="4" s="1"/>
  <c r="E29" i="4"/>
  <c r="P29" i="4" s="1"/>
  <c r="D27" i="4"/>
  <c r="O27" i="4"/>
  <c r="H35" i="4"/>
  <c r="S35" i="4"/>
  <c r="G33" i="4"/>
  <c r="R33" i="4" s="1"/>
  <c r="G31" i="4"/>
  <c r="R31" i="4" s="1"/>
  <c r="D29" i="4"/>
  <c r="O29" i="4"/>
  <c r="C27" i="4"/>
  <c r="N27" i="4"/>
  <c r="G35" i="4"/>
  <c r="R35" i="4" s="1"/>
  <c r="F33" i="4"/>
  <c r="Q33" i="4" s="1"/>
  <c r="C31" i="4"/>
  <c r="N31" i="4" s="1"/>
  <c r="C29" i="4"/>
  <c r="N29" i="4"/>
  <c r="B27" i="4"/>
  <c r="M27" i="4"/>
  <c r="F27" i="4"/>
  <c r="Q27" i="4" s="1"/>
  <c r="B28" i="4"/>
  <c r="M28" i="4"/>
  <c r="C28" i="4"/>
  <c r="N28" i="4"/>
  <c r="D28" i="4"/>
  <c r="O28" i="4" s="1"/>
  <c r="B29" i="4"/>
  <c r="M29" i="4"/>
  <c r="H29" i="4"/>
  <c r="S29" i="4" s="1"/>
  <c r="I29" i="4"/>
  <c r="T29" i="4" s="1"/>
  <c r="J29" i="4"/>
  <c r="U29" i="4"/>
  <c r="H30" i="4"/>
  <c r="S30" i="4" s="1"/>
  <c r="D31" i="4"/>
  <c r="O31" i="4"/>
  <c r="E31" i="4"/>
  <c r="P31" i="4"/>
  <c r="F31" i="4"/>
  <c r="Q31" i="4" s="1"/>
  <c r="D32" i="4"/>
  <c r="O32" i="4"/>
  <c r="J32" i="4"/>
  <c r="U32" i="4"/>
  <c r="K32" i="4"/>
  <c r="V32" i="4" s="1"/>
  <c r="B33" i="4"/>
  <c r="M33" i="4" s="1"/>
  <c r="J33" i="4"/>
  <c r="U33" i="4" s="1"/>
  <c r="F34" i="4"/>
  <c r="Q34" i="4"/>
  <c r="G34" i="4"/>
  <c r="R34" i="4"/>
  <c r="H34" i="4"/>
  <c r="S34" i="4" s="1"/>
  <c r="F35" i="4"/>
  <c r="Q35" i="4"/>
  <c r="B36" i="4"/>
  <c r="M36" i="4"/>
  <c r="C36" i="4"/>
  <c r="N36" i="4"/>
  <c r="D36" i="4"/>
  <c r="O36" i="4" s="1"/>
  <c r="N26" i="4" l="1"/>
</calcChain>
</file>

<file path=xl/sharedStrings.xml><?xml version="1.0" encoding="utf-8"?>
<sst xmlns="http://schemas.openxmlformats.org/spreadsheetml/2006/main" count="31" uniqueCount="13">
  <si>
    <t>rank</t>
  </si>
  <si>
    <t>salvag. Alg.</t>
  </si>
  <si>
    <t>Input Matrix</t>
  </si>
  <si>
    <t>Eigenvectors</t>
  </si>
  <si>
    <t>Eigenvalues</t>
  </si>
  <si>
    <t>compon.</t>
  </si>
  <si>
    <t>None</t>
  </si>
  <si>
    <t>RankReducedSQRT</t>
  </si>
  <si>
    <t>RankReducedMatrix</t>
  </si>
  <si>
    <t>distance</t>
  </si>
  <si>
    <t>RankReduced Matrix</t>
  </si>
  <si>
    <t>vols</t>
  </si>
  <si>
    <t>Cov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</si>
</sst>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2" formatCode="0.00000"/>
    <numFmt numFmtId="173" formatCode="0.0000"/>
    <numFmt numFmtId="181" formatCode="0.0E+00"/>
  </numFmts>
  <fonts count="6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  <font>
      <sz val="8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173" fontId="2" fillId="0" borderId="0" xfId="0" applyNumberFormat="1" applyFont="1"/>
    <xf numFmtId="10" fontId="2" fillId="0" borderId="0" xfId="0" applyNumberFormat="1" applyFont="1"/>
    <xf numFmtId="1" fontId="2" fillId="0" borderId="0" xfId="0" applyNumberFormat="1" applyFont="1"/>
    <xf numFmtId="10" fontId="2" fillId="0" borderId="0" xfId="1" applyNumberFormat="1" applyFont="1"/>
    <xf numFmtId="181" fontId="3" fillId="0" borderId="0" xfId="0" applyNumberFormat="1" applyFont="1"/>
    <xf numFmtId="0" fontId="5" fillId="0" borderId="0" xfId="0" applyFont="1" applyAlignment="1">
      <alignment horizontal="center"/>
    </xf>
    <xf numFmtId="172" fontId="2" fillId="0" borderId="1" xfId="0" applyNumberFormat="1" applyFont="1" applyBorder="1"/>
    <xf numFmtId="172" fontId="2" fillId="0" borderId="2" xfId="0" applyNumberFormat="1" applyFont="1" applyBorder="1"/>
    <xf numFmtId="172" fontId="2" fillId="0" borderId="3" xfId="0" applyNumberFormat="1" applyFont="1" applyBorder="1"/>
    <xf numFmtId="172" fontId="2" fillId="0" borderId="4" xfId="0" applyNumberFormat="1" applyFont="1" applyBorder="1"/>
    <xf numFmtId="172" fontId="2" fillId="0" borderId="0" xfId="0" applyNumberFormat="1" applyFont="1" applyBorder="1"/>
    <xf numFmtId="172" fontId="2" fillId="0" borderId="5" xfId="0" applyNumberFormat="1" applyFont="1" applyBorder="1"/>
    <xf numFmtId="172" fontId="2" fillId="0" borderId="6" xfId="0" applyNumberFormat="1" applyFont="1" applyBorder="1"/>
    <xf numFmtId="172" fontId="2" fillId="0" borderId="7" xfId="0" applyNumberFormat="1" applyFont="1" applyBorder="1"/>
    <xf numFmtId="172" fontId="2" fillId="0" borderId="8" xfId="0" applyNumberFormat="1" applyFont="1" applyBorder="1"/>
    <xf numFmtId="173" fontId="2" fillId="0" borderId="9" xfId="0" applyNumberFormat="1" applyFont="1" applyBorder="1"/>
    <xf numFmtId="173" fontId="2" fillId="0" borderId="10" xfId="0" applyNumberFormat="1" applyFont="1" applyBorder="1"/>
    <xf numFmtId="173" fontId="2" fillId="0" borderId="11" xfId="0" applyNumberFormat="1" applyFont="1" applyBorder="1"/>
    <xf numFmtId="181" fontId="2" fillId="0" borderId="1" xfId="0" applyNumberFormat="1" applyFont="1" applyBorder="1"/>
    <xf numFmtId="181" fontId="2" fillId="0" borderId="2" xfId="0" applyNumberFormat="1" applyFont="1" applyBorder="1"/>
    <xf numFmtId="181" fontId="2" fillId="0" borderId="3" xfId="0" applyNumberFormat="1" applyFont="1" applyBorder="1"/>
    <xf numFmtId="181" fontId="2" fillId="0" borderId="4" xfId="0" applyNumberFormat="1" applyFont="1" applyBorder="1"/>
    <xf numFmtId="181" fontId="2" fillId="0" borderId="0" xfId="0" applyNumberFormat="1" applyFont="1" applyBorder="1"/>
    <xf numFmtId="181" fontId="2" fillId="0" borderId="5" xfId="0" applyNumberFormat="1" applyFont="1" applyBorder="1"/>
    <xf numFmtId="181" fontId="2" fillId="0" borderId="6" xfId="0" applyNumberFormat="1" applyFont="1" applyBorder="1"/>
    <xf numFmtId="181" fontId="2" fillId="0" borderId="7" xfId="0" applyNumberFormat="1" applyFont="1" applyBorder="1"/>
    <xf numFmtId="181" fontId="2" fillId="0" borderId="8" xfId="0" applyNumberFormat="1" applyFont="1" applyBorder="1"/>
    <xf numFmtId="0" fontId="5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0" fontId="2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73" fontId="5" fillId="0" borderId="12" xfId="0" applyNumberFormat="1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2" fillId="0" borderId="14" xfId="0" applyFont="1" applyBorder="1"/>
    <xf numFmtId="10" fontId="4" fillId="0" borderId="10" xfId="0" applyNumberFormat="1" applyFont="1" applyBorder="1"/>
    <xf numFmtId="10" fontId="4" fillId="0" borderId="11" xfId="0" applyNumberFormat="1" applyFont="1" applyBorder="1"/>
    <xf numFmtId="0" fontId="5" fillId="0" borderId="12" xfId="0" applyFont="1" applyBorder="1" applyAlignment="1">
      <alignment horizontal="left"/>
    </xf>
    <xf numFmtId="173" fontId="5" fillId="0" borderId="12" xfId="0" applyNumberFormat="1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6"/>
  <sheetViews>
    <sheetView workbookViewId="0">
      <selection activeCell="N17" sqref="N17"/>
    </sheetView>
  </sheetViews>
  <sheetFormatPr defaultRowHeight="11.25" x14ac:dyDescent="0.2"/>
  <cols>
    <col min="1" max="1" width="3.140625" style="1" customWidth="1"/>
    <col min="2" max="2" width="17" style="1" customWidth="1"/>
    <col min="3" max="3" width="7.28515625" style="1" customWidth="1"/>
    <col min="4" max="8" width="7.140625" style="1" bestFit="1" customWidth="1"/>
    <col min="9" max="11" width="6.7109375" style="1" bestFit="1" customWidth="1"/>
    <col min="12" max="12" width="1.5703125" style="1" customWidth="1"/>
    <col min="13" max="13" width="10.7109375" style="1" customWidth="1"/>
    <col min="14" max="14" width="11.42578125" style="1" bestFit="1" customWidth="1"/>
    <col min="15" max="15" width="6.28515625" style="1" customWidth="1"/>
    <col min="16" max="16" width="7.140625" style="1" customWidth="1"/>
    <col min="17" max="25" width="7.140625" style="1" bestFit="1" customWidth="1"/>
    <col min="26" max="16384" width="9.140625" style="1"/>
  </cols>
  <sheetData>
    <row r="2" spans="2:25" x14ac:dyDescent="0.2">
      <c r="B2" s="7" t="s">
        <v>2</v>
      </c>
      <c r="C2" s="1" t="str">
        <f>_xll.qlSymmetricSchurDecomposition(,B3:K12)</f>
        <v>obj_0001e#0002</v>
      </c>
      <c r="M2" s="35" t="s">
        <v>4</v>
      </c>
      <c r="N2" s="3">
        <v>0</v>
      </c>
      <c r="P2" s="37" t="s">
        <v>3</v>
      </c>
      <c r="Q2" s="38"/>
    </row>
    <row r="3" spans="2:25" x14ac:dyDescent="0.2">
      <c r="B3" s="8">
        <v>1</v>
      </c>
      <c r="C3" s="9">
        <v>0.97560000000000002</v>
      </c>
      <c r="D3" s="9">
        <v>0.95240000000000002</v>
      </c>
      <c r="E3" s="9">
        <v>0.9304</v>
      </c>
      <c r="F3" s="9">
        <v>0.90939999999999999</v>
      </c>
      <c r="G3" s="9">
        <v>0.88939999999999997</v>
      </c>
      <c r="H3" s="9">
        <v>0.87039999999999995</v>
      </c>
      <c r="I3" s="9">
        <v>0.85229999999999995</v>
      </c>
      <c r="J3" s="9">
        <v>0.83520000000000005</v>
      </c>
      <c r="K3" s="10">
        <v>0.81879999999999997</v>
      </c>
      <c r="L3" s="2"/>
      <c r="M3" s="17">
        <f t="array" ref="M3:M12">_xll.qlSymmetricSchurDecompositionEigenvalues(C2)</f>
        <v>9.2709068401637822</v>
      </c>
      <c r="N3" s="5">
        <f t="shared" ref="N3:N12" si="0">M3/$M$13+N2</f>
        <v>0.92709068401637806</v>
      </c>
      <c r="P3" s="8">
        <f t="array" ref="P3:Y12">_xll.qlSymmetricSchurDecompositionEigenvectors(C2)</f>
        <v>0.30808711422406521</v>
      </c>
      <c r="Q3" s="9">
        <v>0.42936899354776464</v>
      </c>
      <c r="R3" s="9">
        <v>0.42631032812075709</v>
      </c>
      <c r="S3" s="9">
        <v>0.40463994797531411</v>
      </c>
      <c r="T3" s="9">
        <v>0.3640493799747227</v>
      </c>
      <c r="U3" s="9">
        <v>0.32251323871699134</v>
      </c>
      <c r="V3" s="9">
        <v>0.26532367691215858</v>
      </c>
      <c r="W3" s="9">
        <v>0.20742176603500836</v>
      </c>
      <c r="X3" s="9">
        <v>0.14287487391591425</v>
      </c>
      <c r="Y3" s="10">
        <v>6.9786830487665166E-2</v>
      </c>
    </row>
    <row r="4" spans="2:25" x14ac:dyDescent="0.2">
      <c r="B4" s="11">
        <v>0.97560000000000002</v>
      </c>
      <c r="C4" s="12">
        <v>1</v>
      </c>
      <c r="D4" s="12">
        <v>0.97560000000000002</v>
      </c>
      <c r="E4" s="12">
        <v>0.95240000000000002</v>
      </c>
      <c r="F4" s="12">
        <v>0.9304</v>
      </c>
      <c r="G4" s="12">
        <v>0.90939999999999999</v>
      </c>
      <c r="H4" s="12">
        <v>0.88939999999999997</v>
      </c>
      <c r="I4" s="12">
        <v>0.87039999999999995</v>
      </c>
      <c r="J4" s="12">
        <v>0.85229999999999995</v>
      </c>
      <c r="K4" s="13">
        <v>0.83520000000000005</v>
      </c>
      <c r="L4" s="2"/>
      <c r="M4" s="18">
        <v>0.42071732348851049</v>
      </c>
      <c r="N4" s="5">
        <f t="shared" si="0"/>
        <v>0.96916241636522915</v>
      </c>
      <c r="P4" s="11">
        <v>0.31347759056072044</v>
      </c>
      <c r="Q4" s="12">
        <v>0.40029183688841852</v>
      </c>
      <c r="R4" s="12">
        <v>0.27027027268498488</v>
      </c>
      <c r="S4" s="12">
        <v>8.4206989463997295E-2</v>
      </c>
      <c r="T4" s="12">
        <v>-0.13113500029616956</v>
      </c>
      <c r="U4" s="12">
        <v>-0.31038612673884608</v>
      </c>
      <c r="V4" s="12">
        <v>-0.42107207282968645</v>
      </c>
      <c r="W4" s="12">
        <v>-0.44266986054235835</v>
      </c>
      <c r="X4" s="12">
        <v>-0.36631639479997447</v>
      </c>
      <c r="Y4" s="13">
        <v>-0.20094644844182982</v>
      </c>
    </row>
    <row r="5" spans="2:25" x14ac:dyDescent="0.2">
      <c r="B5" s="11">
        <v>0.95240000000000002</v>
      </c>
      <c r="C5" s="12">
        <v>0.97560000000000002</v>
      </c>
      <c r="D5" s="12">
        <v>1</v>
      </c>
      <c r="E5" s="12">
        <v>0.97560000000000002</v>
      </c>
      <c r="F5" s="12">
        <v>0.95240000000000002</v>
      </c>
      <c r="G5" s="12">
        <v>0.9304</v>
      </c>
      <c r="H5" s="12">
        <v>0.90939999999999999</v>
      </c>
      <c r="I5" s="12">
        <v>0.88939999999999997</v>
      </c>
      <c r="J5" s="12">
        <v>0.87039999999999995</v>
      </c>
      <c r="K5" s="13">
        <v>0.85229999999999995</v>
      </c>
      <c r="L5" s="2"/>
      <c r="M5" s="18">
        <v>0.12674770658244172</v>
      </c>
      <c r="N5" s="5">
        <f t="shared" si="0"/>
        <v>0.98183718702347333</v>
      </c>
      <c r="P5" s="11">
        <v>0.31753224353262011</v>
      </c>
      <c r="Q5" s="12">
        <v>0.32467465124024847</v>
      </c>
      <c r="R5" s="12">
        <v>7.6771460501210802E-3</v>
      </c>
      <c r="S5" s="12">
        <v>-0.30663812406552321</v>
      </c>
      <c r="T5" s="12">
        <v>-0.44740034588308847</v>
      </c>
      <c r="U5" s="12">
        <v>-0.31879431664234831</v>
      </c>
      <c r="V5" s="12">
        <v>-7.323999740076294E-3</v>
      </c>
      <c r="W5" s="12">
        <v>0.31583143716113649</v>
      </c>
      <c r="X5" s="12">
        <v>0.44597491552459012</v>
      </c>
      <c r="Y5" s="13">
        <v>0.31492875176596646</v>
      </c>
    </row>
    <row r="6" spans="2:25" x14ac:dyDescent="0.2">
      <c r="B6" s="11">
        <v>0.9304</v>
      </c>
      <c r="C6" s="12">
        <v>0.95240000000000002</v>
      </c>
      <c r="D6" s="12">
        <v>0.97560000000000002</v>
      </c>
      <c r="E6" s="12">
        <v>1</v>
      </c>
      <c r="F6" s="12">
        <v>0.97560000000000002</v>
      </c>
      <c r="G6" s="12">
        <v>0.95240000000000002</v>
      </c>
      <c r="H6" s="12">
        <v>0.9304</v>
      </c>
      <c r="I6" s="12">
        <v>0.90939999999999999</v>
      </c>
      <c r="J6" s="12">
        <v>0.88939999999999997</v>
      </c>
      <c r="K6" s="13">
        <v>0.87039999999999995</v>
      </c>
      <c r="L6" s="2"/>
      <c r="M6" s="18">
        <v>5.9239731356788505E-2</v>
      </c>
      <c r="N6" s="5">
        <f t="shared" si="0"/>
        <v>0.98776116015915216</v>
      </c>
      <c r="P6" s="11">
        <v>0.3202461566800035</v>
      </c>
      <c r="Q6" s="12">
        <v>0.21125076820906963</v>
      </c>
      <c r="R6" s="12">
        <v>-0.25774536752245131</v>
      </c>
      <c r="S6" s="12">
        <v>-0.44008804495922599</v>
      </c>
      <c r="T6" s="12">
        <v>-0.1407494676022652</v>
      </c>
      <c r="U6" s="12">
        <v>0.31282704515186843</v>
      </c>
      <c r="V6" s="12">
        <v>0.42803792943795865</v>
      </c>
      <c r="W6" s="12">
        <v>6.9016098160435718E-2</v>
      </c>
      <c r="X6" s="12">
        <v>-0.35774689793840703</v>
      </c>
      <c r="Y6" s="13">
        <v>-0.39883786634583568</v>
      </c>
    </row>
    <row r="7" spans="2:25" x14ac:dyDescent="0.2">
      <c r="B7" s="11">
        <v>0.90939999999999999</v>
      </c>
      <c r="C7" s="12">
        <v>0.9304</v>
      </c>
      <c r="D7" s="12">
        <v>0.95240000000000002</v>
      </c>
      <c r="E7" s="12">
        <v>0.97560000000000002</v>
      </c>
      <c r="F7" s="12">
        <v>1</v>
      </c>
      <c r="G7" s="12">
        <v>0.97560000000000002</v>
      </c>
      <c r="H7" s="12">
        <v>0.95240000000000002</v>
      </c>
      <c r="I7" s="12">
        <v>0.9304</v>
      </c>
      <c r="J7" s="12">
        <v>0.90939999999999999</v>
      </c>
      <c r="K7" s="13">
        <v>0.88939999999999997</v>
      </c>
      <c r="L7" s="2"/>
      <c r="M7" s="18">
        <v>3.5953038707222613E-2</v>
      </c>
      <c r="N7" s="5">
        <f t="shared" si="0"/>
        <v>0.99135646402987443</v>
      </c>
      <c r="P7" s="11">
        <v>0.32160504304839538</v>
      </c>
      <c r="Q7" s="12">
        <v>7.3267977134463161E-2</v>
      </c>
      <c r="R7" s="12">
        <v>-0.42275509552174373</v>
      </c>
      <c r="S7" s="12">
        <v>-0.20364495815386779</v>
      </c>
      <c r="T7" s="12">
        <v>0.36096284921126581</v>
      </c>
      <c r="U7" s="12">
        <v>0.31647288458637363</v>
      </c>
      <c r="V7" s="12">
        <v>-0.26273855054593492</v>
      </c>
      <c r="W7" s="12">
        <v>-0.39560951333075561</v>
      </c>
      <c r="X7" s="12">
        <v>0.13609776281243113</v>
      </c>
      <c r="Y7" s="13">
        <v>0.44328158187422367</v>
      </c>
    </row>
    <row r="8" spans="2:25" x14ac:dyDescent="0.2">
      <c r="B8" s="11">
        <v>0.88939999999999997</v>
      </c>
      <c r="C8" s="12">
        <v>0.90939999999999999</v>
      </c>
      <c r="D8" s="12">
        <v>0.9304</v>
      </c>
      <c r="E8" s="12">
        <v>0.95240000000000002</v>
      </c>
      <c r="F8" s="12">
        <v>0.97560000000000002</v>
      </c>
      <c r="G8" s="12">
        <v>1</v>
      </c>
      <c r="H8" s="12">
        <v>0.97560000000000002</v>
      </c>
      <c r="I8" s="12">
        <v>0.95240000000000002</v>
      </c>
      <c r="J8" s="12">
        <v>0.9304</v>
      </c>
      <c r="K8" s="13">
        <v>0.90939999999999999</v>
      </c>
      <c r="L8" s="2"/>
      <c r="M8" s="18">
        <v>2.4956978505270924E-2</v>
      </c>
      <c r="N8" s="5">
        <f t="shared" si="0"/>
        <v>0.99385216188040149</v>
      </c>
      <c r="P8" s="11">
        <v>0.32160504304839571</v>
      </c>
      <c r="Q8" s="12">
        <v>-7.326797713446262E-2</v>
      </c>
      <c r="R8" s="12">
        <v>-0.42275509552174234</v>
      </c>
      <c r="S8" s="12">
        <v>0.20364495815387157</v>
      </c>
      <c r="T8" s="12">
        <v>0.36096284921125993</v>
      </c>
      <c r="U8" s="12">
        <v>-0.31647288458637168</v>
      </c>
      <c r="V8" s="12">
        <v>-0.26273855054595935</v>
      </c>
      <c r="W8" s="12">
        <v>0.39560951333075345</v>
      </c>
      <c r="X8" s="12">
        <v>0.1360977628123923</v>
      </c>
      <c r="Y8" s="13">
        <v>-0.44328158187422922</v>
      </c>
    </row>
    <row r="9" spans="2:25" x14ac:dyDescent="0.2">
      <c r="B9" s="11">
        <v>0.87039999999999995</v>
      </c>
      <c r="C9" s="12">
        <v>0.88939999999999997</v>
      </c>
      <c r="D9" s="12">
        <v>0.90939999999999999</v>
      </c>
      <c r="E9" s="12">
        <v>0.9304</v>
      </c>
      <c r="F9" s="12">
        <v>0.95240000000000002</v>
      </c>
      <c r="G9" s="12">
        <v>0.97560000000000002</v>
      </c>
      <c r="H9" s="12">
        <v>1</v>
      </c>
      <c r="I9" s="12">
        <v>0.97560000000000002</v>
      </c>
      <c r="J9" s="12">
        <v>0.95240000000000002</v>
      </c>
      <c r="K9" s="13">
        <v>0.9304</v>
      </c>
      <c r="L9" s="2"/>
      <c r="M9" s="18">
        <v>1.9117669503864024E-2</v>
      </c>
      <c r="N9" s="5">
        <f t="shared" si="0"/>
        <v>0.9957639288307879</v>
      </c>
      <c r="P9" s="11">
        <v>0.32024615668000356</v>
      </c>
      <c r="Q9" s="12">
        <v>-0.21125076820906943</v>
      </c>
      <c r="R9" s="12">
        <v>-0.2577453675224522</v>
      </c>
      <c r="S9" s="12">
        <v>0.44008804495922432</v>
      </c>
      <c r="T9" s="12">
        <v>-0.14074946760226711</v>
      </c>
      <c r="U9" s="12">
        <v>-0.31282704515187526</v>
      </c>
      <c r="V9" s="12">
        <v>0.42803792943796753</v>
      </c>
      <c r="W9" s="12">
        <v>-6.9016098160439285E-2</v>
      </c>
      <c r="X9" s="12">
        <v>-0.35774689793837872</v>
      </c>
      <c r="Y9" s="13">
        <v>0.3988378663458455</v>
      </c>
    </row>
    <row r="10" spans="2:25" x14ac:dyDescent="0.2">
      <c r="B10" s="11">
        <v>0.85229999999999995</v>
      </c>
      <c r="C10" s="12">
        <v>0.87039999999999995</v>
      </c>
      <c r="D10" s="12">
        <v>0.88939999999999997</v>
      </c>
      <c r="E10" s="12">
        <v>0.90939999999999999</v>
      </c>
      <c r="F10" s="12">
        <v>0.9304</v>
      </c>
      <c r="G10" s="12">
        <v>0.95240000000000002</v>
      </c>
      <c r="H10" s="12">
        <v>0.97560000000000002</v>
      </c>
      <c r="I10" s="12">
        <v>1</v>
      </c>
      <c r="J10" s="12">
        <v>0.97560000000000002</v>
      </c>
      <c r="K10" s="13">
        <v>0.95240000000000002</v>
      </c>
      <c r="L10" s="2"/>
      <c r="M10" s="18">
        <v>1.5801032509211759E-2</v>
      </c>
      <c r="N10" s="5">
        <f t="shared" si="0"/>
        <v>0.99734403208170908</v>
      </c>
      <c r="P10" s="11">
        <v>0.31753224353262011</v>
      </c>
      <c r="Q10" s="12">
        <v>-0.32467465124024841</v>
      </c>
      <c r="R10" s="12">
        <v>7.6771460501216006E-3</v>
      </c>
      <c r="S10" s="12">
        <v>0.30663812406551921</v>
      </c>
      <c r="T10" s="12">
        <v>-0.44740034588309213</v>
      </c>
      <c r="U10" s="12">
        <v>0.31879431664235697</v>
      </c>
      <c r="V10" s="12">
        <v>-7.3239997400675787E-3</v>
      </c>
      <c r="W10" s="12">
        <v>-0.31583143716111123</v>
      </c>
      <c r="X10" s="12">
        <v>0.4459749155245884</v>
      </c>
      <c r="Y10" s="13">
        <v>-0.31492875176598473</v>
      </c>
    </row>
    <row r="11" spans="2:25" x14ac:dyDescent="0.2">
      <c r="B11" s="11">
        <v>0.83520000000000005</v>
      </c>
      <c r="C11" s="12">
        <v>0.85229999999999995</v>
      </c>
      <c r="D11" s="12">
        <v>0.87039999999999995</v>
      </c>
      <c r="E11" s="12">
        <v>0.88939999999999997</v>
      </c>
      <c r="F11" s="12">
        <v>0.90939999999999999</v>
      </c>
      <c r="G11" s="12">
        <v>0.9304</v>
      </c>
      <c r="H11" s="12">
        <v>0.95240000000000002</v>
      </c>
      <c r="I11" s="12">
        <v>0.97560000000000002</v>
      </c>
      <c r="J11" s="12">
        <v>1</v>
      </c>
      <c r="K11" s="13">
        <v>0.97560000000000002</v>
      </c>
      <c r="L11" s="2"/>
      <c r="M11" s="18">
        <v>1.377474504269164E-2</v>
      </c>
      <c r="N11" s="5">
        <f t="shared" si="0"/>
        <v>0.99872150658597825</v>
      </c>
      <c r="P11" s="11">
        <v>0.31347759056072078</v>
      </c>
      <c r="Q11" s="12">
        <v>-0.40029183688841857</v>
      </c>
      <c r="R11" s="12">
        <v>0.27027027268498377</v>
      </c>
      <c r="S11" s="12">
        <v>-8.4206989463998239E-2</v>
      </c>
      <c r="T11" s="12">
        <v>-0.13113500029616723</v>
      </c>
      <c r="U11" s="12">
        <v>0.31038612673884225</v>
      </c>
      <c r="V11" s="12">
        <v>-0.42107207282970022</v>
      </c>
      <c r="W11" s="12">
        <v>0.44266986054231983</v>
      </c>
      <c r="X11" s="12">
        <v>-0.36631639479999634</v>
      </c>
      <c r="Y11" s="13">
        <v>0.2009464484418563</v>
      </c>
    </row>
    <row r="12" spans="2:25" x14ac:dyDescent="0.2">
      <c r="B12" s="14">
        <v>0.81879999999999997</v>
      </c>
      <c r="C12" s="15">
        <v>0.83520000000000005</v>
      </c>
      <c r="D12" s="15">
        <v>0.85229999999999995</v>
      </c>
      <c r="E12" s="15">
        <v>0.87039999999999995</v>
      </c>
      <c r="F12" s="15">
        <v>0.88939999999999997</v>
      </c>
      <c r="G12" s="15">
        <v>0.90939999999999999</v>
      </c>
      <c r="H12" s="15">
        <v>0.9304</v>
      </c>
      <c r="I12" s="15">
        <v>0.95240000000000002</v>
      </c>
      <c r="J12" s="15">
        <v>0.97560000000000002</v>
      </c>
      <c r="K12" s="16">
        <v>1</v>
      </c>
      <c r="L12" s="2"/>
      <c r="M12" s="19">
        <v>1.2784934140218302E-2</v>
      </c>
      <c r="N12" s="5">
        <f t="shared" si="0"/>
        <v>1</v>
      </c>
      <c r="P12" s="14">
        <v>0.3080871142240651</v>
      </c>
      <c r="Q12" s="15">
        <v>-0.42936899354776542</v>
      </c>
      <c r="R12" s="15">
        <v>0.42631032812075687</v>
      </c>
      <c r="S12" s="15">
        <v>-0.40463994797531133</v>
      </c>
      <c r="T12" s="15">
        <v>0.36404937997472497</v>
      </c>
      <c r="U12" s="15">
        <v>-0.32251323871699084</v>
      </c>
      <c r="V12" s="15">
        <v>0.26532367691216396</v>
      </c>
      <c r="W12" s="15">
        <v>-0.20742176603498891</v>
      </c>
      <c r="X12" s="15">
        <v>0.14287487391592835</v>
      </c>
      <c r="Y12" s="16">
        <v>-6.978683048767767E-2</v>
      </c>
    </row>
    <row r="13" spans="2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4">
        <f>SUM(M3:M12)</f>
        <v>10.000000000000002</v>
      </c>
      <c r="N13" s="5"/>
    </row>
    <row r="14" spans="2:25" x14ac:dyDescent="0.2">
      <c r="B14" s="35" t="s">
        <v>7</v>
      </c>
    </row>
    <row r="15" spans="2:25" x14ac:dyDescent="0.2">
      <c r="B15" s="8">
        <f t="array" ref="B15:K24">_xll.qlRankReducedSqrt(B3:K12,N15,N16,N17)</f>
        <v>0.93854901311708905</v>
      </c>
      <c r="C15" s="9">
        <v>0.27864303453972872</v>
      </c>
      <c r="D15" s="9">
        <v>0.15185119843614278</v>
      </c>
      <c r="E15" s="9">
        <v>9.8536608630895847E-2</v>
      </c>
      <c r="F15" s="9">
        <v>6.9063790650851192E-2</v>
      </c>
      <c r="G15" s="9">
        <v>5.0976012847220455E-2</v>
      </c>
      <c r="H15" s="9">
        <v>3.6704202860079894E-2</v>
      </c>
      <c r="I15" s="9" t="e">
        <v>#N/A</v>
      </c>
      <c r="J15" s="9" t="e">
        <v>#N/A</v>
      </c>
      <c r="K15" s="10" t="e">
        <v>#N/A</v>
      </c>
      <c r="M15" s="29" t="s">
        <v>0</v>
      </c>
      <c r="N15" s="30">
        <v>10</v>
      </c>
      <c r="O15" s="2"/>
      <c r="P15" s="2"/>
      <c r="Q15" s="2"/>
      <c r="R15" s="2"/>
      <c r="S15" s="2"/>
      <c r="T15" s="2"/>
      <c r="U15" s="2"/>
      <c r="V15" s="2"/>
    </row>
    <row r="16" spans="2:25" x14ac:dyDescent="0.2">
      <c r="B16" s="11">
        <v>0.95709862481056451</v>
      </c>
      <c r="C16" s="12">
        <v>0.26035205788163945</v>
      </c>
      <c r="D16" s="12">
        <v>9.6484470623023233E-2</v>
      </c>
      <c r="E16" s="12">
        <v>2.0551511327299293E-2</v>
      </c>
      <c r="F16" s="12">
        <v>-2.4933055650501492E-2</v>
      </c>
      <c r="G16" s="12">
        <v>-4.9168548486231506E-2</v>
      </c>
      <c r="H16" s="12">
        <v>-5.8379852937181738E-2</v>
      </c>
      <c r="I16" s="12" t="e">
        <v>#N/A</v>
      </c>
      <c r="J16" s="12" t="e">
        <v>#N/A</v>
      </c>
      <c r="K16" s="13" t="e">
        <v>#N/A</v>
      </c>
      <c r="M16" s="31" t="s">
        <v>5</v>
      </c>
      <c r="N16" s="32">
        <v>0.995</v>
      </c>
      <c r="O16" s="2"/>
      <c r="P16" s="2"/>
      <c r="Q16" s="2"/>
      <c r="R16" s="2"/>
      <c r="S16" s="2"/>
      <c r="T16" s="2"/>
      <c r="U16" s="2"/>
      <c r="V16" s="2"/>
    </row>
    <row r="17" spans="2:22" x14ac:dyDescent="0.2">
      <c r="B17" s="11">
        <v>0.96953805326620635</v>
      </c>
      <c r="C17" s="12">
        <v>0.21118326452685823</v>
      </c>
      <c r="D17" s="12">
        <v>2.7408532070673113E-3</v>
      </c>
      <c r="E17" s="12">
        <v>-7.4842555560725846E-2</v>
      </c>
      <c r="F17" s="12">
        <v>-8.5070705710895964E-2</v>
      </c>
      <c r="G17" s="12">
        <v>-5.0503618033848431E-2</v>
      </c>
      <c r="H17" s="12">
        <v>-1.0155041763878047E-3</v>
      </c>
      <c r="I17" s="12" t="e">
        <v>#N/A</v>
      </c>
      <c r="J17" s="12" t="e">
        <v>#N/A</v>
      </c>
      <c r="K17" s="13" t="e">
        <v>#N/A</v>
      </c>
      <c r="M17" s="33" t="s">
        <v>1</v>
      </c>
      <c r="N17" s="34" t="s">
        <v>6</v>
      </c>
      <c r="O17" s="2"/>
      <c r="P17" s="2"/>
      <c r="Q17" s="2"/>
      <c r="R17" s="2"/>
      <c r="S17" s="2"/>
      <c r="T17" s="2"/>
      <c r="U17" s="2"/>
      <c r="V17" s="2"/>
    </row>
    <row r="18" spans="2:22" x14ac:dyDescent="0.2">
      <c r="B18" s="11">
        <v>0.97698398025778055</v>
      </c>
      <c r="C18" s="12">
        <v>0.13728905069628031</v>
      </c>
      <c r="D18" s="12">
        <v>-9.1939752641192071E-2</v>
      </c>
      <c r="E18" s="12">
        <v>-0.10732194107280328</v>
      </c>
      <c r="F18" s="12">
        <v>-2.6739727035177376E-2</v>
      </c>
      <c r="G18" s="12">
        <v>4.9515674874608451E-2</v>
      </c>
      <c r="H18" s="12">
        <v>5.9298285531853595E-2</v>
      </c>
      <c r="I18" s="12" t="e">
        <v>#N/A</v>
      </c>
      <c r="J18" s="12" t="e">
        <v>#N/A</v>
      </c>
      <c r="K18" s="13" t="e">
        <v>#N/A</v>
      </c>
      <c r="O18" s="2"/>
      <c r="P18" s="2"/>
      <c r="Q18" s="2"/>
      <c r="R18" s="2"/>
      <c r="S18" s="2"/>
      <c r="T18" s="2"/>
      <c r="U18" s="2"/>
      <c r="V18" s="2"/>
    </row>
    <row r="19" spans="2:22" x14ac:dyDescent="0.2">
      <c r="B19" s="11">
        <v>0.98180417648947682</v>
      </c>
      <c r="C19" s="12">
        <v>4.7648618683795919E-2</v>
      </c>
      <c r="D19" s="12">
        <v>-0.15090367703318158</v>
      </c>
      <c r="E19" s="12">
        <v>-4.9695963940573885E-2</v>
      </c>
      <c r="F19" s="12">
        <v>6.8623240711123995E-2</v>
      </c>
      <c r="G19" s="12">
        <v>5.0127197459453918E-2</v>
      </c>
      <c r="H19" s="12">
        <v>-3.6423543215798923E-2</v>
      </c>
      <c r="I19" s="12" t="e">
        <v>#N/A</v>
      </c>
      <c r="J19" s="12" t="e">
        <v>#N/A</v>
      </c>
      <c r="K19" s="13" t="e">
        <v>#N/A</v>
      </c>
      <c r="O19" s="2"/>
      <c r="P19" s="2"/>
      <c r="Q19" s="2"/>
      <c r="R19" s="2"/>
      <c r="S19" s="2"/>
      <c r="T19" s="2"/>
      <c r="U19" s="2"/>
      <c r="V19" s="2"/>
    </row>
    <row r="20" spans="2:22" x14ac:dyDescent="0.2">
      <c r="B20" s="11">
        <v>0.98180417648947693</v>
      </c>
      <c r="C20" s="12">
        <v>-4.7648618683795531E-2</v>
      </c>
      <c r="D20" s="12">
        <v>-0.15090367703318097</v>
      </c>
      <c r="E20" s="12">
        <v>4.969596394057476E-2</v>
      </c>
      <c r="F20" s="12">
        <v>6.8623240711122815E-2</v>
      </c>
      <c r="G20" s="12">
        <v>-5.0127197459453571E-2</v>
      </c>
      <c r="H20" s="12">
        <v>-3.6423543215802275E-2</v>
      </c>
      <c r="I20" s="12" t="e">
        <v>#N/A</v>
      </c>
      <c r="J20" s="12" t="e">
        <v>#N/A</v>
      </c>
      <c r="K20" s="13" t="e">
        <v>#N/A</v>
      </c>
      <c r="O20" s="2"/>
      <c r="P20" s="2"/>
      <c r="Q20" s="2"/>
      <c r="R20" s="2"/>
      <c r="S20" s="2"/>
      <c r="T20" s="2"/>
      <c r="U20" s="2"/>
      <c r="V20" s="2"/>
    </row>
    <row r="21" spans="2:22" x14ac:dyDescent="0.2">
      <c r="B21" s="11">
        <v>0.97698398025778033</v>
      </c>
      <c r="C21" s="12">
        <v>-0.13728905069628011</v>
      </c>
      <c r="D21" s="12">
        <v>-9.1939752641192349E-2</v>
      </c>
      <c r="E21" s="12">
        <v>0.10732194107280281</v>
      </c>
      <c r="F21" s="12">
        <v>-2.673972703517773E-2</v>
      </c>
      <c r="G21" s="12">
        <v>-4.9515674874609512E-2</v>
      </c>
      <c r="H21" s="12">
        <v>5.9298285531854802E-2</v>
      </c>
      <c r="I21" s="12" t="e">
        <v>#N/A</v>
      </c>
      <c r="J21" s="12" t="e">
        <v>#N/A</v>
      </c>
      <c r="K21" s="13" t="e">
        <v>#N/A</v>
      </c>
      <c r="O21" s="2"/>
      <c r="P21" s="2"/>
      <c r="Q21" s="2"/>
      <c r="R21" s="2"/>
      <c r="S21" s="2"/>
      <c r="T21" s="2"/>
      <c r="U21" s="2"/>
      <c r="V21" s="2"/>
    </row>
    <row r="22" spans="2:22" x14ac:dyDescent="0.2">
      <c r="B22" s="11">
        <v>0.96953805326620612</v>
      </c>
      <c r="C22" s="12">
        <v>-0.21118326452685818</v>
      </c>
      <c r="D22" s="12">
        <v>2.740853207067497E-3</v>
      </c>
      <c r="E22" s="12">
        <v>7.484255556072486E-2</v>
      </c>
      <c r="F22" s="12">
        <v>-8.507070571089663E-2</v>
      </c>
      <c r="G22" s="12">
        <v>5.0503618033849791E-2</v>
      </c>
      <c r="H22" s="12">
        <v>-1.0155041763865963E-3</v>
      </c>
      <c r="I22" s="12" t="e">
        <v>#N/A</v>
      </c>
      <c r="J22" s="12" t="e">
        <v>#N/A</v>
      </c>
      <c r="K22" s="13" t="e">
        <v>#N/A</v>
      </c>
      <c r="O22" s="2"/>
      <c r="P22" s="2"/>
      <c r="Q22" s="2"/>
      <c r="R22" s="2"/>
      <c r="S22" s="2"/>
      <c r="T22" s="2"/>
      <c r="U22" s="2"/>
      <c r="V22" s="2"/>
    </row>
    <row r="23" spans="2:22" x14ac:dyDescent="0.2">
      <c r="B23" s="11">
        <v>0.9570986248105644</v>
      </c>
      <c r="C23" s="12">
        <v>-0.26035205788163918</v>
      </c>
      <c r="D23" s="12">
        <v>9.6484470623022733E-2</v>
      </c>
      <c r="E23" s="12">
        <v>-2.0551511327299505E-2</v>
      </c>
      <c r="F23" s="12">
        <v>-2.493305565050102E-2</v>
      </c>
      <c r="G23" s="12">
        <v>4.9168548486230847E-2</v>
      </c>
      <c r="H23" s="12">
        <v>-5.8379852937183584E-2</v>
      </c>
      <c r="I23" s="12" t="e">
        <v>#N/A</v>
      </c>
      <c r="J23" s="12" t="e">
        <v>#N/A</v>
      </c>
      <c r="K23" s="13" t="e">
        <v>#N/A</v>
      </c>
      <c r="O23" s="2"/>
      <c r="P23" s="2"/>
      <c r="Q23" s="2"/>
      <c r="R23" s="2"/>
      <c r="S23" s="2"/>
      <c r="T23" s="2"/>
      <c r="U23" s="2"/>
      <c r="V23" s="2"/>
    </row>
    <row r="24" spans="2:22" x14ac:dyDescent="0.2">
      <c r="B24" s="14">
        <v>0.93854901311708916</v>
      </c>
      <c r="C24" s="15">
        <v>-0.27864303453972933</v>
      </c>
      <c r="D24" s="15">
        <v>0.15185119843614275</v>
      </c>
      <c r="E24" s="15">
        <v>-9.8536608630895209E-2</v>
      </c>
      <c r="F24" s="15">
        <v>6.906379065085165E-2</v>
      </c>
      <c r="G24" s="15">
        <v>-5.0976012847220406E-2</v>
      </c>
      <c r="H24" s="15">
        <v>3.6704202860080658E-2</v>
      </c>
      <c r="I24" s="15" t="e">
        <v>#N/A</v>
      </c>
      <c r="J24" s="15" t="e">
        <v>#N/A</v>
      </c>
      <c r="K24" s="16" t="e">
        <v>#N/A</v>
      </c>
      <c r="O24" s="2"/>
      <c r="P24" s="2"/>
      <c r="Q24" s="2"/>
      <c r="R24" s="2"/>
      <c r="S24" s="2"/>
      <c r="T24" s="2"/>
      <c r="U24" s="2"/>
      <c r="V24" s="2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22" x14ac:dyDescent="0.2">
      <c r="B26" s="36" t="s">
        <v>8</v>
      </c>
      <c r="C26" s="2"/>
      <c r="D26" s="2"/>
      <c r="E26" s="2"/>
      <c r="F26" s="2"/>
      <c r="G26" s="2"/>
      <c r="H26" s="2"/>
      <c r="I26" s="2"/>
      <c r="J26" s="2"/>
      <c r="K26" s="2"/>
      <c r="M26" s="35" t="s">
        <v>9</v>
      </c>
      <c r="N26" s="6">
        <f>SQRT(SUM(M27:V36)/100)</f>
        <v>4.8118870872252686E-3</v>
      </c>
    </row>
    <row r="27" spans="2:22" x14ac:dyDescent="0.2">
      <c r="B27" s="8">
        <f t="array" ref="B27:K36">MMULT(_xll.ohPack(B15:K24),TRANSPOSE(_xll.ohPack(B15:K24)))</f>
        <v>0.99999999999999989</v>
      </c>
      <c r="C27" s="9">
        <v>0.98113444209130241</v>
      </c>
      <c r="D27" s="9">
        <v>0.95335814721948164</v>
      </c>
      <c r="E27" s="9">
        <v>0.93351954753969391</v>
      </c>
      <c r="F27" s="9">
        <v>0.91289428933772621</v>
      </c>
      <c r="G27" s="9">
        <v>0.89102355210968598</v>
      </c>
      <c r="H27" s="9">
        <v>0.8731123290024172</v>
      </c>
      <c r="I27" s="9">
        <v>0.85556706525183723</v>
      </c>
      <c r="J27" s="9">
        <v>0.8370065478394596</v>
      </c>
      <c r="K27" s="10">
        <v>0.82010008435242632</v>
      </c>
      <c r="M27" s="20">
        <f t="shared" ref="M27:M36" si="1">(B27-B3)^2</f>
        <v>1.2325951644078309E-32</v>
      </c>
      <c r="N27" s="21">
        <f t="shared" ref="N27:N36" si="2">(C27-C3)^2</f>
        <v>3.0630049261979495E-5</v>
      </c>
      <c r="O27" s="21">
        <f t="shared" ref="O27:O36" si="3">(D27-D3)^2</f>
        <v>9.1804609420035935E-7</v>
      </c>
      <c r="P27" s="21">
        <f t="shared" ref="P27:P36" si="4">(E27-E3)^2</f>
        <v>9.731576852410271E-6</v>
      </c>
      <c r="Q27" s="21">
        <f t="shared" ref="Q27:Q36" si="5">(F27-F3)^2</f>
        <v>1.2210057975747143E-5</v>
      </c>
      <c r="R27" s="21">
        <f t="shared" ref="R27:R36" si="6">(G27-G3)^2</f>
        <v>2.6359214528658959E-6</v>
      </c>
      <c r="S27" s="21">
        <f t="shared" ref="S27:S36" si="7">(H27-H3)^2</f>
        <v>7.3567286173537347E-6</v>
      </c>
      <c r="T27" s="21">
        <f t="shared" ref="T27:T36" si="8">(I27-I3)^2</f>
        <v>1.0673715359762633E-5</v>
      </c>
      <c r="U27" s="21">
        <f t="shared" ref="U27:U36" si="9">(J27-J3)^2</f>
        <v>3.263615096255965E-6</v>
      </c>
      <c r="V27" s="22">
        <f t="shared" ref="V27:V36" si="10">(K27-K3)^2</f>
        <v>1.6902193234238289E-6</v>
      </c>
    </row>
    <row r="28" spans="2:22" x14ac:dyDescent="0.2">
      <c r="B28" s="11">
        <v>0.98113444209130241</v>
      </c>
      <c r="C28" s="12">
        <v>1.0000000000000004</v>
      </c>
      <c r="D28" s="12">
        <v>0.98631540435091636</v>
      </c>
      <c r="E28" s="12">
        <v>0.95450738844221417</v>
      </c>
      <c r="F28" s="12">
        <v>0.93445838699948791</v>
      </c>
      <c r="G28" s="12">
        <v>0.91661957254962056</v>
      </c>
      <c r="H28" s="12">
        <v>0.89230089859247963</v>
      </c>
      <c r="I28" s="12">
        <v>0.87446128540414136</v>
      </c>
      <c r="J28" s="12">
        <v>0.85875379035743338</v>
      </c>
      <c r="K28" s="13">
        <v>0.8370065478394596</v>
      </c>
      <c r="M28" s="23">
        <f t="shared" si="1"/>
        <v>3.0630049261979495E-5</v>
      </c>
      <c r="N28" s="24">
        <f t="shared" si="2"/>
        <v>1.9721522630525295E-31</v>
      </c>
      <c r="O28" s="24">
        <f t="shared" si="3"/>
        <v>1.1481989040363673E-4</v>
      </c>
      <c r="P28" s="24">
        <f t="shared" si="4"/>
        <v>4.441086046377748E-6</v>
      </c>
      <c r="Q28" s="24">
        <f t="shared" si="5"/>
        <v>1.6470505037612452E-5</v>
      </c>
      <c r="R28" s="24">
        <f t="shared" si="6"/>
        <v>5.2122227799234981E-5</v>
      </c>
      <c r="S28" s="24">
        <f t="shared" si="7"/>
        <v>8.4152126438504818E-6</v>
      </c>
      <c r="T28" s="24">
        <f t="shared" si="8"/>
        <v>1.6494039133892079E-5</v>
      </c>
      <c r="U28" s="24">
        <f t="shared" si="9"/>
        <v>4.1651409977700733E-5</v>
      </c>
      <c r="V28" s="25">
        <f t="shared" si="10"/>
        <v>3.263615096255965E-6</v>
      </c>
    </row>
    <row r="29" spans="2:22" x14ac:dyDescent="0.2">
      <c r="B29" s="11">
        <v>0.95335814721948164</v>
      </c>
      <c r="C29" s="12">
        <v>0.98631540435091636</v>
      </c>
      <c r="D29" s="12">
        <v>1.0000000000000002</v>
      </c>
      <c r="E29" s="12">
        <v>0.98371038023520851</v>
      </c>
      <c r="F29" s="12">
        <v>0.95693242483247998</v>
      </c>
      <c r="G29" s="12">
        <v>0.93443170692726796</v>
      </c>
      <c r="H29" s="12">
        <v>0.91466102520139914</v>
      </c>
      <c r="I29" s="12">
        <v>0.89449921045281966</v>
      </c>
      <c r="J29" s="12">
        <v>0.8744612854041417</v>
      </c>
      <c r="K29" s="13">
        <v>0.85556706525183723</v>
      </c>
      <c r="M29" s="23">
        <f t="shared" si="1"/>
        <v>9.1804609420035935E-7</v>
      </c>
      <c r="N29" s="24">
        <f t="shared" si="2"/>
        <v>1.1481989040363673E-4</v>
      </c>
      <c r="O29" s="24">
        <f t="shared" si="3"/>
        <v>4.9303806576313238E-32</v>
      </c>
      <c r="P29" s="24">
        <f t="shared" si="4"/>
        <v>6.577826755966055E-5</v>
      </c>
      <c r="Q29" s="24">
        <f t="shared" si="5"/>
        <v>2.0542874862080933E-5</v>
      </c>
      <c r="R29" s="24">
        <f t="shared" si="6"/>
        <v>1.6254660747380398E-5</v>
      </c>
      <c r="S29" s="24">
        <f t="shared" si="7"/>
        <v>2.7678386169756964E-5</v>
      </c>
      <c r="T29" s="24">
        <f t="shared" si="8"/>
        <v>2.6001947242145603E-5</v>
      </c>
      <c r="U29" s="24">
        <f t="shared" si="9"/>
        <v>1.6494039133894782E-5</v>
      </c>
      <c r="V29" s="25">
        <f t="shared" si="10"/>
        <v>1.0673715359762633E-5</v>
      </c>
    </row>
    <row r="30" spans="2:22" x14ac:dyDescent="0.2">
      <c r="B30" s="11">
        <v>0.93351954753969391</v>
      </c>
      <c r="C30" s="12">
        <v>0.95450738844221417</v>
      </c>
      <c r="D30" s="12">
        <v>0.98371038023520851</v>
      </c>
      <c r="E30" s="12">
        <v>0.99999999999999978</v>
      </c>
      <c r="F30" s="12">
        <v>0.98344336148035305</v>
      </c>
      <c r="G30" s="12">
        <v>0.95472899557745006</v>
      </c>
      <c r="H30" s="12">
        <v>0.93436383092998376</v>
      </c>
      <c r="I30" s="12">
        <v>0.91466102520139925</v>
      </c>
      <c r="J30" s="12">
        <v>0.89230089859247974</v>
      </c>
      <c r="K30" s="13">
        <v>0.87311232900241753</v>
      </c>
      <c r="M30" s="23">
        <f t="shared" si="1"/>
        <v>9.731576852410271E-6</v>
      </c>
      <c r="N30" s="24">
        <f t="shared" si="2"/>
        <v>4.441086046377748E-6</v>
      </c>
      <c r="O30" s="24">
        <f t="shared" si="3"/>
        <v>6.577826755966055E-5</v>
      </c>
      <c r="P30" s="24">
        <f t="shared" si="4"/>
        <v>4.9303806576313238E-32</v>
      </c>
      <c r="Q30" s="24">
        <f t="shared" si="5"/>
        <v>6.1518319311485648E-5</v>
      </c>
      <c r="R30" s="24">
        <f t="shared" si="6"/>
        <v>5.4242203997818111E-6</v>
      </c>
      <c r="S30" s="24">
        <f t="shared" si="7"/>
        <v>1.5711955641495905E-5</v>
      </c>
      <c r="T30" s="24">
        <f t="shared" si="8"/>
        <v>2.7678386169758133E-5</v>
      </c>
      <c r="U30" s="24">
        <f t="shared" si="9"/>
        <v>8.4152126438511255E-6</v>
      </c>
      <c r="V30" s="25">
        <f t="shared" si="10"/>
        <v>7.3567286173555414E-6</v>
      </c>
    </row>
    <row r="31" spans="2:22" x14ac:dyDescent="0.2">
      <c r="B31" s="11">
        <v>0.91289428933772621</v>
      </c>
      <c r="C31" s="12">
        <v>0.93445838699948791</v>
      </c>
      <c r="D31" s="12">
        <v>0.95693242483247998</v>
      </c>
      <c r="E31" s="12">
        <v>0.98344336148035305</v>
      </c>
      <c r="F31" s="12">
        <v>1.0000000000000004</v>
      </c>
      <c r="G31" s="12">
        <v>0.98549436876080887</v>
      </c>
      <c r="H31" s="12">
        <v>0.95472899557744995</v>
      </c>
      <c r="I31" s="12">
        <v>0.93443170692726785</v>
      </c>
      <c r="J31" s="12">
        <v>0.91661957254962012</v>
      </c>
      <c r="K31" s="13">
        <v>0.89102355210968587</v>
      </c>
      <c r="M31" s="23">
        <f t="shared" si="1"/>
        <v>1.2210057975747143E-5</v>
      </c>
      <c r="N31" s="24">
        <f t="shared" si="2"/>
        <v>1.6470505037612452E-5</v>
      </c>
      <c r="O31" s="24">
        <f t="shared" si="3"/>
        <v>2.0542874862080933E-5</v>
      </c>
      <c r="P31" s="24">
        <f t="shared" si="4"/>
        <v>6.1518319311485648E-5</v>
      </c>
      <c r="Q31" s="24">
        <f t="shared" si="5"/>
        <v>1.9721522630525295E-31</v>
      </c>
      <c r="R31" s="24">
        <f t="shared" si="6"/>
        <v>9.7898533174869994E-5</v>
      </c>
      <c r="S31" s="24">
        <f t="shared" si="7"/>
        <v>5.4242203997812935E-6</v>
      </c>
      <c r="T31" s="24">
        <f t="shared" si="8"/>
        <v>1.6254660747379503E-5</v>
      </c>
      <c r="U31" s="24">
        <f t="shared" si="9"/>
        <v>5.212222779922857E-5</v>
      </c>
      <c r="V31" s="25">
        <f t="shared" si="10"/>
        <v>2.6359214528655355E-6</v>
      </c>
    </row>
    <row r="32" spans="2:22" x14ac:dyDescent="0.2">
      <c r="B32" s="11">
        <v>0.89102355210968598</v>
      </c>
      <c r="C32" s="12">
        <v>0.91661957254962056</v>
      </c>
      <c r="D32" s="12">
        <v>0.93443170692726796</v>
      </c>
      <c r="E32" s="12">
        <v>0.95472899557745006</v>
      </c>
      <c r="F32" s="12">
        <v>0.98549436876080887</v>
      </c>
      <c r="G32" s="12">
        <v>1.0000000000000004</v>
      </c>
      <c r="H32" s="12">
        <v>0.98344336148035272</v>
      </c>
      <c r="I32" s="12">
        <v>0.95693242483247998</v>
      </c>
      <c r="J32" s="12">
        <v>0.93445838699948836</v>
      </c>
      <c r="K32" s="13">
        <v>0.91289428933772609</v>
      </c>
      <c r="M32" s="23">
        <f t="shared" si="1"/>
        <v>2.6359214528658959E-6</v>
      </c>
      <c r="N32" s="24">
        <f t="shared" si="2"/>
        <v>5.2122227799234981E-5</v>
      </c>
      <c r="O32" s="24">
        <f t="shared" si="3"/>
        <v>1.6254660747380398E-5</v>
      </c>
      <c r="P32" s="24">
        <f t="shared" si="4"/>
        <v>5.4242203997818111E-6</v>
      </c>
      <c r="Q32" s="24">
        <f t="shared" si="5"/>
        <v>9.7898533174869994E-5</v>
      </c>
      <c r="R32" s="24">
        <f t="shared" si="6"/>
        <v>1.9721522630525295E-31</v>
      </c>
      <c r="S32" s="24">
        <f t="shared" si="7"/>
        <v>6.1518319311480417E-5</v>
      </c>
      <c r="T32" s="24">
        <f t="shared" si="8"/>
        <v>2.0542874862080933E-5</v>
      </c>
      <c r="U32" s="24">
        <f t="shared" si="9"/>
        <v>1.6470505037616057E-5</v>
      </c>
      <c r="V32" s="25">
        <f t="shared" si="10"/>
        <v>1.2210057975746367E-5</v>
      </c>
    </row>
    <row r="33" spans="2:22" x14ac:dyDescent="0.2">
      <c r="B33" s="11">
        <v>0.8731123290024172</v>
      </c>
      <c r="C33" s="12">
        <v>0.89230089859247963</v>
      </c>
      <c r="D33" s="12">
        <v>0.91466102520139914</v>
      </c>
      <c r="E33" s="12">
        <v>0.93436383092998376</v>
      </c>
      <c r="F33" s="12">
        <v>0.95472899557744995</v>
      </c>
      <c r="G33" s="12">
        <v>0.98344336148035272</v>
      </c>
      <c r="H33" s="12">
        <v>0.99999999999999967</v>
      </c>
      <c r="I33" s="12">
        <v>0.98371038023520796</v>
      </c>
      <c r="J33" s="12">
        <v>0.95450738844221361</v>
      </c>
      <c r="K33" s="13">
        <v>0.93351954753969402</v>
      </c>
      <c r="M33" s="23">
        <f t="shared" si="1"/>
        <v>7.3567286173537347E-6</v>
      </c>
      <c r="N33" s="24">
        <f t="shared" si="2"/>
        <v>8.4152126438504818E-6</v>
      </c>
      <c r="O33" s="24">
        <f t="shared" si="3"/>
        <v>2.7678386169756964E-5</v>
      </c>
      <c r="P33" s="24">
        <f t="shared" si="4"/>
        <v>1.5711955641495905E-5</v>
      </c>
      <c r="Q33" s="24">
        <f t="shared" si="5"/>
        <v>5.4242203997812935E-6</v>
      </c>
      <c r="R33" s="24">
        <f t="shared" si="6"/>
        <v>6.1518319311480417E-5</v>
      </c>
      <c r="S33" s="24">
        <f t="shared" si="7"/>
        <v>1.1093356479670479E-31</v>
      </c>
      <c r="T33" s="24">
        <f t="shared" si="8"/>
        <v>6.5778267559651551E-5</v>
      </c>
      <c r="U33" s="24">
        <f t="shared" si="9"/>
        <v>4.4410860463754085E-6</v>
      </c>
      <c r="V33" s="25">
        <f t="shared" si="10"/>
        <v>9.7315768524109639E-6</v>
      </c>
    </row>
    <row r="34" spans="2:22" x14ac:dyDescent="0.2">
      <c r="B34" s="11">
        <v>0.85556706525183723</v>
      </c>
      <c r="C34" s="12">
        <v>0.87446128540414136</v>
      </c>
      <c r="D34" s="12">
        <v>0.89449921045281966</v>
      </c>
      <c r="E34" s="12">
        <v>0.91466102520139925</v>
      </c>
      <c r="F34" s="12">
        <v>0.93443170692726785</v>
      </c>
      <c r="G34" s="12">
        <v>0.95693242483247998</v>
      </c>
      <c r="H34" s="12">
        <v>0.98371038023520796</v>
      </c>
      <c r="I34" s="12">
        <v>0.99999999999999989</v>
      </c>
      <c r="J34" s="12">
        <v>0.98631540435091591</v>
      </c>
      <c r="K34" s="13">
        <v>0.95335814721948176</v>
      </c>
      <c r="M34" s="23">
        <f t="shared" si="1"/>
        <v>1.0673715359762633E-5</v>
      </c>
      <c r="N34" s="24">
        <f t="shared" si="2"/>
        <v>1.6494039133892079E-5</v>
      </c>
      <c r="O34" s="24">
        <f t="shared" si="3"/>
        <v>2.6001947242145603E-5</v>
      </c>
      <c r="P34" s="24">
        <f t="shared" si="4"/>
        <v>2.7678386169758133E-5</v>
      </c>
      <c r="Q34" s="24">
        <f t="shared" si="5"/>
        <v>1.6254660747379503E-5</v>
      </c>
      <c r="R34" s="24">
        <f t="shared" si="6"/>
        <v>2.0542874862080933E-5</v>
      </c>
      <c r="S34" s="24">
        <f t="shared" si="7"/>
        <v>6.5778267559651551E-5</v>
      </c>
      <c r="T34" s="24">
        <f t="shared" si="8"/>
        <v>1.2325951644078309E-32</v>
      </c>
      <c r="U34" s="24">
        <f t="shared" si="9"/>
        <v>1.1481989040362721E-4</v>
      </c>
      <c r="V34" s="25">
        <f t="shared" si="10"/>
        <v>9.1804609420057217E-7</v>
      </c>
    </row>
    <row r="35" spans="2:22" x14ac:dyDescent="0.2">
      <c r="B35" s="11">
        <v>0.8370065478394596</v>
      </c>
      <c r="C35" s="12">
        <v>0.85875379035743338</v>
      </c>
      <c r="D35" s="12">
        <v>0.8744612854041417</v>
      </c>
      <c r="E35" s="12">
        <v>0.89230089859247974</v>
      </c>
      <c r="F35" s="12">
        <v>0.91661957254962012</v>
      </c>
      <c r="G35" s="12">
        <v>0.93445838699948836</v>
      </c>
      <c r="H35" s="12">
        <v>0.95450738844221361</v>
      </c>
      <c r="I35" s="12">
        <v>0.98631540435091591</v>
      </c>
      <c r="J35" s="12">
        <v>0.99999999999999989</v>
      </c>
      <c r="K35" s="13">
        <v>0.98113444209130241</v>
      </c>
      <c r="M35" s="23">
        <f t="shared" si="1"/>
        <v>3.263615096255965E-6</v>
      </c>
      <c r="N35" s="24">
        <f t="shared" si="2"/>
        <v>4.1651409977700733E-5</v>
      </c>
      <c r="O35" s="24">
        <f t="shared" si="3"/>
        <v>1.6494039133894782E-5</v>
      </c>
      <c r="P35" s="24">
        <f t="shared" si="4"/>
        <v>8.4152126438511255E-6</v>
      </c>
      <c r="Q35" s="24">
        <f t="shared" si="5"/>
        <v>5.212222779922857E-5</v>
      </c>
      <c r="R35" s="24">
        <f t="shared" si="6"/>
        <v>1.6470505037616057E-5</v>
      </c>
      <c r="S35" s="24">
        <f t="shared" si="7"/>
        <v>4.4410860463754085E-6</v>
      </c>
      <c r="T35" s="24">
        <f t="shared" si="8"/>
        <v>1.1481989040362721E-4</v>
      </c>
      <c r="U35" s="24">
        <f t="shared" si="9"/>
        <v>1.2325951644078309E-32</v>
      </c>
      <c r="V35" s="25">
        <f t="shared" si="10"/>
        <v>3.0630049261979495E-5</v>
      </c>
    </row>
    <row r="36" spans="2:22" x14ac:dyDescent="0.2">
      <c r="B36" s="14">
        <v>0.82010008435242632</v>
      </c>
      <c r="C36" s="15">
        <v>0.8370065478394596</v>
      </c>
      <c r="D36" s="15">
        <v>0.85556706525183723</v>
      </c>
      <c r="E36" s="15">
        <v>0.87311232900241753</v>
      </c>
      <c r="F36" s="15">
        <v>0.89102355210968587</v>
      </c>
      <c r="G36" s="15">
        <v>0.91289428933772609</v>
      </c>
      <c r="H36" s="15">
        <v>0.93351954753969402</v>
      </c>
      <c r="I36" s="15">
        <v>0.95335814721948176</v>
      </c>
      <c r="J36" s="15">
        <v>0.98113444209130241</v>
      </c>
      <c r="K36" s="16">
        <v>1.0000000000000004</v>
      </c>
      <c r="M36" s="26">
        <f t="shared" si="1"/>
        <v>1.6902193234238289E-6</v>
      </c>
      <c r="N36" s="27">
        <f t="shared" si="2"/>
        <v>3.263615096255965E-6</v>
      </c>
      <c r="O36" s="27">
        <f t="shared" si="3"/>
        <v>1.0673715359762633E-5</v>
      </c>
      <c r="P36" s="27">
        <f t="shared" si="4"/>
        <v>7.3567286173555414E-6</v>
      </c>
      <c r="Q36" s="27">
        <f t="shared" si="5"/>
        <v>2.6359214528655355E-6</v>
      </c>
      <c r="R36" s="27">
        <f t="shared" si="6"/>
        <v>1.2210057975746367E-5</v>
      </c>
      <c r="S36" s="27">
        <f t="shared" si="7"/>
        <v>9.7315768524109639E-6</v>
      </c>
      <c r="T36" s="27">
        <f t="shared" si="8"/>
        <v>9.1804609420057217E-7</v>
      </c>
      <c r="U36" s="27">
        <f t="shared" si="9"/>
        <v>3.0630049261979495E-5</v>
      </c>
      <c r="V36" s="28">
        <f t="shared" si="10"/>
        <v>1.9721522630525295E-31</v>
      </c>
    </row>
  </sheetData>
  <phoneticPr fontId="0" type="noConversion"/>
  <dataValidations count="1">
    <dataValidation type="list" allowBlank="1" showInputMessage="1" showErrorMessage="1" sqref="N17">
      <formula1>"None,Spectral,Hypersphere,LowerDiagonal,Higham"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6"/>
  <sheetViews>
    <sheetView workbookViewId="0">
      <selection activeCell="F30" sqref="F30"/>
    </sheetView>
  </sheetViews>
  <sheetFormatPr defaultRowHeight="11.25" x14ac:dyDescent="0.2"/>
  <cols>
    <col min="1" max="1" width="4" style="1" customWidth="1"/>
    <col min="2" max="2" width="15.140625" style="1" bestFit="1" customWidth="1"/>
    <col min="3" max="3" width="7.140625" style="1" customWidth="1"/>
    <col min="4" max="8" width="7.28515625" style="1" bestFit="1" customWidth="1"/>
    <col min="9" max="11" width="7.140625" style="1" bestFit="1" customWidth="1"/>
    <col min="12" max="12" width="2.85546875" style="1" customWidth="1"/>
    <col min="13" max="13" width="10.42578125" style="1" bestFit="1" customWidth="1"/>
    <col min="14" max="14" width="7.140625" style="1" bestFit="1" customWidth="1"/>
    <col min="15" max="15" width="6.28515625" style="1" bestFit="1" customWidth="1"/>
    <col min="16" max="16" width="7.42578125" style="1" customWidth="1"/>
    <col min="17" max="25" width="7.140625" style="1" bestFit="1" customWidth="1"/>
    <col min="26" max="16384" width="9.140625" style="1"/>
  </cols>
  <sheetData>
    <row r="2" spans="2:26" x14ac:dyDescent="0.2">
      <c r="B2" s="35" t="s">
        <v>2</v>
      </c>
      <c r="C2" s="1" t="str">
        <f>_xll.qlSymmetricSchurDecomposition(,B3:K12)</f>
        <v>obj_0001d#0002</v>
      </c>
      <c r="M2" s="35" t="s">
        <v>4</v>
      </c>
      <c r="N2" s="3">
        <v>0</v>
      </c>
      <c r="P2" s="37" t="s">
        <v>3</v>
      </c>
      <c r="Q2" s="38"/>
    </row>
    <row r="3" spans="2:26" x14ac:dyDescent="0.2">
      <c r="B3" s="8">
        <v>1</v>
      </c>
      <c r="C3" s="9">
        <v>0.3679</v>
      </c>
      <c r="D3" s="9">
        <v>0.1353</v>
      </c>
      <c r="E3" s="9">
        <v>4.9799999999999997E-2</v>
      </c>
      <c r="F3" s="9">
        <v>1.83E-2</v>
      </c>
      <c r="G3" s="9">
        <v>6.7000000000000002E-3</v>
      </c>
      <c r="H3" s="9">
        <v>2.5000000000000001E-3</v>
      </c>
      <c r="I3" s="9">
        <v>8.9999999999999998E-4</v>
      </c>
      <c r="J3" s="9">
        <v>2.9999999999999997E-4</v>
      </c>
      <c r="K3" s="10">
        <v>1E-4</v>
      </c>
      <c r="L3" s="2"/>
      <c r="M3" s="17">
        <f t="array" ref="M3:M12">_xll.qlSymmetricSchurDecompositionEigenvalues(C2)</f>
        <v>2.0385246052401889</v>
      </c>
      <c r="N3" s="5">
        <f t="shared" ref="N3:N12" si="0">M3/$M$13+N2</f>
        <v>0.20385246052401892</v>
      </c>
      <c r="P3" s="8">
        <f t="array" ref="P3:Y12">_xll.qlSymmetricSchurDecompositionEigenvectors(C2)</f>
        <v>0.16037179323616463</v>
      </c>
      <c r="Q3" s="9">
        <v>0.29232328819131964</v>
      </c>
      <c r="R3" s="9">
        <v>0.37978031707667481</v>
      </c>
      <c r="S3" s="9">
        <v>0.42127298885819336</v>
      </c>
      <c r="T3" s="9">
        <v>0.42318838756704291</v>
      </c>
      <c r="U3" s="9">
        <v>0.39372431886062192</v>
      </c>
      <c r="V3" s="9">
        <v>0.34069807553352838</v>
      </c>
      <c r="W3" s="9">
        <v>0.2701540770887263</v>
      </c>
      <c r="X3" s="9">
        <v>0.18677314756547314</v>
      </c>
      <c r="Y3" s="10">
        <v>9.5258067425164031E-2</v>
      </c>
      <c r="Z3" s="2"/>
    </row>
    <row r="4" spans="2:26" x14ac:dyDescent="0.2">
      <c r="B4" s="11">
        <v>0.3679</v>
      </c>
      <c r="C4" s="12">
        <v>1</v>
      </c>
      <c r="D4" s="12">
        <v>0.3679</v>
      </c>
      <c r="E4" s="12">
        <v>0.1353</v>
      </c>
      <c r="F4" s="12">
        <v>4.9799999999999997E-2</v>
      </c>
      <c r="G4" s="12">
        <v>1.83E-2</v>
      </c>
      <c r="H4" s="12">
        <v>6.7000000000000002E-3</v>
      </c>
      <c r="I4" s="12">
        <v>2.5000000000000001E-3</v>
      </c>
      <c r="J4" s="12">
        <v>8.9999999999999998E-4</v>
      </c>
      <c r="K4" s="13">
        <v>2.9999999999999997E-4</v>
      </c>
      <c r="L4" s="2"/>
      <c r="M4" s="18">
        <v>1.7362131487478312</v>
      </c>
      <c r="N4" s="5">
        <f t="shared" si="0"/>
        <v>0.37747377539880211</v>
      </c>
      <c r="P4" s="11">
        <v>0.25106041744314023</v>
      </c>
      <c r="Q4" s="12">
        <v>0.39886697002704052</v>
      </c>
      <c r="R4" s="12">
        <v>0.3922410297644206</v>
      </c>
      <c r="S4" s="12">
        <v>0.24625634350611253</v>
      </c>
      <c r="T4" s="12">
        <v>2.1079554450355982E-2</v>
      </c>
      <c r="U4" s="12">
        <v>-0.20817868135952497</v>
      </c>
      <c r="V4" s="12">
        <v>-0.37496313166868855</v>
      </c>
      <c r="W4" s="12">
        <v>-0.4356603114983939</v>
      </c>
      <c r="X4" s="12">
        <v>-0.37692697387691293</v>
      </c>
      <c r="Y4" s="13">
        <v>-0.21708220359343053</v>
      </c>
      <c r="Z4" s="2"/>
    </row>
    <row r="5" spans="2:26" x14ac:dyDescent="0.2">
      <c r="B5" s="11">
        <v>0.1353</v>
      </c>
      <c r="C5" s="12">
        <v>0.3679</v>
      </c>
      <c r="D5" s="12">
        <v>1</v>
      </c>
      <c r="E5" s="12">
        <v>0.3679</v>
      </c>
      <c r="F5" s="12">
        <v>0.1353</v>
      </c>
      <c r="G5" s="12">
        <v>4.9799999999999997E-2</v>
      </c>
      <c r="H5" s="12">
        <v>1.83E-2</v>
      </c>
      <c r="I5" s="12">
        <v>6.7000000000000002E-3</v>
      </c>
      <c r="J5" s="12">
        <v>2.5000000000000001E-3</v>
      </c>
      <c r="K5" s="13">
        <v>8.9999999999999998E-4</v>
      </c>
      <c r="L5" s="2"/>
      <c r="M5" s="18">
        <v>1.3944619494865771</v>
      </c>
      <c r="N5" s="5">
        <f t="shared" si="0"/>
        <v>0.51691997034745985</v>
      </c>
      <c r="P5" s="11">
        <v>0.32497792206839143</v>
      </c>
      <c r="Q5" s="12">
        <v>0.39865275920674248</v>
      </c>
      <c r="R5" s="12">
        <v>0.16958061267879926</v>
      </c>
      <c r="S5" s="12">
        <v>-0.1867520570706733</v>
      </c>
      <c r="T5" s="12">
        <v>-0.41437892538879156</v>
      </c>
      <c r="U5" s="12">
        <v>-0.36038655451267593</v>
      </c>
      <c r="V5" s="12">
        <v>-6.5982965145794964E-2</v>
      </c>
      <c r="W5" s="12">
        <v>0.27240159314505064</v>
      </c>
      <c r="X5" s="12">
        <v>0.43539421272657242</v>
      </c>
      <c r="Y5" s="13">
        <v>0.31955993199280158</v>
      </c>
      <c r="Z5" s="2"/>
    </row>
    <row r="6" spans="2:26" x14ac:dyDescent="0.2">
      <c r="B6" s="11">
        <v>4.9799999999999997E-2</v>
      </c>
      <c r="C6" s="12">
        <v>0.1353</v>
      </c>
      <c r="D6" s="12">
        <v>0.3679</v>
      </c>
      <c r="E6" s="12">
        <v>1</v>
      </c>
      <c r="F6" s="12">
        <v>0.3679</v>
      </c>
      <c r="G6" s="12">
        <v>0.1353</v>
      </c>
      <c r="H6" s="12">
        <v>4.9799999999999997E-2</v>
      </c>
      <c r="I6" s="12">
        <v>1.83E-2</v>
      </c>
      <c r="J6" s="12">
        <v>6.7000000000000002E-3</v>
      </c>
      <c r="K6" s="13">
        <v>2.5000000000000001E-3</v>
      </c>
      <c r="L6" s="2"/>
      <c r="M6" s="18">
        <v>1.1016061270054434</v>
      </c>
      <c r="N6" s="5">
        <f t="shared" si="0"/>
        <v>0.62708058304800418</v>
      </c>
      <c r="P6" s="11">
        <v>0.37718591106916755</v>
      </c>
      <c r="Q6" s="12">
        <v>0.29176181237790028</v>
      </c>
      <c r="R6" s="12">
        <v>-0.15472182582865462</v>
      </c>
      <c r="S6" s="12">
        <v>-0.42408207897978284</v>
      </c>
      <c r="T6" s="12">
        <v>-0.19409455807203224</v>
      </c>
      <c r="U6" s="12">
        <v>0.26631009571671743</v>
      </c>
      <c r="V6" s="12">
        <v>0.42340535291698278</v>
      </c>
      <c r="W6" s="12">
        <v>9.62321433720075E-2</v>
      </c>
      <c r="X6" s="12">
        <v>-0.34182913092835893</v>
      </c>
      <c r="Y6" s="13">
        <v>-0.39350697913446281</v>
      </c>
      <c r="Z6" s="2"/>
    </row>
    <row r="7" spans="2:26" x14ac:dyDescent="0.2">
      <c r="B7" s="11">
        <v>1.83E-2</v>
      </c>
      <c r="C7" s="12">
        <v>4.9799999999999997E-2</v>
      </c>
      <c r="D7" s="12">
        <v>0.1353</v>
      </c>
      <c r="E7" s="12">
        <v>0.3679</v>
      </c>
      <c r="F7" s="12">
        <v>1</v>
      </c>
      <c r="G7" s="12">
        <v>0.3679</v>
      </c>
      <c r="H7" s="12">
        <v>0.1353</v>
      </c>
      <c r="I7" s="12">
        <v>4.9799999999999997E-2</v>
      </c>
      <c r="J7" s="12">
        <v>1.83E-2</v>
      </c>
      <c r="K7" s="13">
        <v>6.7000000000000002E-3</v>
      </c>
      <c r="L7" s="2"/>
      <c r="M7" s="18">
        <v>0.88077791180604792</v>
      </c>
      <c r="N7" s="5">
        <f t="shared" si="0"/>
        <v>0.71515837422860895</v>
      </c>
      <c r="P7" s="11">
        <v>0.40419016982916078</v>
      </c>
      <c r="Q7" s="12">
        <v>0.10678603755770989</v>
      </c>
      <c r="R7" s="12">
        <v>-0.38628675585142452</v>
      </c>
      <c r="S7" s="12">
        <v>-0.21717491017504972</v>
      </c>
      <c r="T7" s="12">
        <v>0.33329363890274555</v>
      </c>
      <c r="U7" s="12">
        <v>0.31755828065251873</v>
      </c>
      <c r="V7" s="12">
        <v>-0.24433916314986048</v>
      </c>
      <c r="W7" s="12">
        <v>-0.39211428723208874</v>
      </c>
      <c r="X7" s="12">
        <v>0.12894406727511123</v>
      </c>
      <c r="Y7" s="13">
        <v>0.43224405688299466</v>
      </c>
      <c r="Z7" s="2"/>
    </row>
    <row r="8" spans="2:26" x14ac:dyDescent="0.2">
      <c r="B8" s="11">
        <v>6.7000000000000002E-3</v>
      </c>
      <c r="C8" s="12">
        <v>1.83E-2</v>
      </c>
      <c r="D8" s="12">
        <v>4.9799999999999997E-2</v>
      </c>
      <c r="E8" s="12">
        <v>0.1353</v>
      </c>
      <c r="F8" s="12">
        <v>0.3679</v>
      </c>
      <c r="G8" s="12">
        <v>1</v>
      </c>
      <c r="H8" s="12">
        <v>0.3679</v>
      </c>
      <c r="I8" s="12">
        <v>0.1353</v>
      </c>
      <c r="J8" s="12">
        <v>4.9799999999999997E-2</v>
      </c>
      <c r="K8" s="13">
        <v>1.83E-2</v>
      </c>
      <c r="L8" s="2"/>
      <c r="M8" s="18">
        <v>0.72386347544442997</v>
      </c>
      <c r="N8" s="5">
        <f t="shared" si="0"/>
        <v>0.78754472177305201</v>
      </c>
      <c r="P8" s="11">
        <v>0.40419016982916073</v>
      </c>
      <c r="Q8" s="12">
        <v>-0.10678603755770981</v>
      </c>
      <c r="R8" s="12">
        <v>-0.38628675585142469</v>
      </c>
      <c r="S8" s="12">
        <v>0.21717491017504939</v>
      </c>
      <c r="T8" s="12">
        <v>0.33329363890274588</v>
      </c>
      <c r="U8" s="12">
        <v>-0.31755828065251912</v>
      </c>
      <c r="V8" s="12">
        <v>-0.24433916314985987</v>
      </c>
      <c r="W8" s="12">
        <v>0.39211428723208908</v>
      </c>
      <c r="X8" s="12">
        <v>0.12894406727511065</v>
      </c>
      <c r="Y8" s="13">
        <v>-0.4322440568829945</v>
      </c>
      <c r="Z8" s="2"/>
    </row>
    <row r="9" spans="2:26" x14ac:dyDescent="0.2">
      <c r="B9" s="11">
        <v>2.5000000000000001E-3</v>
      </c>
      <c r="C9" s="12">
        <v>6.7000000000000002E-3</v>
      </c>
      <c r="D9" s="12">
        <v>1.83E-2</v>
      </c>
      <c r="E9" s="12">
        <v>4.9799999999999997E-2</v>
      </c>
      <c r="F9" s="12">
        <v>0.1353</v>
      </c>
      <c r="G9" s="12">
        <v>0.3679</v>
      </c>
      <c r="H9" s="12">
        <v>1</v>
      </c>
      <c r="I9" s="12">
        <v>0.3679</v>
      </c>
      <c r="J9" s="12">
        <v>0.1353</v>
      </c>
      <c r="K9" s="13">
        <v>4.9799999999999997E-2</v>
      </c>
      <c r="L9" s="2"/>
      <c r="M9" s="18">
        <v>0.61555810363239438</v>
      </c>
      <c r="N9" s="5">
        <f t="shared" si="0"/>
        <v>0.84910053213629144</v>
      </c>
      <c r="P9" s="11">
        <v>0.37718591106916738</v>
      </c>
      <c r="Q9" s="12">
        <v>-0.29176181237790016</v>
      </c>
      <c r="R9" s="12">
        <v>-0.15472182582865465</v>
      </c>
      <c r="S9" s="12">
        <v>0.42408207897978334</v>
      </c>
      <c r="T9" s="12">
        <v>-0.19409455807203133</v>
      </c>
      <c r="U9" s="12">
        <v>-0.26631009571671682</v>
      </c>
      <c r="V9" s="12">
        <v>0.42340535291698267</v>
      </c>
      <c r="W9" s="12">
        <v>-9.6232143372008014E-2</v>
      </c>
      <c r="X9" s="12">
        <v>-0.34182913092836037</v>
      </c>
      <c r="Y9" s="13">
        <v>0.39350697913446236</v>
      </c>
      <c r="Z9" s="2"/>
    </row>
    <row r="10" spans="2:26" x14ac:dyDescent="0.2">
      <c r="B10" s="11">
        <v>8.9999999999999998E-4</v>
      </c>
      <c r="C10" s="12">
        <v>2.5000000000000001E-3</v>
      </c>
      <c r="D10" s="12">
        <v>6.7000000000000002E-3</v>
      </c>
      <c r="E10" s="12">
        <v>1.83E-2</v>
      </c>
      <c r="F10" s="12">
        <v>4.9799999999999997E-2</v>
      </c>
      <c r="G10" s="12">
        <v>0.1353</v>
      </c>
      <c r="H10" s="12">
        <v>0.3679</v>
      </c>
      <c r="I10" s="12">
        <v>1</v>
      </c>
      <c r="J10" s="12">
        <v>0.3679</v>
      </c>
      <c r="K10" s="13">
        <v>0.1353</v>
      </c>
      <c r="L10" s="2"/>
      <c r="M10" s="18">
        <v>0.54262501429642007</v>
      </c>
      <c r="N10" s="5">
        <f t="shared" si="0"/>
        <v>0.9033630335659335</v>
      </c>
      <c r="P10" s="11">
        <v>0.32497792206839121</v>
      </c>
      <c r="Q10" s="12">
        <v>-0.39865275920674265</v>
      </c>
      <c r="R10" s="12">
        <v>0.16958061267879915</v>
      </c>
      <c r="S10" s="12">
        <v>0.18675205707067397</v>
      </c>
      <c r="T10" s="12">
        <v>-0.41437892538879195</v>
      </c>
      <c r="U10" s="12">
        <v>0.36038655451267504</v>
      </c>
      <c r="V10" s="12">
        <v>-6.5982965145795228E-2</v>
      </c>
      <c r="W10" s="12">
        <v>-0.27240159314504986</v>
      </c>
      <c r="X10" s="12">
        <v>0.43539421272657447</v>
      </c>
      <c r="Y10" s="13">
        <v>-0.31955993199280092</v>
      </c>
      <c r="Z10" s="2"/>
    </row>
    <row r="11" spans="2:26" x14ac:dyDescent="0.2">
      <c r="B11" s="11">
        <v>2.9999999999999997E-4</v>
      </c>
      <c r="C11" s="12">
        <v>8.9999999999999998E-4</v>
      </c>
      <c r="D11" s="12">
        <v>2.5000000000000001E-3</v>
      </c>
      <c r="E11" s="12">
        <v>6.7000000000000002E-3</v>
      </c>
      <c r="F11" s="12">
        <v>1.83E-2</v>
      </c>
      <c r="G11" s="12">
        <v>4.9799999999999997E-2</v>
      </c>
      <c r="H11" s="12">
        <v>0.1353</v>
      </c>
      <c r="I11" s="12">
        <v>0.3679</v>
      </c>
      <c r="J11" s="12">
        <v>1</v>
      </c>
      <c r="K11" s="13">
        <v>0.3679</v>
      </c>
      <c r="L11" s="2"/>
      <c r="M11" s="18">
        <v>0.49607742983479092</v>
      </c>
      <c r="N11" s="5">
        <f t="shared" si="0"/>
        <v>0.95297077654941265</v>
      </c>
      <c r="P11" s="11">
        <v>0.25106041744314006</v>
      </c>
      <c r="Q11" s="12">
        <v>-0.39886697002704041</v>
      </c>
      <c r="R11" s="12">
        <v>0.39224102976442032</v>
      </c>
      <c r="S11" s="12">
        <v>-0.24625634350611261</v>
      </c>
      <c r="T11" s="12">
        <v>2.1079554450355711E-2</v>
      </c>
      <c r="U11" s="12">
        <v>0.20817868135952544</v>
      </c>
      <c r="V11" s="12">
        <v>-0.37496313166868855</v>
      </c>
      <c r="W11" s="12">
        <v>0.4356603114983934</v>
      </c>
      <c r="X11" s="12">
        <v>-0.37692697387691371</v>
      </c>
      <c r="Y11" s="13">
        <v>0.21708220359342947</v>
      </c>
      <c r="Z11" s="2"/>
    </row>
    <row r="12" spans="2:26" x14ac:dyDescent="0.2">
      <c r="B12" s="14">
        <v>1E-4</v>
      </c>
      <c r="C12" s="15">
        <v>2.9999999999999997E-4</v>
      </c>
      <c r="D12" s="15">
        <v>8.9999999999999998E-4</v>
      </c>
      <c r="E12" s="15">
        <v>2.5000000000000001E-3</v>
      </c>
      <c r="F12" s="15">
        <v>6.7000000000000002E-3</v>
      </c>
      <c r="G12" s="15">
        <v>1.83E-2</v>
      </c>
      <c r="H12" s="15">
        <v>4.9799999999999997E-2</v>
      </c>
      <c r="I12" s="15">
        <v>0.1353</v>
      </c>
      <c r="J12" s="15">
        <v>0.3679</v>
      </c>
      <c r="K12" s="16">
        <v>1</v>
      </c>
      <c r="L12" s="2"/>
      <c r="M12" s="19">
        <v>0.47029223450587548</v>
      </c>
      <c r="N12" s="5">
        <f t="shared" si="0"/>
        <v>1.0000000000000002</v>
      </c>
      <c r="P12" s="14">
        <v>0.16037179323616463</v>
      </c>
      <c r="Q12" s="15">
        <v>-0.29232328819131992</v>
      </c>
      <c r="R12" s="15">
        <v>0.37978031707667476</v>
      </c>
      <c r="S12" s="15">
        <v>-0.42127298885819353</v>
      </c>
      <c r="T12" s="15">
        <v>0.42318838756704247</v>
      </c>
      <c r="U12" s="15">
        <v>-0.39372431886062192</v>
      </c>
      <c r="V12" s="15">
        <v>0.34069807553352849</v>
      </c>
      <c r="W12" s="15">
        <v>-0.27015407708872607</v>
      </c>
      <c r="X12" s="15">
        <v>0.18677314756547314</v>
      </c>
      <c r="Y12" s="16">
        <v>-9.5258067425163684E-2</v>
      </c>
      <c r="Z12" s="2"/>
    </row>
    <row r="13" spans="2:26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4">
        <f>SUM(M3:M12)</f>
        <v>9.9999999999999982</v>
      </c>
      <c r="N13" s="5"/>
    </row>
    <row r="14" spans="2:26" x14ac:dyDescent="0.2">
      <c r="B14" s="35" t="s">
        <v>7</v>
      </c>
    </row>
    <row r="15" spans="2:26" x14ac:dyDescent="0.2">
      <c r="B15" s="8">
        <f t="array" ref="B15:K24">_xll.qlRankReducedSqrt(B3:K12,N15,N16,N17)</f>
        <v>0.22897389102478197</v>
      </c>
      <c r="C15" s="9">
        <v>0.38518107033630189</v>
      </c>
      <c r="D15" s="9">
        <v>0.44847246827480014</v>
      </c>
      <c r="E15" s="9">
        <v>0.44215728548883437</v>
      </c>
      <c r="F15" s="9">
        <v>0.39716132364133183</v>
      </c>
      <c r="G15" s="9">
        <v>0.33498130656462227</v>
      </c>
      <c r="H15" s="9">
        <v>0.26730323017554691</v>
      </c>
      <c r="I15" s="9">
        <v>0.19900382837655695</v>
      </c>
      <c r="J15" s="9">
        <v>0.13154949095174651</v>
      </c>
      <c r="K15" s="10">
        <v>6.5325940387096271E-2</v>
      </c>
      <c r="M15" s="29" t="s">
        <v>0</v>
      </c>
      <c r="N15" s="30">
        <v>10</v>
      </c>
      <c r="O15" s="2"/>
      <c r="P15" s="2"/>
      <c r="Q15" s="2"/>
      <c r="R15" s="2"/>
      <c r="S15" s="2"/>
      <c r="T15" s="2"/>
      <c r="U15" s="2"/>
      <c r="V15" s="2"/>
    </row>
    <row r="16" spans="2:26" x14ac:dyDescent="0.2">
      <c r="B16" s="11">
        <v>0.35845630646286514</v>
      </c>
      <c r="C16" s="12">
        <v>0.52556882274894734</v>
      </c>
      <c r="D16" s="12">
        <v>0.46318699223578852</v>
      </c>
      <c r="E16" s="12">
        <v>0.25846431947651077</v>
      </c>
      <c r="F16" s="12">
        <v>1.9783113131729285E-2</v>
      </c>
      <c r="G16" s="12">
        <v>-0.17711876899684301</v>
      </c>
      <c r="H16" s="12">
        <v>-0.29418674037070031</v>
      </c>
      <c r="I16" s="12">
        <v>-0.32092082708575825</v>
      </c>
      <c r="J16" s="12">
        <v>-0.26548008739911788</v>
      </c>
      <c r="K16" s="13">
        <v>-0.14887032116397694</v>
      </c>
      <c r="M16" s="31" t="s">
        <v>5</v>
      </c>
      <c r="N16" s="32">
        <v>1</v>
      </c>
      <c r="O16" s="2"/>
      <c r="P16" s="2"/>
      <c r="Q16" s="2"/>
      <c r="R16" s="2"/>
      <c r="S16" s="2"/>
      <c r="T16" s="2"/>
      <c r="U16" s="2"/>
      <c r="V16" s="2"/>
    </row>
    <row r="17" spans="2:22" x14ac:dyDescent="0.2">
      <c r="B17" s="11">
        <v>0.46399343557609984</v>
      </c>
      <c r="C17" s="12">
        <v>0.52528656691654163</v>
      </c>
      <c r="D17" s="12">
        <v>0.20025323198690048</v>
      </c>
      <c r="E17" s="12">
        <v>-0.19601015208126796</v>
      </c>
      <c r="F17" s="12">
        <v>-0.38889366374783285</v>
      </c>
      <c r="G17" s="12">
        <v>-0.30661748110538833</v>
      </c>
      <c r="H17" s="12">
        <v>-5.1768592154245396E-2</v>
      </c>
      <c r="I17" s="12">
        <v>0.20065941804733375</v>
      </c>
      <c r="J17" s="12">
        <v>0.30666017997816863</v>
      </c>
      <c r="K17" s="13">
        <v>0.2191473502637076</v>
      </c>
      <c r="M17" s="33" t="s">
        <v>1</v>
      </c>
      <c r="N17" s="34" t="s">
        <v>6</v>
      </c>
      <c r="O17" s="2"/>
      <c r="P17" s="2"/>
      <c r="Q17" s="2"/>
      <c r="R17" s="2"/>
      <c r="S17" s="2"/>
      <c r="T17" s="2"/>
      <c r="U17" s="2"/>
      <c r="V17" s="2"/>
    </row>
    <row r="18" spans="2:22" x14ac:dyDescent="0.2">
      <c r="B18" s="11">
        <v>0.53853438908706286</v>
      </c>
      <c r="C18" s="12">
        <v>0.38444123925367096</v>
      </c>
      <c r="D18" s="12">
        <v>-0.18270688607422342</v>
      </c>
      <c r="E18" s="12">
        <v>-0.44510563417414156</v>
      </c>
      <c r="F18" s="12">
        <v>-0.18215729415130827</v>
      </c>
      <c r="G18" s="12">
        <v>0.22657707319855822</v>
      </c>
      <c r="H18" s="12">
        <v>0.33219330144760101</v>
      </c>
      <c r="I18" s="12">
        <v>7.0887565904184421E-2</v>
      </c>
      <c r="J18" s="12">
        <v>-0.2407597063723533</v>
      </c>
      <c r="K18" s="13">
        <v>-0.26985864983078089</v>
      </c>
      <c r="O18" s="2"/>
      <c r="P18" s="2"/>
      <c r="Q18" s="2"/>
      <c r="R18" s="2"/>
      <c r="S18" s="2"/>
      <c r="T18" s="2"/>
      <c r="U18" s="2"/>
      <c r="V18" s="2"/>
    </row>
    <row r="19" spans="2:22" x14ac:dyDescent="0.2">
      <c r="B19" s="11">
        <v>0.57709023533497628</v>
      </c>
      <c r="C19" s="12">
        <v>0.14070709349893193</v>
      </c>
      <c r="D19" s="12">
        <v>-0.45615574864975911</v>
      </c>
      <c r="E19" s="12">
        <v>-0.22794119561177234</v>
      </c>
      <c r="F19" s="12">
        <v>0.3127953097883146</v>
      </c>
      <c r="G19" s="12">
        <v>0.27017911433876352</v>
      </c>
      <c r="H19" s="12">
        <v>-0.19170242586803285</v>
      </c>
      <c r="I19" s="12">
        <v>-0.28884348206487576</v>
      </c>
      <c r="J19" s="12">
        <v>9.081887108714301E-2</v>
      </c>
      <c r="K19" s="13">
        <v>0.29642370726026246</v>
      </c>
      <c r="O19" s="2"/>
      <c r="P19" s="2"/>
      <c r="Q19" s="2"/>
      <c r="R19" s="2"/>
      <c r="S19" s="2"/>
      <c r="T19" s="2"/>
      <c r="U19" s="2"/>
      <c r="V19" s="2"/>
    </row>
    <row r="20" spans="2:22" x14ac:dyDescent="0.2">
      <c r="B20" s="11">
        <v>0.57709023533497605</v>
      </c>
      <c r="C20" s="12">
        <v>-0.14070709349893179</v>
      </c>
      <c r="D20" s="12">
        <v>-0.45615574864975927</v>
      </c>
      <c r="E20" s="12">
        <v>0.22794119561177195</v>
      </c>
      <c r="F20" s="12">
        <v>0.31279530978831488</v>
      </c>
      <c r="G20" s="12">
        <v>-0.27017911433876379</v>
      </c>
      <c r="H20" s="12">
        <v>-0.19170242586803235</v>
      </c>
      <c r="I20" s="12">
        <v>0.28884348206487592</v>
      </c>
      <c r="J20" s="12">
        <v>9.081887108714258E-2</v>
      </c>
      <c r="K20" s="13">
        <v>-0.29642370726026229</v>
      </c>
      <c r="O20" s="2"/>
      <c r="P20" s="2"/>
      <c r="Q20" s="2"/>
      <c r="R20" s="2"/>
      <c r="S20" s="2"/>
      <c r="T20" s="2"/>
      <c r="U20" s="2"/>
      <c r="V20" s="2"/>
    </row>
    <row r="21" spans="2:22" x14ac:dyDescent="0.2">
      <c r="B21" s="11">
        <v>0.53853438908706264</v>
      </c>
      <c r="C21" s="12">
        <v>-0.38444123925367085</v>
      </c>
      <c r="D21" s="12">
        <v>-0.18270688607422345</v>
      </c>
      <c r="E21" s="12">
        <v>0.44510563417414217</v>
      </c>
      <c r="F21" s="12">
        <v>-0.18215729415130741</v>
      </c>
      <c r="G21" s="12">
        <v>-0.22657707319855774</v>
      </c>
      <c r="H21" s="12">
        <v>0.3321933014476009</v>
      </c>
      <c r="I21" s="12">
        <v>-7.088756590418481E-2</v>
      </c>
      <c r="J21" s="12">
        <v>-0.24075970637235436</v>
      </c>
      <c r="K21" s="13">
        <v>0.26985864983078056</v>
      </c>
      <c r="O21" s="2"/>
      <c r="P21" s="2"/>
      <c r="Q21" s="2"/>
      <c r="R21" s="2"/>
      <c r="S21" s="2"/>
      <c r="T21" s="2"/>
      <c r="U21" s="2"/>
      <c r="V21" s="2"/>
    </row>
    <row r="22" spans="2:22" x14ac:dyDescent="0.2">
      <c r="B22" s="11">
        <v>0.46399343557609951</v>
      </c>
      <c r="C22" s="12">
        <v>-0.52528656691654185</v>
      </c>
      <c r="D22" s="12">
        <v>0.20025323198690032</v>
      </c>
      <c r="E22" s="12">
        <v>0.19601015208126865</v>
      </c>
      <c r="F22" s="12">
        <v>-0.38889366374783318</v>
      </c>
      <c r="G22" s="12">
        <v>0.30661748110538761</v>
      </c>
      <c r="H22" s="12">
        <v>-5.1768592154245598E-2</v>
      </c>
      <c r="I22" s="12">
        <v>-0.20065941804733314</v>
      </c>
      <c r="J22" s="12">
        <v>0.30666017997817008</v>
      </c>
      <c r="K22" s="13">
        <v>-0.2191473502637071</v>
      </c>
      <c r="O22" s="2"/>
      <c r="P22" s="2"/>
      <c r="Q22" s="2"/>
      <c r="R22" s="2"/>
      <c r="S22" s="2"/>
      <c r="T22" s="2"/>
      <c r="U22" s="2"/>
      <c r="V22" s="2"/>
    </row>
    <row r="23" spans="2:22" x14ac:dyDescent="0.2">
      <c r="B23" s="11">
        <v>0.35845630646286497</v>
      </c>
      <c r="C23" s="12">
        <v>-0.52556882274894745</v>
      </c>
      <c r="D23" s="12">
        <v>0.46318699223578835</v>
      </c>
      <c r="E23" s="12">
        <v>-0.258464319476511</v>
      </c>
      <c r="F23" s="12">
        <v>1.9783113131729039E-2</v>
      </c>
      <c r="G23" s="12">
        <v>0.17711876899684345</v>
      </c>
      <c r="H23" s="12">
        <v>-0.29418674037070042</v>
      </c>
      <c r="I23" s="12">
        <v>0.32092082708575798</v>
      </c>
      <c r="J23" s="12">
        <v>-0.26548008739911855</v>
      </c>
      <c r="K23" s="13">
        <v>0.14887032116397628</v>
      </c>
      <c r="O23" s="2"/>
      <c r="P23" s="2"/>
      <c r="Q23" s="2"/>
      <c r="R23" s="2"/>
      <c r="S23" s="2"/>
      <c r="T23" s="2"/>
      <c r="U23" s="2"/>
      <c r="V23" s="2"/>
    </row>
    <row r="24" spans="2:22" x14ac:dyDescent="0.2">
      <c r="B24" s="14">
        <v>0.22897389102478197</v>
      </c>
      <c r="C24" s="15">
        <v>-0.38518107033630222</v>
      </c>
      <c r="D24" s="15">
        <v>0.44847246827480008</v>
      </c>
      <c r="E24" s="15">
        <v>-0.44215728548883454</v>
      </c>
      <c r="F24" s="15">
        <v>0.39716132364133139</v>
      </c>
      <c r="G24" s="15">
        <v>-0.33498130656462227</v>
      </c>
      <c r="H24" s="15">
        <v>0.26730323017554702</v>
      </c>
      <c r="I24" s="15">
        <v>-0.19900382837655681</v>
      </c>
      <c r="J24" s="15">
        <v>0.13154949095174651</v>
      </c>
      <c r="K24" s="16">
        <v>-6.5325940387096035E-2</v>
      </c>
      <c r="O24" s="2"/>
      <c r="P24" s="2"/>
      <c r="Q24" s="2"/>
      <c r="R24" s="2"/>
      <c r="S24" s="2"/>
      <c r="T24" s="2"/>
      <c r="U24" s="2"/>
      <c r="V24" s="2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22" x14ac:dyDescent="0.2">
      <c r="B26" s="36" t="s">
        <v>10</v>
      </c>
      <c r="C26" s="2"/>
      <c r="D26" s="2"/>
      <c r="E26" s="2"/>
      <c r="F26" s="2"/>
      <c r="G26" s="2"/>
      <c r="H26" s="2"/>
      <c r="I26" s="2"/>
      <c r="J26" s="2"/>
      <c r="K26" s="2"/>
      <c r="M26" s="35" t="s">
        <v>9</v>
      </c>
      <c r="N26" s="6">
        <f>SQRT(SUM(M27:V36)/100)</f>
        <v>1.6700768453121881E-16</v>
      </c>
    </row>
    <row r="27" spans="2:22" x14ac:dyDescent="0.2">
      <c r="B27" s="8">
        <f t="array" ref="B27:K36">MMULT(_xll.ohPack(B15:K24),TRANSPOSE(_xll.ohPack(B15:K24)))</f>
        <v>0.99999999999999978</v>
      </c>
      <c r="C27" s="9">
        <v>0.3679</v>
      </c>
      <c r="D27" s="9">
        <v>0.13529999999999998</v>
      </c>
      <c r="E27" s="9">
        <v>4.9799999999999955E-2</v>
      </c>
      <c r="F27" s="9">
        <v>1.8299999999999608E-2</v>
      </c>
      <c r="G27" s="9">
        <v>6.6999999999997582E-3</v>
      </c>
      <c r="H27" s="9">
        <v>2.5000000000002E-3</v>
      </c>
      <c r="I27" s="9">
        <v>8.9999999999990608E-4</v>
      </c>
      <c r="J27" s="9">
        <v>3.0000000000003461E-4</v>
      </c>
      <c r="K27" s="10">
        <v>1.0000000000003756E-4</v>
      </c>
      <c r="M27" s="20">
        <f t="shared" ref="M27:M36" si="1">(B27-B3)^2</f>
        <v>4.9303806576313238E-32</v>
      </c>
      <c r="N27" s="21">
        <f t="shared" ref="N27:N36" si="2">(C27-C3)^2</f>
        <v>0</v>
      </c>
      <c r="O27" s="21">
        <f t="shared" ref="O27:O36" si="3">(D27-D3)^2</f>
        <v>7.7037197775489434E-34</v>
      </c>
      <c r="P27" s="21">
        <f t="shared" ref="P27:P36" si="4">(E27-E3)^2</f>
        <v>1.7333369499485123E-33</v>
      </c>
      <c r="Q27" s="21">
        <f t="shared" ref="Q27:Q36" si="5">(F27-F3)^2</f>
        <v>1.5370124662425384E-31</v>
      </c>
      <c r="R27" s="21">
        <f t="shared" ref="R27:R36" si="6">(G27-G3)^2</f>
        <v>5.8561059687908916E-32</v>
      </c>
      <c r="S27" s="21">
        <f t="shared" ref="S27:S36" si="7">(H27-H3)^2</f>
        <v>3.9970757588976538E-32</v>
      </c>
      <c r="T27" s="21">
        <f t="shared" ref="T27:T36" si="8">(I27-I3)^2</f>
        <v>8.8156904136527945E-33</v>
      </c>
      <c r="U27" s="21">
        <f t="shared" ref="U27:U36" si="9">(J27-J3)^2</f>
        <v>1.1999475720552681E-33</v>
      </c>
      <c r="V27" s="22">
        <f t="shared" ref="V27:V36" si="10">(K27-K3)^2</f>
        <v>1.4103068779097244E-33</v>
      </c>
    </row>
    <row r="28" spans="2:22" x14ac:dyDescent="0.2">
      <c r="B28" s="11">
        <v>0.3679</v>
      </c>
      <c r="C28" s="12">
        <v>0.99999999999999967</v>
      </c>
      <c r="D28" s="12">
        <v>0.36790000000000012</v>
      </c>
      <c r="E28" s="12">
        <v>0.13530000000000006</v>
      </c>
      <c r="F28" s="12">
        <v>4.9799999999999983E-2</v>
      </c>
      <c r="G28" s="12">
        <v>1.8299999999999719E-2</v>
      </c>
      <c r="H28" s="12">
        <v>6.700000000000074E-3</v>
      </c>
      <c r="I28" s="12">
        <v>2.4999999999999051E-3</v>
      </c>
      <c r="J28" s="12">
        <v>8.9999999999976904E-4</v>
      </c>
      <c r="K28" s="13">
        <v>3.000000000000641E-4</v>
      </c>
      <c r="M28" s="23">
        <f t="shared" si="1"/>
        <v>0</v>
      </c>
      <c r="N28" s="24">
        <f t="shared" si="2"/>
        <v>1.1093356479670479E-31</v>
      </c>
      <c r="O28" s="24">
        <f t="shared" si="3"/>
        <v>1.2325951644078309E-32</v>
      </c>
      <c r="P28" s="24">
        <f t="shared" si="4"/>
        <v>3.0814879110195774E-33</v>
      </c>
      <c r="Q28" s="24">
        <f t="shared" si="5"/>
        <v>1.9259299443872359E-34</v>
      </c>
      <c r="R28" s="24">
        <f t="shared" si="6"/>
        <v>7.897516478202909E-32</v>
      </c>
      <c r="S28" s="24">
        <f t="shared" si="7"/>
        <v>5.4354858782022574E-33</v>
      </c>
      <c r="T28" s="24">
        <f t="shared" si="8"/>
        <v>9.020461529566037E-33</v>
      </c>
      <c r="U28" s="24">
        <f t="shared" si="9"/>
        <v>5.3331003202456362E-32</v>
      </c>
      <c r="V28" s="25">
        <f t="shared" si="10"/>
        <v>4.1127285338448308E-33</v>
      </c>
    </row>
    <row r="29" spans="2:22" x14ac:dyDescent="0.2">
      <c r="B29" s="11">
        <v>0.13529999999999998</v>
      </c>
      <c r="C29" s="12">
        <v>0.36790000000000012</v>
      </c>
      <c r="D29" s="12">
        <v>0.99999999999999956</v>
      </c>
      <c r="E29" s="12">
        <v>0.36790000000000012</v>
      </c>
      <c r="F29" s="12">
        <v>0.13530000000000009</v>
      </c>
      <c r="G29" s="12">
        <v>4.980000000000008E-2</v>
      </c>
      <c r="H29" s="12">
        <v>1.8299999999999969E-2</v>
      </c>
      <c r="I29" s="12">
        <v>6.7000000000000184E-3</v>
      </c>
      <c r="J29" s="12">
        <v>2.4999999999999259E-3</v>
      </c>
      <c r="K29" s="13">
        <v>9.0000000000002231E-4</v>
      </c>
      <c r="M29" s="23">
        <f t="shared" si="1"/>
        <v>7.7037197775489434E-34</v>
      </c>
      <c r="N29" s="24">
        <f t="shared" si="2"/>
        <v>1.2325951644078309E-32</v>
      </c>
      <c r="O29" s="24">
        <f t="shared" si="3"/>
        <v>1.9721522630525295E-31</v>
      </c>
      <c r="P29" s="24">
        <f t="shared" si="4"/>
        <v>1.2325951644078309E-32</v>
      </c>
      <c r="Q29" s="24">
        <f t="shared" si="5"/>
        <v>6.9333477997940491E-33</v>
      </c>
      <c r="R29" s="24">
        <f t="shared" si="6"/>
        <v>6.9333477997940491E-33</v>
      </c>
      <c r="S29" s="24">
        <f t="shared" si="7"/>
        <v>9.7500203434603815E-34</v>
      </c>
      <c r="T29" s="24">
        <f t="shared" si="8"/>
        <v>3.3177152557608243E-34</v>
      </c>
      <c r="U29" s="24">
        <f t="shared" si="9"/>
        <v>5.4996208499831214E-33</v>
      </c>
      <c r="V29" s="25">
        <f t="shared" si="10"/>
        <v>4.9883278271494593E-34</v>
      </c>
    </row>
    <row r="30" spans="2:22" x14ac:dyDescent="0.2">
      <c r="B30" s="11">
        <v>4.9799999999999955E-2</v>
      </c>
      <c r="C30" s="12">
        <v>0.13530000000000006</v>
      </c>
      <c r="D30" s="12">
        <v>0.36790000000000012</v>
      </c>
      <c r="E30" s="12">
        <v>1</v>
      </c>
      <c r="F30" s="12">
        <v>0.36789999999999984</v>
      </c>
      <c r="G30" s="12">
        <v>0.13529999999999998</v>
      </c>
      <c r="H30" s="12">
        <v>4.9799999999999983E-2</v>
      </c>
      <c r="I30" s="12">
        <v>1.8299999999999962E-2</v>
      </c>
      <c r="J30" s="12">
        <v>6.6999999999999074E-3</v>
      </c>
      <c r="K30" s="13">
        <v>2.4999999999997594E-3</v>
      </c>
      <c r="M30" s="23">
        <f t="shared" si="1"/>
        <v>1.7333369499485123E-33</v>
      </c>
      <c r="N30" s="24">
        <f t="shared" si="2"/>
        <v>3.0814879110195774E-33</v>
      </c>
      <c r="O30" s="24">
        <f t="shared" si="3"/>
        <v>1.2325951644078309E-32</v>
      </c>
      <c r="P30" s="24">
        <f t="shared" si="4"/>
        <v>0</v>
      </c>
      <c r="Q30" s="24">
        <f t="shared" si="5"/>
        <v>2.7733391199176196E-32</v>
      </c>
      <c r="R30" s="24">
        <f t="shared" si="6"/>
        <v>7.7037197775489434E-34</v>
      </c>
      <c r="S30" s="24">
        <f t="shared" si="7"/>
        <v>1.9259299443872359E-34</v>
      </c>
      <c r="T30" s="24">
        <f t="shared" si="8"/>
        <v>1.4564845204428471E-33</v>
      </c>
      <c r="U30" s="24">
        <f t="shared" si="9"/>
        <v>8.6132702864411966E-33</v>
      </c>
      <c r="V30" s="25">
        <f t="shared" si="10"/>
        <v>5.7933063585925618E-32</v>
      </c>
    </row>
    <row r="31" spans="2:22" x14ac:dyDescent="0.2">
      <c r="B31" s="11">
        <v>1.8299999999999608E-2</v>
      </c>
      <c r="C31" s="12">
        <v>4.9799999999999983E-2</v>
      </c>
      <c r="D31" s="12">
        <v>0.13530000000000009</v>
      </c>
      <c r="E31" s="12">
        <v>0.36789999999999984</v>
      </c>
      <c r="F31" s="12">
        <v>1</v>
      </c>
      <c r="G31" s="12">
        <v>0.36789999999999989</v>
      </c>
      <c r="H31" s="12">
        <v>0.13529999999999986</v>
      </c>
      <c r="I31" s="12">
        <v>4.9799999999999706E-2</v>
      </c>
      <c r="J31" s="12">
        <v>1.8299999999999813E-2</v>
      </c>
      <c r="K31" s="13">
        <v>6.6999999999997825E-3</v>
      </c>
      <c r="M31" s="23">
        <f t="shared" si="1"/>
        <v>1.5370124662425384E-31</v>
      </c>
      <c r="N31" s="24">
        <f t="shared" si="2"/>
        <v>1.9259299443872359E-34</v>
      </c>
      <c r="O31" s="24">
        <f t="shared" si="3"/>
        <v>6.9333477997940491E-33</v>
      </c>
      <c r="P31" s="24">
        <f t="shared" si="4"/>
        <v>2.7733391199176196E-32</v>
      </c>
      <c r="Q31" s="24">
        <f t="shared" si="5"/>
        <v>0</v>
      </c>
      <c r="R31" s="24">
        <f t="shared" si="6"/>
        <v>1.2325951644078309E-32</v>
      </c>
      <c r="S31" s="24">
        <f t="shared" si="7"/>
        <v>1.9259299443872359E-32</v>
      </c>
      <c r="T31" s="24">
        <f t="shared" si="8"/>
        <v>8.4933510547477101E-32</v>
      </c>
      <c r="U31" s="24">
        <f t="shared" si="9"/>
        <v>3.5100073236457373E-32</v>
      </c>
      <c r="V31" s="25">
        <f t="shared" si="10"/>
        <v>4.7396684541539159E-32</v>
      </c>
    </row>
    <row r="32" spans="2:22" x14ac:dyDescent="0.2">
      <c r="B32" s="11">
        <v>6.6999999999997582E-3</v>
      </c>
      <c r="C32" s="12">
        <v>1.8299999999999719E-2</v>
      </c>
      <c r="D32" s="12">
        <v>4.980000000000008E-2</v>
      </c>
      <c r="E32" s="12">
        <v>0.13529999999999998</v>
      </c>
      <c r="F32" s="12">
        <v>0.36789999999999989</v>
      </c>
      <c r="G32" s="12">
        <v>0.99999999999999967</v>
      </c>
      <c r="H32" s="12">
        <v>0.36789999999999995</v>
      </c>
      <c r="I32" s="12">
        <v>0.13529999999999975</v>
      </c>
      <c r="J32" s="12">
        <v>4.979999999999965E-2</v>
      </c>
      <c r="K32" s="13">
        <v>1.8299999999999671E-2</v>
      </c>
      <c r="M32" s="23">
        <f t="shared" si="1"/>
        <v>5.8561059687908916E-32</v>
      </c>
      <c r="N32" s="24">
        <f t="shared" si="2"/>
        <v>7.897516478202909E-32</v>
      </c>
      <c r="O32" s="24">
        <f t="shared" si="3"/>
        <v>6.9333477997940491E-33</v>
      </c>
      <c r="P32" s="24">
        <f t="shared" si="4"/>
        <v>7.7037197775489434E-34</v>
      </c>
      <c r="Q32" s="24">
        <f t="shared" si="5"/>
        <v>1.2325951644078309E-32</v>
      </c>
      <c r="R32" s="24">
        <f t="shared" si="6"/>
        <v>1.1093356479670479E-31</v>
      </c>
      <c r="S32" s="24">
        <f t="shared" si="7"/>
        <v>3.0814879110195774E-33</v>
      </c>
      <c r="T32" s="24">
        <f t="shared" si="8"/>
        <v>6.2400130198146442E-32</v>
      </c>
      <c r="U32" s="24">
        <f t="shared" si="9"/>
        <v>1.2037062152420224E-31</v>
      </c>
      <c r="V32" s="25">
        <f t="shared" si="10"/>
        <v>1.0863448592559252E-31</v>
      </c>
    </row>
    <row r="33" spans="2:22" x14ac:dyDescent="0.2">
      <c r="B33" s="11">
        <v>2.5000000000002E-3</v>
      </c>
      <c r="C33" s="12">
        <v>6.700000000000074E-3</v>
      </c>
      <c r="D33" s="12">
        <v>1.8299999999999969E-2</v>
      </c>
      <c r="E33" s="12">
        <v>4.9799999999999983E-2</v>
      </c>
      <c r="F33" s="12">
        <v>0.13529999999999986</v>
      </c>
      <c r="G33" s="12">
        <v>0.36789999999999995</v>
      </c>
      <c r="H33" s="12">
        <v>0.99999999999999989</v>
      </c>
      <c r="I33" s="12">
        <v>0.3679</v>
      </c>
      <c r="J33" s="12">
        <v>0.13529999999999978</v>
      </c>
      <c r="K33" s="13">
        <v>4.9799999999999948E-2</v>
      </c>
      <c r="M33" s="23">
        <f t="shared" si="1"/>
        <v>3.9970757588976538E-32</v>
      </c>
      <c r="N33" s="24">
        <f t="shared" si="2"/>
        <v>5.4354858782022574E-33</v>
      </c>
      <c r="O33" s="24">
        <f t="shared" si="3"/>
        <v>9.7500203434603815E-34</v>
      </c>
      <c r="P33" s="24">
        <f t="shared" si="4"/>
        <v>1.9259299443872359E-34</v>
      </c>
      <c r="Q33" s="24">
        <f t="shared" si="5"/>
        <v>1.9259299443872359E-32</v>
      </c>
      <c r="R33" s="24">
        <f t="shared" si="6"/>
        <v>3.0814879110195774E-33</v>
      </c>
      <c r="S33" s="24">
        <f t="shared" si="7"/>
        <v>1.2325951644078309E-32</v>
      </c>
      <c r="T33" s="24">
        <f t="shared" si="8"/>
        <v>0</v>
      </c>
      <c r="U33" s="24">
        <f t="shared" si="9"/>
        <v>4.9303806576313238E-32</v>
      </c>
      <c r="V33" s="25">
        <f t="shared" si="10"/>
        <v>2.3592641818743639E-33</v>
      </c>
    </row>
    <row r="34" spans="2:22" x14ac:dyDescent="0.2">
      <c r="B34" s="11">
        <v>8.9999999999990608E-4</v>
      </c>
      <c r="C34" s="12">
        <v>2.4999999999999051E-3</v>
      </c>
      <c r="D34" s="12">
        <v>6.7000000000000184E-3</v>
      </c>
      <c r="E34" s="12">
        <v>1.8299999999999962E-2</v>
      </c>
      <c r="F34" s="12">
        <v>4.9799999999999706E-2</v>
      </c>
      <c r="G34" s="12">
        <v>0.13529999999999975</v>
      </c>
      <c r="H34" s="12">
        <v>0.3679</v>
      </c>
      <c r="I34" s="12">
        <v>1</v>
      </c>
      <c r="J34" s="12">
        <v>0.36789999999999984</v>
      </c>
      <c r="K34" s="13">
        <v>0.13529999999999989</v>
      </c>
      <c r="M34" s="23">
        <f t="shared" si="1"/>
        <v>8.8156904136527945E-33</v>
      </c>
      <c r="N34" s="24">
        <f t="shared" si="2"/>
        <v>9.020461529566037E-33</v>
      </c>
      <c r="O34" s="24">
        <f t="shared" si="3"/>
        <v>3.3177152557608243E-34</v>
      </c>
      <c r="P34" s="24">
        <f t="shared" si="4"/>
        <v>1.4564845204428471E-33</v>
      </c>
      <c r="Q34" s="24">
        <f t="shared" si="5"/>
        <v>8.4933510547477101E-32</v>
      </c>
      <c r="R34" s="24">
        <f t="shared" si="6"/>
        <v>6.2400130198146442E-32</v>
      </c>
      <c r="S34" s="24">
        <f t="shared" si="7"/>
        <v>0</v>
      </c>
      <c r="T34" s="24">
        <f t="shared" si="8"/>
        <v>0</v>
      </c>
      <c r="U34" s="24">
        <f t="shared" si="9"/>
        <v>2.7733391199176196E-32</v>
      </c>
      <c r="V34" s="25">
        <f t="shared" si="10"/>
        <v>1.2325951644078309E-32</v>
      </c>
    </row>
    <row r="35" spans="2:22" x14ac:dyDescent="0.2">
      <c r="B35" s="11">
        <v>3.0000000000003461E-4</v>
      </c>
      <c r="C35" s="12">
        <v>8.9999999999976904E-4</v>
      </c>
      <c r="D35" s="12">
        <v>2.4999999999999259E-3</v>
      </c>
      <c r="E35" s="12">
        <v>6.6999999999999074E-3</v>
      </c>
      <c r="F35" s="12">
        <v>1.8299999999999813E-2</v>
      </c>
      <c r="G35" s="12">
        <v>4.979999999999965E-2</v>
      </c>
      <c r="H35" s="12">
        <v>0.13529999999999978</v>
      </c>
      <c r="I35" s="12">
        <v>0.36789999999999984</v>
      </c>
      <c r="J35" s="12">
        <v>1</v>
      </c>
      <c r="K35" s="13">
        <v>0.3679</v>
      </c>
      <c r="M35" s="23">
        <f t="shared" si="1"/>
        <v>1.1999475720552681E-33</v>
      </c>
      <c r="N35" s="24">
        <f t="shared" si="2"/>
        <v>5.3331003202456362E-32</v>
      </c>
      <c r="O35" s="24">
        <f t="shared" si="3"/>
        <v>5.4996208499831214E-33</v>
      </c>
      <c r="P35" s="24">
        <f t="shared" si="4"/>
        <v>8.6132702864411966E-33</v>
      </c>
      <c r="Q35" s="24">
        <f t="shared" si="5"/>
        <v>3.5100073236457373E-32</v>
      </c>
      <c r="R35" s="24">
        <f t="shared" si="6"/>
        <v>1.2037062152420224E-31</v>
      </c>
      <c r="S35" s="24">
        <f t="shared" si="7"/>
        <v>4.9303806576313238E-32</v>
      </c>
      <c r="T35" s="24">
        <f t="shared" si="8"/>
        <v>2.7733391199176196E-32</v>
      </c>
      <c r="U35" s="24">
        <f t="shared" si="9"/>
        <v>0</v>
      </c>
      <c r="V35" s="25">
        <f t="shared" si="10"/>
        <v>0</v>
      </c>
    </row>
    <row r="36" spans="2:22" x14ac:dyDescent="0.2">
      <c r="B36" s="14">
        <v>1.0000000000003756E-4</v>
      </c>
      <c r="C36" s="15">
        <v>3.000000000000641E-4</v>
      </c>
      <c r="D36" s="15">
        <v>9.0000000000002231E-4</v>
      </c>
      <c r="E36" s="15">
        <v>2.4999999999997594E-3</v>
      </c>
      <c r="F36" s="15">
        <v>6.6999999999997825E-3</v>
      </c>
      <c r="G36" s="15">
        <v>1.8299999999999671E-2</v>
      </c>
      <c r="H36" s="15">
        <v>4.9799999999999948E-2</v>
      </c>
      <c r="I36" s="15">
        <v>0.13529999999999989</v>
      </c>
      <c r="J36" s="15">
        <v>0.3679</v>
      </c>
      <c r="K36" s="16">
        <v>0.99999999999999989</v>
      </c>
      <c r="M36" s="26">
        <f t="shared" si="1"/>
        <v>1.4103068779097244E-33</v>
      </c>
      <c r="N36" s="27">
        <f t="shared" si="2"/>
        <v>4.1127285338448308E-33</v>
      </c>
      <c r="O36" s="27">
        <f t="shared" si="3"/>
        <v>4.9883278271494593E-34</v>
      </c>
      <c r="P36" s="27">
        <f t="shared" si="4"/>
        <v>5.7933063585925618E-32</v>
      </c>
      <c r="Q36" s="27">
        <f t="shared" si="5"/>
        <v>4.7396684541539159E-32</v>
      </c>
      <c r="R36" s="27">
        <f t="shared" si="6"/>
        <v>1.0863448592559252E-31</v>
      </c>
      <c r="S36" s="27">
        <f t="shared" si="7"/>
        <v>2.3592641818743639E-33</v>
      </c>
      <c r="T36" s="27">
        <f t="shared" si="8"/>
        <v>1.2325951644078309E-32</v>
      </c>
      <c r="U36" s="27">
        <f t="shared" si="9"/>
        <v>0</v>
      </c>
      <c r="V36" s="28">
        <f t="shared" si="10"/>
        <v>1.2325951644078309E-32</v>
      </c>
    </row>
  </sheetData>
  <phoneticPr fontId="0" type="noConversion"/>
  <dataValidations count="1">
    <dataValidation type="list" allowBlank="1" showInputMessage="1" showErrorMessage="1" sqref="N17">
      <formula1>"None,Spectral,Hypersphere,LowerDiagonal,Higham"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36"/>
  <sheetViews>
    <sheetView tabSelected="1" workbookViewId="0">
      <selection activeCell="N17" sqref="N17"/>
    </sheetView>
  </sheetViews>
  <sheetFormatPr defaultRowHeight="12.75" x14ac:dyDescent="0.2"/>
  <cols>
    <col min="1" max="1" width="4.42578125" customWidth="1"/>
    <col min="2" max="2" width="16.7109375" bestFit="1" customWidth="1"/>
    <col min="3" max="3" width="7.85546875" customWidth="1"/>
    <col min="4" max="11" width="7.140625" bestFit="1" customWidth="1"/>
    <col min="12" max="12" width="2.85546875" customWidth="1"/>
    <col min="13" max="13" width="10.7109375" customWidth="1"/>
    <col min="14" max="14" width="7.140625" bestFit="1" customWidth="1"/>
    <col min="15" max="15" width="6.28515625" bestFit="1" customWidth="1"/>
    <col min="16" max="16" width="7" customWidth="1"/>
    <col min="17" max="25" width="7.140625" bestFit="1" customWidth="1"/>
    <col min="27" max="27" width="6.28515625" bestFit="1" customWidth="1"/>
    <col min="29" max="30" width="13.140625" bestFit="1" customWidth="1"/>
  </cols>
  <sheetData>
    <row r="2" spans="2:27" x14ac:dyDescent="0.2">
      <c r="B2" s="41" t="s">
        <v>12</v>
      </c>
      <c r="C2" s="1" t="str">
        <f>_xll.qlSymmetricSchurDecomposition(,B3:K12)</f>
        <v>obj_0001f#0002</v>
      </c>
      <c r="D2" s="1"/>
      <c r="E2" s="1"/>
      <c r="F2" s="1"/>
      <c r="G2" s="1"/>
      <c r="H2" s="1"/>
      <c r="I2" s="1"/>
      <c r="J2" s="1"/>
      <c r="K2" s="1"/>
      <c r="L2" s="1"/>
      <c r="M2" s="35" t="s">
        <v>4</v>
      </c>
      <c r="N2" s="3">
        <v>0</v>
      </c>
      <c r="O2" s="1"/>
      <c r="P2" s="37" t="s">
        <v>3</v>
      </c>
      <c r="Q2" s="38"/>
      <c r="R2" s="1"/>
      <c r="S2" s="1"/>
      <c r="T2" s="1"/>
      <c r="U2" s="1"/>
      <c r="V2" s="1"/>
      <c r="W2" s="1"/>
      <c r="X2" s="1"/>
      <c r="Y2" s="1"/>
      <c r="AA2" s="35" t="s">
        <v>11</v>
      </c>
    </row>
    <row r="3" spans="2:27" x14ac:dyDescent="0.2">
      <c r="B3" s="8">
        <f t="array" ref="B3:K12">_xll.qlGetCovariance(AA3:AA12,FirstCorrMatrix!B3:K12)</f>
        <v>4.0000000000000008E-2</v>
      </c>
      <c r="C3" s="9">
        <v>4.097520000000001E-2</v>
      </c>
      <c r="D3" s="9">
        <v>4.1905600000000015E-2</v>
      </c>
      <c r="E3" s="9">
        <v>4.2798400000000014E-2</v>
      </c>
      <c r="F3" s="9">
        <v>4.3651200000000015E-2</v>
      </c>
      <c r="G3" s="9">
        <v>4.4470000000000016E-2</v>
      </c>
      <c r="H3" s="9">
        <v>4.5260800000000011E-2</v>
      </c>
      <c r="I3" s="9">
        <v>4.6024200000000015E-2</v>
      </c>
      <c r="J3" s="9">
        <v>4.677120000000002E-2</v>
      </c>
      <c r="K3" s="10">
        <v>4.7490400000000016E-2</v>
      </c>
      <c r="L3" s="2"/>
      <c r="M3" s="17">
        <f t="array" ref="M3:M12">_xll.qlSymmetricSchurDecompositionEigenvalues(C2)</f>
        <v>0.56530205291471436</v>
      </c>
      <c r="N3" s="5">
        <f t="shared" ref="N3:N12" si="0">M3/$M$13+N2</f>
        <v>0.92900912557882387</v>
      </c>
      <c r="O3" s="1"/>
      <c r="P3" s="8">
        <f t="array" ref="P3:Y12">_xll.qlSymmetricSchurDecompositionEigenvectors(C2)</f>
        <v>0.24548648970272027</v>
      </c>
      <c r="Q3" s="9">
        <v>0.38194056396848836</v>
      </c>
      <c r="R3" s="9">
        <v>0.39070844297908813</v>
      </c>
      <c r="S3" s="9">
        <v>0.37529577611435011</v>
      </c>
      <c r="T3" s="9">
        <v>0.34524522604398866</v>
      </c>
      <c r="U3" s="9">
        <v>0.31440715269903879</v>
      </c>
      <c r="V3" s="9">
        <v>0.27114282293451664</v>
      </c>
      <c r="W3" s="9">
        <v>0.24834854158345868</v>
      </c>
      <c r="X3" s="9">
        <v>0.25612076736964451</v>
      </c>
      <c r="Y3" s="10">
        <v>0.28551424167005574</v>
      </c>
      <c r="AA3" s="39">
        <v>0.2</v>
      </c>
    </row>
    <row r="4" spans="2:27" x14ac:dyDescent="0.2">
      <c r="B4" s="11">
        <v>4.097520000000001E-2</v>
      </c>
      <c r="C4" s="12">
        <v>4.4100000000000007E-2</v>
      </c>
      <c r="D4" s="12">
        <v>4.5072720000000011E-2</v>
      </c>
      <c r="E4" s="12">
        <v>4.6000920000000008E-2</v>
      </c>
      <c r="F4" s="12">
        <v>4.6892160000000016E-2</v>
      </c>
      <c r="G4" s="12">
        <v>4.7743500000000015E-2</v>
      </c>
      <c r="H4" s="12">
        <v>4.8561240000000012E-2</v>
      </c>
      <c r="I4" s="12">
        <v>4.9351680000000016E-2</v>
      </c>
      <c r="J4" s="12">
        <v>5.0115240000000019E-2</v>
      </c>
      <c r="K4" s="13">
        <v>5.0863680000000022E-2</v>
      </c>
      <c r="L4" s="2"/>
      <c r="M4" s="18">
        <v>2.478653077640355E-2</v>
      </c>
      <c r="N4" s="5">
        <f t="shared" si="0"/>
        <v>0.96974294772574832</v>
      </c>
      <c r="O4" s="1"/>
      <c r="P4" s="11">
        <v>0.26263690870671319</v>
      </c>
      <c r="Q4" s="12">
        <v>0.38808694808473004</v>
      </c>
      <c r="R4" s="12">
        <v>0.31438873240679344</v>
      </c>
      <c r="S4" s="12">
        <v>0.19169681767464722</v>
      </c>
      <c r="T4" s="12">
        <v>4.1559619916560035E-2</v>
      </c>
      <c r="U4" s="12">
        <v>-9.2364333378058286E-2</v>
      </c>
      <c r="V4" s="12">
        <v>-0.18984183045924893</v>
      </c>
      <c r="W4" s="12">
        <v>-0.27121448780531299</v>
      </c>
      <c r="X4" s="12">
        <v>-0.38633740083277607</v>
      </c>
      <c r="Y4" s="13">
        <v>-0.61295207935245755</v>
      </c>
      <c r="AA4" s="39">
        <f>AA3+1%</f>
        <v>0.21000000000000002</v>
      </c>
    </row>
    <row r="5" spans="2:27" x14ac:dyDescent="0.2">
      <c r="B5" s="11">
        <v>4.1905600000000015E-2</v>
      </c>
      <c r="C5" s="12">
        <v>4.5072720000000011E-2</v>
      </c>
      <c r="D5" s="12">
        <v>4.8400000000000012E-2</v>
      </c>
      <c r="E5" s="12">
        <v>4.9365360000000011E-2</v>
      </c>
      <c r="F5" s="12">
        <v>5.0286720000000021E-2</v>
      </c>
      <c r="G5" s="12">
        <v>5.1172000000000023E-2</v>
      </c>
      <c r="H5" s="12">
        <v>5.2017680000000018E-2</v>
      </c>
      <c r="I5" s="12">
        <v>5.2830360000000021E-2</v>
      </c>
      <c r="J5" s="12">
        <v>5.3616640000000014E-2</v>
      </c>
      <c r="K5" s="13">
        <v>5.4376740000000014E-2</v>
      </c>
      <c r="L5" s="2"/>
      <c r="M5" s="18">
        <v>7.5706133832956889E-3</v>
      </c>
      <c r="N5" s="5">
        <f t="shared" si="0"/>
        <v>0.98218438303108224</v>
      </c>
      <c r="O5" s="1"/>
      <c r="P5" s="11">
        <v>0.27948412564364922</v>
      </c>
      <c r="Q5" s="12">
        <v>0.35783740485406673</v>
      </c>
      <c r="R5" s="12">
        <v>0.13317192308798126</v>
      </c>
      <c r="S5" s="12">
        <v>-0.13411848741396748</v>
      </c>
      <c r="T5" s="12">
        <v>-0.34038110053209314</v>
      </c>
      <c r="U5" s="12">
        <v>-0.39647173016647624</v>
      </c>
      <c r="V5" s="12">
        <v>-0.32709340937712167</v>
      </c>
      <c r="W5" s="12">
        <v>-0.18851996133831048</v>
      </c>
      <c r="X5" s="12">
        <v>1.4225740597391416E-2</v>
      </c>
      <c r="Y5" s="13">
        <v>0.58509581526295351</v>
      </c>
      <c r="AA5" s="39">
        <f t="shared" ref="AA5:AA12" si="1">AA4+1%</f>
        <v>0.22000000000000003</v>
      </c>
    </row>
    <row r="6" spans="2:27" x14ac:dyDescent="0.2">
      <c r="B6" s="11">
        <v>4.2798400000000014E-2</v>
      </c>
      <c r="C6" s="12">
        <v>4.6000920000000008E-2</v>
      </c>
      <c r="D6" s="12">
        <v>4.9365360000000011E-2</v>
      </c>
      <c r="E6" s="12">
        <v>5.2900000000000016E-2</v>
      </c>
      <c r="F6" s="12">
        <v>5.3853120000000018E-2</v>
      </c>
      <c r="G6" s="12">
        <v>5.4763000000000027E-2</v>
      </c>
      <c r="H6" s="12">
        <v>5.5637920000000028E-2</v>
      </c>
      <c r="I6" s="12">
        <v>5.6473740000000029E-2</v>
      </c>
      <c r="J6" s="12">
        <v>5.727736000000002E-2</v>
      </c>
      <c r="K6" s="13">
        <v>5.8055680000000026E-2</v>
      </c>
      <c r="L6" s="2"/>
      <c r="M6" s="18">
        <v>3.5578883076449607E-3</v>
      </c>
      <c r="N6" s="5">
        <f t="shared" si="0"/>
        <v>0.98803136463772967</v>
      </c>
      <c r="O6" s="1"/>
      <c r="P6" s="11">
        <v>0.29581346095722572</v>
      </c>
      <c r="Q6" s="12">
        <v>0.28742404531516502</v>
      </c>
      <c r="R6" s="12">
        <v>-0.10978918567311072</v>
      </c>
      <c r="S6" s="12">
        <v>-0.39629211184885565</v>
      </c>
      <c r="T6" s="12">
        <v>-0.36040955179351758</v>
      </c>
      <c r="U6" s="12">
        <v>-6.6795607158309941E-2</v>
      </c>
      <c r="V6" s="12">
        <v>0.23599902316299684</v>
      </c>
      <c r="W6" s="12">
        <v>0.39413069402924944</v>
      </c>
      <c r="X6" s="12">
        <v>0.40524706712379771</v>
      </c>
      <c r="Y6" s="13">
        <v>-0.38879851440665952</v>
      </c>
      <c r="AA6" s="39">
        <f t="shared" si="1"/>
        <v>0.23000000000000004</v>
      </c>
    </row>
    <row r="7" spans="2:27" x14ac:dyDescent="0.2">
      <c r="B7" s="11">
        <v>4.3651200000000015E-2</v>
      </c>
      <c r="C7" s="12">
        <v>4.6892160000000016E-2</v>
      </c>
      <c r="D7" s="12">
        <v>5.0286720000000021E-2</v>
      </c>
      <c r="E7" s="12">
        <v>5.3853120000000018E-2</v>
      </c>
      <c r="F7" s="12">
        <v>5.7600000000000019E-2</v>
      </c>
      <c r="G7" s="12">
        <v>5.8536000000000026E-2</v>
      </c>
      <c r="H7" s="12">
        <v>5.9429760000000026E-2</v>
      </c>
      <c r="I7" s="12">
        <v>6.0289920000000025E-2</v>
      </c>
      <c r="J7" s="12">
        <v>6.1111680000000036E-2</v>
      </c>
      <c r="K7" s="13">
        <v>6.1902240000000032E-2</v>
      </c>
      <c r="L7" s="2"/>
      <c r="M7" s="18">
        <v>2.1699161972607546E-3</v>
      </c>
      <c r="N7" s="5">
        <f t="shared" si="0"/>
        <v>0.99159737317883201</v>
      </c>
      <c r="O7" s="1"/>
      <c r="P7" s="11">
        <v>0.3113693502786537</v>
      </c>
      <c r="Q7" s="12">
        <v>0.17818718448917401</v>
      </c>
      <c r="R7" s="12">
        <v>-0.33519568406763017</v>
      </c>
      <c r="S7" s="12">
        <v>-0.3748593782815503</v>
      </c>
      <c r="T7" s="12">
        <v>7.6305472683965078E-2</v>
      </c>
      <c r="U7" s="12">
        <v>0.41637351862542515</v>
      </c>
      <c r="V7" s="12">
        <v>0.28872262738428778</v>
      </c>
      <c r="W7" s="12">
        <v>-9.9045989093923037E-2</v>
      </c>
      <c r="X7" s="12">
        <v>-0.55245922509662138</v>
      </c>
      <c r="Y7" s="13">
        <v>0.20211695574590796</v>
      </c>
      <c r="AA7" s="39">
        <f t="shared" si="1"/>
        <v>0.24000000000000005</v>
      </c>
    </row>
    <row r="8" spans="2:27" x14ac:dyDescent="0.2">
      <c r="B8" s="11">
        <v>4.4470000000000016E-2</v>
      </c>
      <c r="C8" s="12">
        <v>4.7743500000000015E-2</v>
      </c>
      <c r="D8" s="12">
        <v>5.1172000000000023E-2</v>
      </c>
      <c r="E8" s="12">
        <v>5.4763000000000027E-2</v>
      </c>
      <c r="F8" s="12">
        <v>5.8536000000000026E-2</v>
      </c>
      <c r="G8" s="12">
        <v>6.2500000000000028E-2</v>
      </c>
      <c r="H8" s="12">
        <v>6.3414000000000026E-2</v>
      </c>
      <c r="I8" s="12">
        <v>6.4287000000000039E-2</v>
      </c>
      <c r="J8" s="12">
        <v>6.5128000000000033E-2</v>
      </c>
      <c r="K8" s="13">
        <v>6.5931500000000032E-2</v>
      </c>
      <c r="L8" s="2"/>
      <c r="M8" s="18">
        <v>1.5155749988032402E-3</v>
      </c>
      <c r="N8" s="5">
        <f t="shared" si="0"/>
        <v>0.99408804696486852</v>
      </c>
      <c r="O8" s="1"/>
      <c r="P8" s="11">
        <v>0.32587536558659363</v>
      </c>
      <c r="Q8" s="12">
        <v>3.7625240906834251E-2</v>
      </c>
      <c r="R8" s="12">
        <v>-0.4476637704827553</v>
      </c>
      <c r="S8" s="12">
        <v>-3.5828649204015225E-2</v>
      </c>
      <c r="T8" s="12">
        <v>0.44596663681064258</v>
      </c>
      <c r="U8" s="12">
        <v>0.11282934041239197</v>
      </c>
      <c r="V8" s="12">
        <v>-0.39663577710885656</v>
      </c>
      <c r="W8" s="12">
        <v>-0.32395693843940193</v>
      </c>
      <c r="X8" s="12">
        <v>0.45756318263213269</v>
      </c>
      <c r="Y8" s="13">
        <v>-8.6337934255868082E-2</v>
      </c>
      <c r="AA8" s="39">
        <f t="shared" si="1"/>
        <v>0.25000000000000006</v>
      </c>
    </row>
    <row r="9" spans="2:27" x14ac:dyDescent="0.2">
      <c r="B9" s="11">
        <v>4.5260800000000011E-2</v>
      </c>
      <c r="C9" s="12">
        <v>4.8561240000000012E-2</v>
      </c>
      <c r="D9" s="12">
        <v>5.2017680000000018E-2</v>
      </c>
      <c r="E9" s="12">
        <v>5.5637920000000028E-2</v>
      </c>
      <c r="F9" s="12">
        <v>5.9429760000000026E-2</v>
      </c>
      <c r="G9" s="12">
        <v>6.3414000000000026E-2</v>
      </c>
      <c r="H9" s="12">
        <v>6.7600000000000035E-2</v>
      </c>
      <c r="I9" s="12">
        <v>6.848712000000004E-2</v>
      </c>
      <c r="J9" s="12">
        <v>6.9334720000000044E-2</v>
      </c>
      <c r="K9" s="13">
        <v>7.0152160000000033E-2</v>
      </c>
      <c r="L9" s="2"/>
      <c r="M9" s="18">
        <v>1.1713312995710447E-3</v>
      </c>
      <c r="N9" s="5">
        <f t="shared" si="0"/>
        <v>0.99601299569053992</v>
      </c>
      <c r="O9" s="1"/>
      <c r="P9" s="11">
        <v>0.33902662538771289</v>
      </c>
      <c r="Q9" s="12">
        <v>-0.11962711760824067</v>
      </c>
      <c r="R9" s="12">
        <v>-0.37783537997062255</v>
      </c>
      <c r="S9" s="12">
        <v>0.36468871411010151</v>
      </c>
      <c r="T9" s="12">
        <v>0.1769679634205174</v>
      </c>
      <c r="U9" s="12">
        <v>-0.45857144363691382</v>
      </c>
      <c r="V9" s="12">
        <v>-3.0876777070633913E-2</v>
      </c>
      <c r="W9" s="12">
        <v>0.51980923515007782</v>
      </c>
      <c r="X9" s="12">
        <v>-0.28516897636259853</v>
      </c>
      <c r="Y9" s="13">
        <v>3.0184053213904646E-2</v>
      </c>
      <c r="AA9" s="39">
        <f t="shared" si="1"/>
        <v>0.26000000000000006</v>
      </c>
    </row>
    <row r="10" spans="2:27" x14ac:dyDescent="0.2">
      <c r="B10" s="11">
        <v>4.6024200000000015E-2</v>
      </c>
      <c r="C10" s="12">
        <v>4.9351680000000016E-2</v>
      </c>
      <c r="D10" s="12">
        <v>5.2830360000000021E-2</v>
      </c>
      <c r="E10" s="12">
        <v>5.6473740000000029E-2</v>
      </c>
      <c r="F10" s="12">
        <v>6.0289920000000025E-2</v>
      </c>
      <c r="G10" s="12">
        <v>6.4287000000000039E-2</v>
      </c>
      <c r="H10" s="12">
        <v>6.848712000000004E-2</v>
      </c>
      <c r="I10" s="12">
        <v>7.2900000000000034E-2</v>
      </c>
      <c r="J10" s="12">
        <v>7.3755360000000048E-2</v>
      </c>
      <c r="K10" s="13">
        <v>7.4572920000000056E-2</v>
      </c>
      <c r="L10" s="2"/>
      <c r="M10" s="18">
        <v>9.6918588381288986E-4</v>
      </c>
      <c r="N10" s="5">
        <f t="shared" si="0"/>
        <v>0.99760574159655946</v>
      </c>
      <c r="O10" s="1"/>
      <c r="P10" s="11">
        <v>0.35049397081603934</v>
      </c>
      <c r="Q10" s="12">
        <v>-0.27253482389043049</v>
      </c>
      <c r="R10" s="12">
        <v>-0.12784759693848147</v>
      </c>
      <c r="S10" s="12">
        <v>0.43777876579841862</v>
      </c>
      <c r="T10" s="12">
        <v>-0.40142498690151318</v>
      </c>
      <c r="U10" s="12">
        <v>-8.1090991251298213E-3</v>
      </c>
      <c r="V10" s="12">
        <v>0.45330905106825981</v>
      </c>
      <c r="W10" s="12">
        <v>-0.45524329034058331</v>
      </c>
      <c r="X10" s="12">
        <v>0.14453314305392684</v>
      </c>
      <c r="Y10" s="13">
        <v>-7.0946559191674688E-3</v>
      </c>
      <c r="AA10" s="39">
        <f t="shared" si="1"/>
        <v>0.27000000000000007</v>
      </c>
    </row>
    <row r="11" spans="2:27" x14ac:dyDescent="0.2">
      <c r="B11" s="11">
        <v>4.677120000000002E-2</v>
      </c>
      <c r="C11" s="12">
        <v>5.0115240000000019E-2</v>
      </c>
      <c r="D11" s="12">
        <v>5.3616640000000014E-2</v>
      </c>
      <c r="E11" s="12">
        <v>5.727736000000002E-2</v>
      </c>
      <c r="F11" s="12">
        <v>6.1111680000000036E-2</v>
      </c>
      <c r="G11" s="12">
        <v>6.5128000000000033E-2</v>
      </c>
      <c r="H11" s="12">
        <v>6.9334720000000044E-2</v>
      </c>
      <c r="I11" s="12">
        <v>7.3755360000000048E-2</v>
      </c>
      <c r="J11" s="12">
        <v>7.8400000000000039E-2</v>
      </c>
      <c r="K11" s="13">
        <v>7.9218720000000048E-2</v>
      </c>
      <c r="L11" s="2"/>
      <c r="M11" s="18">
        <v>8.0902475136330229E-4</v>
      </c>
      <c r="N11" s="5">
        <f t="shared" si="0"/>
        <v>0.99893528104004892</v>
      </c>
      <c r="O11" s="1"/>
      <c r="P11" s="11">
        <v>0.35993150570235977</v>
      </c>
      <c r="Q11" s="12">
        <v>-0.39566966747812055</v>
      </c>
      <c r="R11" s="12">
        <v>0.20534630526285289</v>
      </c>
      <c r="S11" s="12">
        <v>5.138476103629163E-2</v>
      </c>
      <c r="T11" s="12">
        <v>-0.32196338944699221</v>
      </c>
      <c r="U11" s="12">
        <v>0.4961830666102845</v>
      </c>
      <c r="V11" s="12">
        <v>-0.49132308700162575</v>
      </c>
      <c r="W11" s="12">
        <v>0.27226365945506364</v>
      </c>
      <c r="X11" s="12">
        <v>-6.0838227109129436E-2</v>
      </c>
      <c r="Y11" s="13">
        <v>-1.4494810416213917E-3</v>
      </c>
      <c r="AA11" s="39">
        <f t="shared" si="1"/>
        <v>0.28000000000000008</v>
      </c>
    </row>
    <row r="12" spans="2:27" x14ac:dyDescent="0.2">
      <c r="B12" s="14">
        <v>4.7490400000000016E-2</v>
      </c>
      <c r="C12" s="15">
        <v>5.0863680000000022E-2</v>
      </c>
      <c r="D12" s="15">
        <v>5.4376740000000014E-2</v>
      </c>
      <c r="E12" s="15">
        <v>5.8055680000000026E-2</v>
      </c>
      <c r="F12" s="15">
        <v>6.1902240000000032E-2</v>
      </c>
      <c r="G12" s="15">
        <v>6.5931500000000032E-2</v>
      </c>
      <c r="H12" s="15">
        <v>7.0152160000000033E-2</v>
      </c>
      <c r="I12" s="15">
        <v>7.4572920000000056E-2</v>
      </c>
      <c r="J12" s="15">
        <v>7.9218720000000048E-2</v>
      </c>
      <c r="K12" s="16">
        <v>8.410000000000005E-2</v>
      </c>
      <c r="L12" s="2"/>
      <c r="M12" s="19">
        <v>6.478814871302901E-4</v>
      </c>
      <c r="N12" s="5">
        <f t="shared" si="0"/>
        <v>1</v>
      </c>
      <c r="O12" s="1"/>
      <c r="P12" s="14">
        <v>0.36696030589375805</v>
      </c>
      <c r="Q12" s="15">
        <v>-0.46318791159929817</v>
      </c>
      <c r="R12" s="15">
        <v>0.45242405509078898</v>
      </c>
      <c r="S12" s="15">
        <v>-0.42223033844676117</v>
      </c>
      <c r="T12" s="15">
        <v>0.36399906953560029</v>
      </c>
      <c r="U12" s="15">
        <v>-0.29718169059583843</v>
      </c>
      <c r="V12" s="15">
        <v>0.1980769279275838</v>
      </c>
      <c r="W12" s="15">
        <v>-8.6908705967689875E-2</v>
      </c>
      <c r="X12" s="15">
        <v>1.517505316129893E-2</v>
      </c>
      <c r="Y12" s="16">
        <v>9.7646307710601017E-4</v>
      </c>
      <c r="AA12" s="40">
        <f t="shared" si="1"/>
        <v>0.29000000000000009</v>
      </c>
    </row>
    <row r="13" spans="2:27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4">
        <f>SUM(M3:M12)</f>
        <v>0.60850000000000004</v>
      </c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2:27" x14ac:dyDescent="0.2">
      <c r="B14" s="41" t="s">
        <v>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7" x14ac:dyDescent="0.2">
      <c r="B15" s="8">
        <f t="array" ref="B15:K24">_xll.qlRankReducedSqrt(B3:K12,N15,N16,N17)</f>
        <v>0.18495627293467218</v>
      </c>
      <c r="C15" s="9">
        <v>6.0256630959701518E-2</v>
      </c>
      <c r="D15" s="9">
        <v>3.4065872644217482E-2</v>
      </c>
      <c r="E15" s="9">
        <v>2.2432156172504797E-2</v>
      </c>
      <c r="F15" s="9">
        <v>1.6115743667406222E-2</v>
      </c>
      <c r="G15" s="9">
        <v>1.2265417115385377E-2</v>
      </c>
      <c r="H15" s="9">
        <v>9.2990626932922191E-3</v>
      </c>
      <c r="I15" s="9" t="e">
        <v>#N/A</v>
      </c>
      <c r="J15" s="9" t="e">
        <v>#N/A</v>
      </c>
      <c r="K15" s="10" t="e">
        <v>#N/A</v>
      </c>
      <c r="L15" s="1"/>
      <c r="M15" s="29" t="s">
        <v>0</v>
      </c>
      <c r="N15" s="30">
        <v>10</v>
      </c>
      <c r="O15" s="2"/>
      <c r="P15" s="2"/>
      <c r="Q15" s="2"/>
      <c r="R15" s="2"/>
      <c r="S15" s="2"/>
      <c r="T15" s="2"/>
      <c r="U15" s="2"/>
      <c r="V15" s="2"/>
      <c r="W15" s="1"/>
      <c r="X15" s="1"/>
      <c r="Y15" s="1"/>
    </row>
    <row r="16" spans="2:27" x14ac:dyDescent="0.2">
      <c r="B16" s="11">
        <v>0.19844989930252488</v>
      </c>
      <c r="C16" s="12">
        <v>6.1403305828539999E-2</v>
      </c>
      <c r="D16" s="12">
        <v>2.7490798229306817E-2</v>
      </c>
      <c r="E16" s="12">
        <v>1.1491213719291167E-2</v>
      </c>
      <c r="F16" s="12">
        <v>1.9455746162184938E-3</v>
      </c>
      <c r="G16" s="12">
        <v>-3.6136647547745345E-3</v>
      </c>
      <c r="H16" s="12">
        <v>-6.5296007971744532E-3</v>
      </c>
      <c r="I16" s="12" t="e">
        <v>#N/A</v>
      </c>
      <c r="J16" s="12" t="e">
        <v>#N/A</v>
      </c>
      <c r="K16" s="13" t="e">
        <v>#N/A</v>
      </c>
      <c r="L16" s="1"/>
      <c r="M16" s="31" t="s">
        <v>5</v>
      </c>
      <c r="N16" s="32">
        <v>0.995</v>
      </c>
      <c r="O16" s="2"/>
      <c r="P16" s="2"/>
      <c r="Q16" s="2"/>
      <c r="R16" s="2"/>
      <c r="S16" s="2"/>
      <c r="T16" s="2"/>
      <c r="U16" s="2"/>
      <c r="V16" s="2"/>
      <c r="W16" s="1"/>
      <c r="X16" s="1"/>
      <c r="Y16" s="1"/>
    </row>
    <row r="17" spans="2:25" x14ac:dyDescent="0.2">
      <c r="B17" s="11">
        <v>0.21069335404855469</v>
      </c>
      <c r="C17" s="12">
        <v>5.6486805943420794E-2</v>
      </c>
      <c r="D17" s="12">
        <v>1.161800650472194E-2</v>
      </c>
      <c r="E17" s="12">
        <v>-8.0211790687764392E-3</v>
      </c>
      <c r="F17" s="12">
        <v>-1.5897920791500649E-2</v>
      </c>
      <c r="G17" s="12">
        <v>-1.5475844317348265E-2</v>
      </c>
      <c r="H17" s="12">
        <v>-1.1224450207290154E-2</v>
      </c>
      <c r="I17" s="12" t="e">
        <v>#N/A</v>
      </c>
      <c r="J17" s="12" t="e">
        <v>#N/A</v>
      </c>
      <c r="K17" s="13" t="e">
        <v>#N/A</v>
      </c>
      <c r="L17" s="1"/>
      <c r="M17" s="33" t="s">
        <v>1</v>
      </c>
      <c r="N17" s="34" t="s">
        <v>6</v>
      </c>
      <c r="O17" s="2"/>
      <c r="P17" s="2"/>
      <c r="Q17" s="2"/>
      <c r="R17" s="2"/>
      <c r="S17" s="2"/>
      <c r="T17" s="2"/>
      <c r="U17" s="2"/>
      <c r="V17" s="2"/>
      <c r="W17" s="1"/>
      <c r="X17" s="1"/>
      <c r="Y17" s="1"/>
    </row>
    <row r="18" spans="2:25" x14ac:dyDescent="0.2">
      <c r="B18" s="11">
        <v>0.22321803347995428</v>
      </c>
      <c r="C18" s="12">
        <v>4.5415283965237301E-2</v>
      </c>
      <c r="D18" s="12">
        <v>-9.5872965665508014E-3</v>
      </c>
      <c r="E18" s="12">
        <v>-2.3723712195294681E-2</v>
      </c>
      <c r="F18" s="12">
        <v>-1.6849570574951789E-2</v>
      </c>
      <c r="G18" s="12">
        <v>-2.6098027347774689E-3</v>
      </c>
      <c r="H18" s="12">
        <v>8.1062714637483053E-3</v>
      </c>
      <c r="I18" s="12" t="e">
        <v>#N/A</v>
      </c>
      <c r="J18" s="12" t="e">
        <v>#N/A</v>
      </c>
      <c r="K18" s="13" t="e">
        <v>#N/A</v>
      </c>
      <c r="L18" s="1"/>
      <c r="M18" s="1"/>
      <c r="N18" s="1"/>
      <c r="O18" s="2"/>
      <c r="P18" s="2"/>
      <c r="Q18" s="2"/>
      <c r="R18" s="2"/>
      <c r="S18" s="2"/>
      <c r="T18" s="2"/>
      <c r="U18" s="2"/>
      <c r="V18" s="2"/>
      <c r="W18" s="1"/>
      <c r="X18" s="1"/>
      <c r="Y18" s="1"/>
    </row>
    <row r="19" spans="2:25" x14ac:dyDescent="0.2">
      <c r="B19" s="11">
        <v>0.23468496711572515</v>
      </c>
      <c r="C19" s="12">
        <v>2.812247038486371E-2</v>
      </c>
      <c r="D19" s="12">
        <v>-2.9237018456760935E-2</v>
      </c>
      <c r="E19" s="12">
        <v>-2.2414737923829028E-2</v>
      </c>
      <c r="F19" s="12">
        <v>3.5632500305327213E-3</v>
      </c>
      <c r="G19" s="12">
        <v>1.6249535333310798E-2</v>
      </c>
      <c r="H19" s="12">
        <v>9.9058061549761375E-3</v>
      </c>
      <c r="I19" s="12" t="e">
        <v>#N/A</v>
      </c>
      <c r="J19" s="12" t="e">
        <v>#N/A</v>
      </c>
      <c r="K19" s="13" t="e">
        <v>#N/A</v>
      </c>
      <c r="L19" s="1"/>
      <c r="M19" s="1"/>
      <c r="N19" s="1"/>
      <c r="O19" s="2"/>
      <c r="P19" s="2"/>
      <c r="Q19" s="2"/>
      <c r="R19" s="2"/>
      <c r="S19" s="2"/>
      <c r="T19" s="2"/>
      <c r="U19" s="2"/>
      <c r="V19" s="2"/>
      <c r="W19" s="1"/>
      <c r="X19" s="1"/>
      <c r="Y19" s="1"/>
    </row>
    <row r="20" spans="2:25" x14ac:dyDescent="0.2">
      <c r="B20" s="11">
        <v>0.24555715588595448</v>
      </c>
      <c r="C20" s="12">
        <v>5.936738831761215E-3</v>
      </c>
      <c r="D20" s="12">
        <v>-3.9037164454507813E-2</v>
      </c>
      <c r="E20" s="12">
        <v>-2.1418417109374459E-3</v>
      </c>
      <c r="F20" s="12">
        <v>2.0820187324730503E-2</v>
      </c>
      <c r="G20" s="12">
        <v>4.4022180225753603E-3</v>
      </c>
      <c r="H20" s="12">
        <v>-1.3604811903381019E-2</v>
      </c>
      <c r="I20" s="12" t="e">
        <v>#N/A</v>
      </c>
      <c r="J20" s="12" t="e">
        <v>#N/A</v>
      </c>
      <c r="K20" s="13" t="e">
        <v>#N/A</v>
      </c>
      <c r="L20" s="1"/>
      <c r="M20" s="1"/>
      <c r="N20" s="1"/>
      <c r="O20" s="2"/>
      <c r="P20" s="2"/>
      <c r="Q20" s="2"/>
      <c r="R20" s="2"/>
      <c r="S20" s="2"/>
      <c r="T20" s="2"/>
      <c r="U20" s="2"/>
      <c r="V20" s="2"/>
      <c r="W20" s="1"/>
      <c r="X20" s="1"/>
      <c r="Y20" s="1"/>
    </row>
    <row r="21" spans="2:25" x14ac:dyDescent="0.2">
      <c r="B21" s="11">
        <v>0.25552364587433873</v>
      </c>
      <c r="C21" s="12">
        <v>-1.8879675206030701E-2</v>
      </c>
      <c r="D21" s="12">
        <v>-3.2955291970876571E-2</v>
      </c>
      <c r="E21" s="12">
        <v>2.180597380533001E-2</v>
      </c>
      <c r="F21" s="12">
        <v>8.2636733363764345E-3</v>
      </c>
      <c r="G21" s="12">
        <v>-1.7895866455779164E-2</v>
      </c>
      <c r="H21" s="12">
        <v>-1.0593240781233721E-3</v>
      </c>
      <c r="I21" s="12" t="e">
        <v>#N/A</v>
      </c>
      <c r="J21" s="12" t="e">
        <v>#N/A</v>
      </c>
      <c r="K21" s="13" t="e">
        <v>#N/A</v>
      </c>
      <c r="L21" s="1"/>
      <c r="M21" s="1"/>
      <c r="N21" s="1"/>
      <c r="O21" s="2"/>
      <c r="P21" s="2"/>
      <c r="Q21" s="2"/>
      <c r="R21" s="2"/>
      <c r="S21" s="2"/>
      <c r="T21" s="2"/>
      <c r="U21" s="2"/>
      <c r="V21" s="2"/>
      <c r="W21" s="1"/>
      <c r="X21" s="1"/>
      <c r="Y21" s="1"/>
    </row>
    <row r="22" spans="2:25" x14ac:dyDescent="0.2">
      <c r="B22" s="11">
        <v>0.26391893195948368</v>
      </c>
      <c r="C22" s="12">
        <v>-4.2971408405149611E-2</v>
      </c>
      <c r="D22" s="12">
        <v>-1.1140580354460592E-2</v>
      </c>
      <c r="E22" s="12">
        <v>2.6151738184891863E-2</v>
      </c>
      <c r="F22" s="12">
        <v>-1.87273184150623E-2</v>
      </c>
      <c r="G22" s="12">
        <v>-3.1616299539726395E-4</v>
      </c>
      <c r="H22" s="12">
        <v>1.5537601431984611E-2</v>
      </c>
      <c r="I22" s="12" t="e">
        <v>#N/A</v>
      </c>
      <c r="J22" s="12" t="e">
        <v>#N/A</v>
      </c>
      <c r="K22" s="13" t="e">
        <v>#N/A</v>
      </c>
      <c r="L22" s="1"/>
      <c r="M22" s="1"/>
      <c r="N22" s="1"/>
      <c r="O22" s="2"/>
      <c r="P22" s="2"/>
      <c r="Q22" s="2"/>
      <c r="R22" s="2"/>
      <c r="S22" s="2"/>
      <c r="T22" s="2"/>
      <c r="U22" s="2"/>
      <c r="V22" s="2"/>
      <c r="W22" s="1"/>
      <c r="X22" s="1"/>
      <c r="Y22" s="1"/>
    </row>
    <row r="23" spans="2:25" x14ac:dyDescent="0.2">
      <c r="B23" s="11">
        <v>0.27074941570246724</v>
      </c>
      <c r="C23" s="12">
        <v>-6.2322951745502404E-2</v>
      </c>
      <c r="D23" s="12">
        <v>1.7875566364571698E-2</v>
      </c>
      <c r="E23" s="12">
        <v>3.0664640661699745E-3</v>
      </c>
      <c r="F23" s="12">
        <v>-1.5004977726913782E-2</v>
      </c>
      <c r="G23" s="12">
        <v>1.9325824826184654E-2</v>
      </c>
      <c r="H23" s="12">
        <v>-1.6823425512646432E-2</v>
      </c>
      <c r="I23" s="12" t="e">
        <v>#N/A</v>
      </c>
      <c r="J23" s="12" t="e">
        <v>#N/A</v>
      </c>
      <c r="K23" s="13" t="e">
        <v>#N/A</v>
      </c>
      <c r="L23" s="1"/>
      <c r="M23" s="1"/>
      <c r="N23" s="1"/>
      <c r="O23" s="2"/>
      <c r="P23" s="2"/>
      <c r="Q23" s="2"/>
      <c r="R23" s="2"/>
      <c r="S23" s="2"/>
      <c r="T23" s="2"/>
      <c r="U23" s="2"/>
      <c r="V23" s="2"/>
      <c r="W23" s="1"/>
      <c r="X23" s="1"/>
      <c r="Y23" s="1"/>
    </row>
    <row r="24" spans="2:25" x14ac:dyDescent="0.2">
      <c r="B24" s="14">
        <v>0.27591718798926068</v>
      </c>
      <c r="C24" s="15">
        <v>-7.2926349428190748E-2</v>
      </c>
      <c r="D24" s="15">
        <v>3.9366844695961092E-2</v>
      </c>
      <c r="E24" s="15">
        <v>-2.5186334985208961E-2</v>
      </c>
      <c r="F24" s="15">
        <v>1.6956692287379536E-2</v>
      </c>
      <c r="G24" s="15">
        <v>-1.1569914511307233E-2</v>
      </c>
      <c r="H24" s="15">
        <v>6.7794295295062297E-3</v>
      </c>
      <c r="I24" s="15" t="e">
        <v>#N/A</v>
      </c>
      <c r="J24" s="15" t="e">
        <v>#N/A</v>
      </c>
      <c r="K24" s="16" t="e">
        <v>#N/A</v>
      </c>
      <c r="L24" s="1"/>
      <c r="M24" s="1"/>
      <c r="N24" s="1"/>
      <c r="O24" s="2"/>
      <c r="P24" s="2"/>
      <c r="Q24" s="2"/>
      <c r="R24" s="2"/>
      <c r="S24" s="2"/>
      <c r="T24" s="2"/>
      <c r="U24" s="2"/>
      <c r="V24" s="2"/>
      <c r="W24" s="1"/>
      <c r="X24" s="1"/>
      <c r="Y24" s="1"/>
    </row>
    <row r="25" spans="2:25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">
      <c r="B26" s="42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1"/>
      <c r="M26" s="35" t="s">
        <v>9</v>
      </c>
      <c r="N26" s="6">
        <f>SQRT(SUM(M27:V36)/100)</f>
        <v>2.8907953205272537E-4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">
      <c r="B27" s="8">
        <f t="array" ref="B27:K36">MMULT(_xll.ohPack(B15:K24),TRANSPOSE(_xll.ohPack(B15:K24)))</f>
        <v>4.0000000000000008E-2</v>
      </c>
      <c r="C27" s="9">
        <v>4.1525092919495458E-2</v>
      </c>
      <c r="D27" s="9">
        <v>4.2038205936901177E-2</v>
      </c>
      <c r="E27" s="9">
        <v>4.293520093641523E-2</v>
      </c>
      <c r="F27" s="9">
        <v>4.3951073167630667E-2</v>
      </c>
      <c r="G27" s="9">
        <v>4.4660198869031338E-2</v>
      </c>
      <c r="H27" s="9">
        <v>4.53934040502336E-2</v>
      </c>
      <c r="I27" s="9">
        <v>4.6270078593295322E-2</v>
      </c>
      <c r="J27" s="9">
        <v>4.6837946731220902E-2</v>
      </c>
      <c r="K27" s="10">
        <v>4.7608802941491883E-2</v>
      </c>
      <c r="L27" s="1"/>
      <c r="M27" s="20">
        <f t="shared" ref="M27:M36" si="2">(B27-B3)^2</f>
        <v>0</v>
      </c>
      <c r="N27" s="21">
        <f t="shared" ref="N27:N36" si="3">(C27-C3)^2</f>
        <v>3.0238222291122756E-7</v>
      </c>
      <c r="O27" s="21">
        <f t="shared" ref="O27:O36" si="4">(D27-D3)^2</f>
        <v>1.7584334501434887E-8</v>
      </c>
      <c r="P27" s="21">
        <f t="shared" ref="P27:P36" si="5">(E27-E3)^2</f>
        <v>1.8714496204079867E-8</v>
      </c>
      <c r="Q27" s="21">
        <f t="shared" ref="Q27:Q36" si="6">(F27-F3)^2</f>
        <v>8.9923916664840837E-8</v>
      </c>
      <c r="R27" s="21">
        <f t="shared" ref="R27:R36" si="7">(G27-G3)^2</f>
        <v>3.6175609780793849E-8</v>
      </c>
      <c r="S27" s="21">
        <f t="shared" ref="S27:S36" si="8">(H27-H3)^2</f>
        <v>1.7583834138352344E-8</v>
      </c>
      <c r="T27" s="21">
        <f t="shared" ref="T27:T36" si="9">(I27-I3)^2</f>
        <v>6.0456282640878839E-8</v>
      </c>
      <c r="U27" s="21">
        <f t="shared" ref="U27:U36" si="10">(J27-J3)^2</f>
        <v>4.4551261286726539E-9</v>
      </c>
      <c r="V27" s="22">
        <f t="shared" ref="V27:V36" si="11">(K27-K3)^2</f>
        <v>1.4019256553926527E-8</v>
      </c>
      <c r="W27" s="1"/>
      <c r="X27" s="1"/>
      <c r="Y27" s="1"/>
    </row>
    <row r="28" spans="2:25" x14ac:dyDescent="0.2">
      <c r="B28" s="11">
        <v>4.1525092919495458E-2</v>
      </c>
      <c r="C28" s="12">
        <v>4.4099999999999993E-2</v>
      </c>
      <c r="D28" s="12">
        <v>4.5606051805994981E-2</v>
      </c>
      <c r="E28" s="12">
        <v>4.6473786293428312E-2</v>
      </c>
      <c r="F28" s="12">
        <v>4.7122230458390917E-2</v>
      </c>
      <c r="G28" s="12">
        <v>4.8110986154879076E-2</v>
      </c>
      <c r="H28" s="12">
        <v>4.8981641364044558E-2</v>
      </c>
      <c r="I28" s="12">
        <v>4.9593603482175223E-2</v>
      </c>
      <c r="J28" s="12">
        <v>5.0440829895140399E-2</v>
      </c>
      <c r="K28" s="13">
        <v>5.1101156995661236E-2</v>
      </c>
      <c r="L28" s="1"/>
      <c r="M28" s="23">
        <f t="shared" si="2"/>
        <v>3.0238222291122756E-7</v>
      </c>
      <c r="N28" s="24">
        <f t="shared" si="3"/>
        <v>1.9259299443872359E-34</v>
      </c>
      <c r="O28" s="24">
        <f t="shared" si="4"/>
        <v>2.8444281528585649E-7</v>
      </c>
      <c r="P28" s="24">
        <f t="shared" si="5"/>
        <v>2.2360253146062368E-7</v>
      </c>
      <c r="Q28" s="24">
        <f t="shared" si="6"/>
        <v>5.2932415824199087E-8</v>
      </c>
      <c r="R28" s="24">
        <f t="shared" si="7"/>
        <v>1.3504607402779733E-7</v>
      </c>
      <c r="S28" s="24">
        <f t="shared" si="8"/>
        <v>1.7673730689051433E-7</v>
      </c>
      <c r="T28" s="24">
        <f t="shared" si="9"/>
        <v>5.8526971227777958E-8</v>
      </c>
      <c r="U28" s="24">
        <f t="shared" si="10"/>
        <v>1.0600877981752339E-7</v>
      </c>
      <c r="V28" s="25">
        <f t="shared" si="11"/>
        <v>5.6395323468276041E-8</v>
      </c>
      <c r="W28" s="1"/>
      <c r="X28" s="1"/>
      <c r="Y28" s="1"/>
    </row>
    <row r="29" spans="2:25" x14ac:dyDescent="0.2">
      <c r="B29" s="11">
        <v>4.2038205936901177E-2</v>
      </c>
      <c r="C29" s="12">
        <v>4.5606051805994981E-2</v>
      </c>
      <c r="D29" s="12">
        <v>4.8399999999999999E-2</v>
      </c>
      <c r="E29" s="12">
        <v>4.9892100958827706E-2</v>
      </c>
      <c r="F29" s="12">
        <v>5.0455917375980798E-2</v>
      </c>
      <c r="G29" s="12">
        <v>5.1389835067971915E-2</v>
      </c>
      <c r="H29" s="12">
        <v>5.2370365770610862E-2</v>
      </c>
      <c r="I29" s="12">
        <v>5.2967665534274976E-2</v>
      </c>
      <c r="J29" s="12">
        <v>5.3836058001935416E-2</v>
      </c>
      <c r="K29" s="13">
        <v>5.4507312265224858E-2</v>
      </c>
      <c r="L29" s="1"/>
      <c r="M29" s="23">
        <f t="shared" si="2"/>
        <v>1.7584334501434887E-8</v>
      </c>
      <c r="N29" s="24">
        <f t="shared" si="3"/>
        <v>2.8444281528585649E-7</v>
      </c>
      <c r="O29" s="24">
        <f t="shared" si="4"/>
        <v>1.9259299443872359E-34</v>
      </c>
      <c r="P29" s="24">
        <f t="shared" si="5"/>
        <v>2.7745603770672006E-7</v>
      </c>
      <c r="Q29" s="24">
        <f t="shared" si="6"/>
        <v>2.8627752038780471E-8</v>
      </c>
      <c r="R29" s="24">
        <f t="shared" si="7"/>
        <v>4.7452116838318617E-8</v>
      </c>
      <c r="S29" s="24">
        <f t="shared" si="8"/>
        <v>1.2438725279136515E-7</v>
      </c>
      <c r="T29" s="24">
        <f t="shared" si="9"/>
        <v>1.8852809742530815E-8</v>
      </c>
      <c r="U29" s="24">
        <f t="shared" si="10"/>
        <v>4.8144259573324174E-8</v>
      </c>
      <c r="V29" s="25">
        <f t="shared" si="11"/>
        <v>1.7049116445947137E-8</v>
      </c>
      <c r="W29" s="1"/>
      <c r="X29" s="1"/>
      <c r="Y29" s="1"/>
    </row>
    <row r="30" spans="2:25" x14ac:dyDescent="0.2">
      <c r="B30" s="11">
        <v>4.293520093641523E-2</v>
      </c>
      <c r="C30" s="12">
        <v>4.6473786293428312E-2</v>
      </c>
      <c r="D30" s="12">
        <v>4.9892100958827706E-2</v>
      </c>
      <c r="E30" s="12">
        <v>5.290000000000001E-2</v>
      </c>
      <c r="F30" s="12">
        <v>5.4453023422459133E-2</v>
      </c>
      <c r="G30" s="12">
        <v>5.5034892997877762E-2</v>
      </c>
      <c r="H30" s="12">
        <v>5.5877571605493608E-2</v>
      </c>
      <c r="I30" s="12">
        <v>5.688862242416378E-2</v>
      </c>
      <c r="J30" s="12">
        <v>5.7427626907428725E-2</v>
      </c>
      <c r="K30" s="13">
        <v>5.8297251093160418E-2</v>
      </c>
      <c r="L30" s="1"/>
      <c r="M30" s="23">
        <f t="shared" si="2"/>
        <v>1.8714496204079867E-8</v>
      </c>
      <c r="N30" s="24">
        <f t="shared" si="3"/>
        <v>2.2360253146062368E-7</v>
      </c>
      <c r="O30" s="24">
        <f t="shared" si="4"/>
        <v>2.7745603770672006E-7</v>
      </c>
      <c r="P30" s="24">
        <f t="shared" si="5"/>
        <v>4.8148248609680896E-35</v>
      </c>
      <c r="Q30" s="24">
        <f t="shared" si="6"/>
        <v>3.598841162781596E-7</v>
      </c>
      <c r="R30" s="24">
        <f t="shared" si="7"/>
        <v>7.3925802294941775E-8</v>
      </c>
      <c r="S30" s="24">
        <f t="shared" si="8"/>
        <v>5.7432892015650185E-8</v>
      </c>
      <c r="T30" s="24">
        <f t="shared" si="9"/>
        <v>1.7212742587999068E-7</v>
      </c>
      <c r="U30" s="24">
        <f t="shared" si="10"/>
        <v>2.2580143468186904E-8</v>
      </c>
      <c r="V30" s="25">
        <f t="shared" si="11"/>
        <v>5.835659305070681E-8</v>
      </c>
      <c r="W30" s="1"/>
      <c r="X30" s="1"/>
      <c r="Y30" s="1"/>
    </row>
    <row r="31" spans="2:25" x14ac:dyDescent="0.2">
      <c r="B31" s="11">
        <v>4.3951073167630667E-2</v>
      </c>
      <c r="C31" s="12">
        <v>4.7122230458390917E-2</v>
      </c>
      <c r="D31" s="12">
        <v>5.0455917375980798E-2</v>
      </c>
      <c r="E31" s="12">
        <v>5.4453023422459133E-2</v>
      </c>
      <c r="F31" s="12">
        <v>5.7600000000000026E-2</v>
      </c>
      <c r="G31" s="12">
        <v>5.899582283531965E-2</v>
      </c>
      <c r="H31" s="12">
        <v>5.9639507175033621E-2</v>
      </c>
      <c r="I31" s="12">
        <v>6.0550921551853931E-2</v>
      </c>
      <c r="J31" s="12">
        <v>6.1290699697876996E-2</v>
      </c>
      <c r="K31" s="13">
        <v>6.205589393526393E-2</v>
      </c>
      <c r="L31" s="1"/>
      <c r="M31" s="23">
        <f t="shared" si="2"/>
        <v>8.9923916664840837E-8</v>
      </c>
      <c r="N31" s="24">
        <f t="shared" si="3"/>
        <v>5.2932415824199087E-8</v>
      </c>
      <c r="O31" s="24">
        <f t="shared" si="4"/>
        <v>2.8627752038780471E-8</v>
      </c>
      <c r="P31" s="24">
        <f t="shared" si="5"/>
        <v>3.598841162781596E-7</v>
      </c>
      <c r="Q31" s="24">
        <f t="shared" si="6"/>
        <v>4.8148248609680896E-35</v>
      </c>
      <c r="R31" s="24">
        <f t="shared" si="7"/>
        <v>2.114370398813786E-7</v>
      </c>
      <c r="S31" s="24">
        <f t="shared" si="8"/>
        <v>4.3993877434573523E-8</v>
      </c>
      <c r="T31" s="24">
        <f t="shared" si="9"/>
        <v>6.8121810070147502E-8</v>
      </c>
      <c r="U31" s="24">
        <f t="shared" si="10"/>
        <v>3.2048052227958073E-8</v>
      </c>
      <c r="V31" s="25">
        <f t="shared" si="11"/>
        <v>2.3609531822082067E-8</v>
      </c>
      <c r="W31" s="1"/>
      <c r="X31" s="1"/>
      <c r="Y31" s="1"/>
    </row>
    <row r="32" spans="2:25" x14ac:dyDescent="0.2">
      <c r="B32" s="11">
        <v>4.4660198869031338E-2</v>
      </c>
      <c r="C32" s="12">
        <v>4.8110986154879076E-2</v>
      </c>
      <c r="D32" s="12">
        <v>5.1389835067971915E-2</v>
      </c>
      <c r="E32" s="12">
        <v>5.5034892997877762E-2</v>
      </c>
      <c r="F32" s="12">
        <v>5.899582283531965E-2</v>
      </c>
      <c r="G32" s="12">
        <v>6.2500000000000014E-2</v>
      </c>
      <c r="H32" s="12">
        <v>6.3981033875495419E-2</v>
      </c>
      <c r="I32" s="12">
        <v>6.4328271830413328E-2</v>
      </c>
      <c r="J32" s="12">
        <v>6.5411631672354378E-2</v>
      </c>
      <c r="K32" s="13">
        <v>6.604754576463838E-2</v>
      </c>
      <c r="L32" s="1"/>
      <c r="M32" s="23">
        <f t="shared" si="2"/>
        <v>3.6175609780793849E-8</v>
      </c>
      <c r="N32" s="24">
        <f t="shared" si="3"/>
        <v>1.3504607402779733E-7</v>
      </c>
      <c r="O32" s="24">
        <f t="shared" si="4"/>
        <v>4.7452116838318617E-8</v>
      </c>
      <c r="P32" s="24">
        <f t="shared" si="5"/>
        <v>7.3925802294941775E-8</v>
      </c>
      <c r="Q32" s="24">
        <f t="shared" si="6"/>
        <v>2.114370398813786E-7</v>
      </c>
      <c r="R32" s="24">
        <f t="shared" si="7"/>
        <v>1.9259299443872359E-34</v>
      </c>
      <c r="S32" s="24">
        <f t="shared" si="8"/>
        <v>3.2152741595932483E-7</v>
      </c>
      <c r="T32" s="24">
        <f t="shared" si="9"/>
        <v>1.7033639856633026E-9</v>
      </c>
      <c r="U32" s="24">
        <f t="shared" si="10"/>
        <v>8.0446925562522665E-8</v>
      </c>
      <c r="V32" s="25">
        <f t="shared" si="11"/>
        <v>1.3466619490498817E-8</v>
      </c>
      <c r="W32" s="1"/>
      <c r="X32" s="1"/>
      <c r="Y32" s="1"/>
    </row>
    <row r="33" spans="2:25" x14ac:dyDescent="0.2">
      <c r="B33" s="11">
        <v>4.53934040502336E-2</v>
      </c>
      <c r="C33" s="12">
        <v>4.8981641364044558E-2</v>
      </c>
      <c r="D33" s="12">
        <v>5.2370365770610862E-2</v>
      </c>
      <c r="E33" s="12">
        <v>5.5877571605493608E-2</v>
      </c>
      <c r="F33" s="12">
        <v>5.9639507175033621E-2</v>
      </c>
      <c r="G33" s="12">
        <v>6.3981033875495419E-2</v>
      </c>
      <c r="H33" s="12">
        <v>6.7600000000000035E-2</v>
      </c>
      <c r="I33" s="12">
        <v>6.9020661353095897E-2</v>
      </c>
      <c r="J33" s="12">
        <v>6.9385260477020302E-2</v>
      </c>
      <c r="K33" s="13">
        <v>7.0373629801700602E-2</v>
      </c>
      <c r="L33" s="1"/>
      <c r="M33" s="23">
        <f t="shared" si="2"/>
        <v>1.7583834138352344E-8</v>
      </c>
      <c r="N33" s="24">
        <f t="shared" si="3"/>
        <v>1.7673730689051433E-7</v>
      </c>
      <c r="O33" s="24">
        <f t="shared" si="4"/>
        <v>1.2438725279136515E-7</v>
      </c>
      <c r="P33" s="24">
        <f t="shared" si="5"/>
        <v>5.7432892015650185E-8</v>
      </c>
      <c r="Q33" s="24">
        <f t="shared" si="6"/>
        <v>4.3993877434573523E-8</v>
      </c>
      <c r="R33" s="24">
        <f t="shared" si="7"/>
        <v>3.2152741595932483E-7</v>
      </c>
      <c r="S33" s="24">
        <f t="shared" si="8"/>
        <v>0</v>
      </c>
      <c r="T33" s="24">
        <f t="shared" si="9"/>
        <v>2.8466637546335752E-7</v>
      </c>
      <c r="U33" s="24">
        <f t="shared" si="10"/>
        <v>2.5543398174352596E-9</v>
      </c>
      <c r="V33" s="25">
        <f t="shared" si="11"/>
        <v>4.904887306528934E-8</v>
      </c>
      <c r="W33" s="1"/>
      <c r="X33" s="1"/>
      <c r="Y33" s="1"/>
    </row>
    <row r="34" spans="2:25" x14ac:dyDescent="0.2">
      <c r="B34" s="11">
        <v>4.6270078593295322E-2</v>
      </c>
      <c r="C34" s="12">
        <v>4.9593603482175223E-2</v>
      </c>
      <c r="D34" s="12">
        <v>5.2967665534274976E-2</v>
      </c>
      <c r="E34" s="12">
        <v>5.688862242416378E-2</v>
      </c>
      <c r="F34" s="12">
        <v>6.0550921551853931E-2</v>
      </c>
      <c r="G34" s="12">
        <v>6.4328271830413328E-2</v>
      </c>
      <c r="H34" s="12">
        <v>6.9020661353095897E-2</v>
      </c>
      <c r="I34" s="12">
        <v>7.2900000000000076E-2</v>
      </c>
      <c r="J34" s="12">
        <v>7.4028548019966764E-2</v>
      </c>
      <c r="K34" s="13">
        <v>7.4647722250220191E-2</v>
      </c>
      <c r="L34" s="1"/>
      <c r="M34" s="23">
        <f t="shared" si="2"/>
        <v>6.0456282640878839E-8</v>
      </c>
      <c r="N34" s="24">
        <f t="shared" si="3"/>
        <v>5.8526971227777958E-8</v>
      </c>
      <c r="O34" s="24">
        <f t="shared" si="4"/>
        <v>1.8852809742530815E-8</v>
      </c>
      <c r="P34" s="24">
        <f t="shared" si="5"/>
        <v>1.7212742587999068E-7</v>
      </c>
      <c r="Q34" s="24">
        <f t="shared" si="6"/>
        <v>6.8121810070147502E-8</v>
      </c>
      <c r="R34" s="24">
        <f t="shared" si="7"/>
        <v>1.7033639856633026E-9</v>
      </c>
      <c r="S34" s="24">
        <f t="shared" si="8"/>
        <v>2.8466637546335752E-7</v>
      </c>
      <c r="T34" s="24">
        <f t="shared" si="9"/>
        <v>1.7333369499485123E-33</v>
      </c>
      <c r="U34" s="24">
        <f t="shared" si="10"/>
        <v>7.4631694253335026E-8</v>
      </c>
      <c r="V34" s="25">
        <f t="shared" si="11"/>
        <v>5.5953766379957001E-9</v>
      </c>
      <c r="W34" s="1"/>
      <c r="X34" s="1"/>
      <c r="Y34" s="1"/>
    </row>
    <row r="35" spans="2:25" x14ac:dyDescent="0.2">
      <c r="B35" s="11">
        <v>4.6837946731220902E-2</v>
      </c>
      <c r="C35" s="12">
        <v>5.0440829895140399E-2</v>
      </c>
      <c r="D35" s="12">
        <v>5.3836058001935416E-2</v>
      </c>
      <c r="E35" s="12">
        <v>5.7427626907428725E-2</v>
      </c>
      <c r="F35" s="12">
        <v>6.1290699697876996E-2</v>
      </c>
      <c r="G35" s="12">
        <v>6.5411631672354378E-2</v>
      </c>
      <c r="H35" s="12">
        <v>6.9385260477020302E-2</v>
      </c>
      <c r="I35" s="12">
        <v>7.4028548019966764E-2</v>
      </c>
      <c r="J35" s="12">
        <v>7.8400000000000067E-2</v>
      </c>
      <c r="K35" s="13">
        <v>7.9283788281583098E-2</v>
      </c>
      <c r="L35" s="1"/>
      <c r="M35" s="23">
        <f t="shared" si="2"/>
        <v>4.4551261286726539E-9</v>
      </c>
      <c r="N35" s="24">
        <f t="shared" si="3"/>
        <v>1.0600877981752339E-7</v>
      </c>
      <c r="O35" s="24">
        <f t="shared" si="4"/>
        <v>4.8144259573324174E-8</v>
      </c>
      <c r="P35" s="24">
        <f t="shared" si="5"/>
        <v>2.2580143468186904E-8</v>
      </c>
      <c r="Q35" s="24">
        <f t="shared" si="6"/>
        <v>3.2048052227958073E-8</v>
      </c>
      <c r="R35" s="24">
        <f t="shared" si="7"/>
        <v>8.0446925562522665E-8</v>
      </c>
      <c r="S35" s="24">
        <f t="shared" si="8"/>
        <v>2.5543398174352596E-9</v>
      </c>
      <c r="T35" s="24">
        <f t="shared" si="9"/>
        <v>7.4631694253335026E-8</v>
      </c>
      <c r="U35" s="24">
        <f t="shared" si="10"/>
        <v>7.7037197775489434E-34</v>
      </c>
      <c r="V35" s="25">
        <f t="shared" si="11"/>
        <v>4.2338812681710846E-9</v>
      </c>
      <c r="W35" s="1"/>
      <c r="X35" s="1"/>
      <c r="Y35" s="1"/>
    </row>
    <row r="36" spans="2:25" x14ac:dyDescent="0.2">
      <c r="B36" s="14">
        <v>4.7608802941491883E-2</v>
      </c>
      <c r="C36" s="15">
        <v>5.1101156995661236E-2</v>
      </c>
      <c r="D36" s="15">
        <v>5.4507312265224858E-2</v>
      </c>
      <c r="E36" s="15">
        <v>5.8297251093160418E-2</v>
      </c>
      <c r="F36" s="15">
        <v>6.205589393526393E-2</v>
      </c>
      <c r="G36" s="15">
        <v>6.604754576463838E-2</v>
      </c>
      <c r="H36" s="15">
        <v>7.0373629801700602E-2</v>
      </c>
      <c r="I36" s="15">
        <v>7.4647722250220191E-2</v>
      </c>
      <c r="J36" s="15">
        <v>7.9283788281583098E-2</v>
      </c>
      <c r="K36" s="16">
        <v>8.4100000000000064E-2</v>
      </c>
      <c r="L36" s="1"/>
      <c r="M36" s="26">
        <f t="shared" si="2"/>
        <v>1.4019256553926527E-8</v>
      </c>
      <c r="N36" s="27">
        <f t="shared" si="3"/>
        <v>5.6395323468276041E-8</v>
      </c>
      <c r="O36" s="27">
        <f t="shared" si="4"/>
        <v>1.7049116445947137E-8</v>
      </c>
      <c r="P36" s="27">
        <f t="shared" si="5"/>
        <v>5.835659305070681E-8</v>
      </c>
      <c r="Q36" s="27">
        <f t="shared" si="6"/>
        <v>2.3609531822082067E-8</v>
      </c>
      <c r="R36" s="27">
        <f t="shared" si="7"/>
        <v>1.3466619490498817E-8</v>
      </c>
      <c r="S36" s="27">
        <f t="shared" si="8"/>
        <v>4.904887306528934E-8</v>
      </c>
      <c r="T36" s="27">
        <f t="shared" si="9"/>
        <v>5.5953766379957001E-9</v>
      </c>
      <c r="U36" s="27">
        <f t="shared" si="10"/>
        <v>4.2338812681710846E-9</v>
      </c>
      <c r="V36" s="28">
        <f t="shared" si="11"/>
        <v>1.9259299443872359E-34</v>
      </c>
      <c r="W36" s="1"/>
      <c r="X36" s="1"/>
      <c r="Y36" s="1"/>
    </row>
  </sheetData>
  <phoneticPr fontId="4" type="noConversion"/>
  <dataValidations count="1">
    <dataValidation type="list" allowBlank="1" showInputMessage="1" showErrorMessage="1" sqref="N17">
      <formula1>"None,Spectral,Hypersphere,LowerDiagonal,Higham"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FirstCorrMatrix</vt:lpstr>
      <vt:lpstr>SecondCorrMatrix</vt:lpstr>
      <vt:lpstr>FirstCovMatrix</vt:lpstr>
      <vt:lpstr>SecondCorrMatrix!temp</vt:lpstr>
      <vt:lpstr>SecondCorrMatrix!temp_1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Matrix rank reduction</dc:title>
  <dc:creator>Ferdinando Ametrano</dc:creator>
  <cp:lastModifiedBy>AMETRANO FERDINANDO MARIA</cp:lastModifiedBy>
  <dcterms:created xsi:type="dcterms:W3CDTF">2003-12-09T15:50:05Z</dcterms:created>
  <dcterms:modified xsi:type="dcterms:W3CDTF">2014-05-09T18:00:06Z</dcterms:modified>
</cp:coreProperties>
</file>